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Excel Z_Scores/"/>
    </mc:Choice>
  </mc:AlternateContent>
  <xr:revisionPtr revIDLastSave="650" documentId="8_{A0408C55-2963-4831-8BDD-41C60AE5D386}" xr6:coauthVersionLast="47" xr6:coauthVersionMax="47" xr10:uidLastSave="{EA64A3D9-444F-42D7-87C5-9633E4AB5B71}"/>
  <bookViews>
    <workbookView xWindow="-135" yWindow="-135" windowWidth="29070" windowHeight="16470" xr2:uid="{84DC0E46-33EA-470E-891A-361FC0BCF9A6}"/>
  </bookViews>
  <sheets>
    <sheet name="Main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B41" i="2" l="1"/>
  <c r="AA41" i="2"/>
  <c r="Z41" i="2"/>
  <c r="Y41" i="2"/>
  <c r="X41" i="2"/>
  <c r="W41" i="2"/>
  <c r="U41" i="2"/>
  <c r="T41" i="2"/>
  <c r="Q41" i="2"/>
  <c r="N41" i="2"/>
  <c r="M41" i="2"/>
  <c r="L41" i="2"/>
  <c r="K41" i="2"/>
  <c r="J41" i="2"/>
  <c r="I41" i="2"/>
  <c r="G41" i="2"/>
  <c r="F41" i="2"/>
  <c r="C41" i="2"/>
  <c r="K3" i="2"/>
  <c r="E105" i="1"/>
  <c r="G3" i="2" s="1"/>
  <c r="D105" i="1"/>
  <c r="F3" i="2" s="1"/>
  <c r="C105" i="1"/>
  <c r="E104" i="1"/>
  <c r="D104" i="1"/>
  <c r="C104" i="1"/>
  <c r="E103" i="1"/>
  <c r="D103" i="1"/>
  <c r="C103" i="1"/>
  <c r="E102" i="1"/>
  <c r="D102" i="1"/>
  <c r="C102" i="1"/>
  <c r="E101" i="1"/>
  <c r="D101" i="1"/>
  <c r="C101" i="1"/>
  <c r="E100" i="1"/>
  <c r="D100" i="1"/>
  <c r="C100" i="1"/>
  <c r="E99" i="1"/>
  <c r="D99" i="1"/>
  <c r="C99" i="1"/>
  <c r="E98" i="1"/>
  <c r="D98" i="1"/>
  <c r="C98" i="1"/>
  <c r="E97" i="1"/>
  <c r="D97" i="1"/>
  <c r="C97" i="1"/>
  <c r="E96" i="1"/>
  <c r="D96" i="1"/>
  <c r="C96" i="1"/>
  <c r="E95" i="1"/>
  <c r="D95" i="1"/>
  <c r="C95" i="1"/>
  <c r="E94" i="1"/>
  <c r="D94" i="1"/>
  <c r="C94" i="1"/>
  <c r="E93" i="1"/>
  <c r="D93" i="1"/>
  <c r="C93" i="1"/>
  <c r="E92" i="1"/>
  <c r="D92" i="1"/>
  <c r="C92" i="1"/>
  <c r="E91" i="1"/>
  <c r="D91" i="1"/>
  <c r="C91" i="1"/>
  <c r="E90" i="1"/>
  <c r="D90" i="1"/>
  <c r="C90" i="1"/>
  <c r="E89" i="1"/>
  <c r="D89" i="1"/>
  <c r="C89" i="1"/>
  <c r="E88" i="1"/>
  <c r="D88" i="1"/>
  <c r="C88" i="1"/>
  <c r="E87" i="1"/>
  <c r="D87" i="1"/>
  <c r="C87" i="1"/>
  <c r="E86" i="1"/>
  <c r="D86" i="1"/>
  <c r="C86" i="1"/>
  <c r="E85" i="1"/>
  <c r="D85" i="1"/>
  <c r="C85" i="1"/>
  <c r="E84" i="1"/>
  <c r="D84" i="1"/>
  <c r="C84" i="1"/>
  <c r="E83" i="1"/>
  <c r="D83" i="1"/>
  <c r="C83" i="1"/>
  <c r="E82" i="1"/>
  <c r="D82" i="1"/>
  <c r="C82" i="1"/>
  <c r="E81" i="1"/>
  <c r="D81" i="1"/>
  <c r="C81" i="1"/>
  <c r="E80" i="1"/>
  <c r="D80" i="1"/>
  <c r="C80" i="1"/>
  <c r="E79" i="1"/>
  <c r="D79" i="1"/>
  <c r="C79" i="1"/>
  <c r="E78" i="1"/>
  <c r="D78" i="1"/>
  <c r="C78" i="1"/>
  <c r="E77" i="1"/>
  <c r="D77" i="1"/>
  <c r="C77" i="1"/>
  <c r="E76" i="1"/>
  <c r="D76" i="1"/>
  <c r="C76" i="1"/>
  <c r="E75" i="1"/>
  <c r="D75" i="1"/>
  <c r="C75" i="1"/>
  <c r="E74" i="1"/>
  <c r="D74" i="1"/>
  <c r="C74" i="1"/>
  <c r="E73" i="1"/>
  <c r="D73" i="1"/>
  <c r="C73" i="1"/>
  <c r="E72" i="1"/>
  <c r="D72" i="1"/>
  <c r="C72" i="1"/>
  <c r="E71" i="1"/>
  <c r="D71" i="1"/>
  <c r="C71" i="1"/>
  <c r="E70" i="1"/>
  <c r="D70" i="1"/>
  <c r="C70" i="1"/>
  <c r="E69" i="1"/>
  <c r="D69" i="1"/>
  <c r="C69" i="1"/>
  <c r="E68" i="1"/>
  <c r="D68" i="1"/>
  <c r="C68" i="1"/>
  <c r="E67" i="1"/>
  <c r="D67" i="1"/>
  <c r="C67" i="1"/>
  <c r="E66" i="1"/>
  <c r="D66" i="1"/>
  <c r="C66" i="1"/>
  <c r="E65" i="1"/>
  <c r="D65" i="1"/>
  <c r="C65" i="1"/>
  <c r="E64" i="1"/>
  <c r="D64" i="1"/>
  <c r="C64" i="1"/>
  <c r="E63" i="1"/>
  <c r="D63" i="1"/>
  <c r="C63" i="1"/>
  <c r="E62" i="1"/>
  <c r="D62" i="1"/>
  <c r="C62" i="1"/>
  <c r="E61" i="1"/>
  <c r="D61" i="1"/>
  <c r="C61" i="1"/>
  <c r="E60" i="1"/>
  <c r="D60" i="1"/>
  <c r="C60" i="1"/>
  <c r="E59" i="1"/>
  <c r="D59" i="1"/>
  <c r="C59" i="1"/>
  <c r="E58" i="1"/>
  <c r="D58" i="1"/>
  <c r="C58" i="1"/>
  <c r="E57" i="1"/>
  <c r="D57" i="1"/>
  <c r="C57" i="1"/>
  <c r="E56" i="1"/>
  <c r="D56" i="1"/>
  <c r="C56" i="1"/>
  <c r="E55" i="1"/>
  <c r="D55" i="1"/>
  <c r="C55" i="1"/>
  <c r="E54" i="1"/>
  <c r="D54" i="1"/>
  <c r="C54" i="1"/>
  <c r="E53" i="1"/>
  <c r="D53" i="1"/>
  <c r="C53" i="1"/>
  <c r="E52" i="1"/>
  <c r="D52" i="1"/>
  <c r="C52" i="1"/>
  <c r="E51" i="1"/>
  <c r="D51" i="1"/>
  <c r="C51" i="1"/>
  <c r="E50" i="1"/>
  <c r="D50" i="1"/>
  <c r="C50" i="1"/>
  <c r="E49" i="1"/>
  <c r="D49" i="1"/>
  <c r="C49" i="1"/>
  <c r="E48" i="1"/>
  <c r="D48" i="1"/>
  <c r="C48" i="1"/>
  <c r="E47" i="1"/>
  <c r="D47" i="1"/>
  <c r="C47" i="1"/>
  <c r="E46" i="1"/>
  <c r="D46" i="1"/>
  <c r="C46" i="1"/>
  <c r="E45" i="1"/>
  <c r="D45" i="1"/>
  <c r="C45" i="1"/>
  <c r="E44" i="1"/>
  <c r="D44" i="1"/>
  <c r="C44" i="1"/>
  <c r="E43" i="1"/>
  <c r="D43" i="1"/>
  <c r="C43" i="1"/>
  <c r="E42" i="1"/>
  <c r="D42" i="1"/>
  <c r="C42" i="1"/>
  <c r="E41" i="1"/>
  <c r="D41" i="1"/>
  <c r="C41" i="1"/>
  <c r="E40" i="1"/>
  <c r="D40" i="1"/>
  <c r="C40" i="1"/>
  <c r="E39" i="1"/>
  <c r="D39" i="1"/>
  <c r="C39" i="1"/>
  <c r="E38" i="1"/>
  <c r="D38" i="1"/>
  <c r="C38" i="1"/>
  <c r="E37" i="1"/>
  <c r="D37" i="1"/>
  <c r="C37" i="1"/>
  <c r="E36" i="1"/>
  <c r="D36" i="1"/>
  <c r="C36" i="1"/>
  <c r="E35" i="1"/>
  <c r="D35" i="1"/>
  <c r="C35" i="1"/>
  <c r="E34" i="1"/>
  <c r="D34" i="1"/>
  <c r="C34" i="1"/>
  <c r="E33" i="1"/>
  <c r="D33" i="1"/>
  <c r="C33" i="1"/>
  <c r="E32" i="1"/>
  <c r="D32" i="1"/>
  <c r="C32" i="1"/>
  <c r="E31" i="1"/>
  <c r="D31" i="1"/>
  <c r="C31" i="1"/>
  <c r="E30" i="1"/>
  <c r="D30" i="1"/>
  <c r="C30" i="1"/>
  <c r="E29" i="1"/>
  <c r="D29" i="1"/>
  <c r="C29" i="1"/>
  <c r="E28" i="1"/>
  <c r="D28" i="1"/>
  <c r="C28" i="1"/>
  <c r="E27" i="1"/>
  <c r="D27" i="1"/>
  <c r="C27" i="1"/>
  <c r="E26" i="1"/>
  <c r="D26" i="1"/>
  <c r="C26" i="1"/>
  <c r="E25" i="1"/>
  <c r="D25" i="1"/>
  <c r="C25" i="1"/>
  <c r="E24" i="1"/>
  <c r="D24" i="1"/>
  <c r="C24" i="1"/>
  <c r="E23" i="1"/>
  <c r="D23" i="1"/>
  <c r="C23" i="1"/>
  <c r="E22" i="1"/>
  <c r="D22" i="1"/>
  <c r="C22" i="1"/>
  <c r="E21" i="1"/>
  <c r="D21" i="1"/>
  <c r="C21" i="1"/>
  <c r="E20" i="1"/>
  <c r="D20" i="1"/>
  <c r="C20" i="1"/>
  <c r="E19" i="1"/>
  <c r="D19" i="1"/>
  <c r="C19" i="1"/>
  <c r="E18" i="1"/>
  <c r="D18" i="1"/>
  <c r="C18" i="1"/>
  <c r="E17" i="1"/>
  <c r="D17" i="1"/>
  <c r="C17" i="1"/>
  <c r="E16" i="1"/>
  <c r="D16" i="1"/>
  <c r="C16" i="1"/>
  <c r="E15" i="1"/>
  <c r="D15" i="1"/>
  <c r="C15" i="1"/>
  <c r="E14" i="1"/>
  <c r="D14" i="1"/>
  <c r="C14" i="1"/>
  <c r="E13" i="1"/>
  <c r="D13" i="1"/>
  <c r="C13" i="1"/>
  <c r="E12" i="1"/>
  <c r="D12" i="1"/>
  <c r="C12" i="1"/>
  <c r="E11" i="1"/>
  <c r="D11" i="1"/>
  <c r="C11" i="1"/>
  <c r="E10" i="1"/>
  <c r="D10" i="1"/>
  <c r="C10" i="1"/>
  <c r="E9" i="1"/>
  <c r="D9" i="1"/>
  <c r="C9" i="1"/>
  <c r="E8" i="1"/>
  <c r="D8" i="1"/>
  <c r="C8" i="1"/>
  <c r="E7" i="1"/>
  <c r="D7" i="1"/>
  <c r="C7" i="1"/>
  <c r="E6" i="1"/>
  <c r="D6" i="1"/>
  <c r="C6" i="1"/>
  <c r="E5" i="1"/>
  <c r="D5" i="1"/>
  <c r="C5" i="1"/>
  <c r="E4" i="1"/>
  <c r="D4" i="1"/>
  <c r="C4" i="1"/>
  <c r="E3" i="1"/>
  <c r="D3" i="1"/>
  <c r="C3" i="1"/>
  <c r="E2" i="1"/>
  <c r="D2" i="1"/>
  <c r="C2" i="1"/>
  <c r="L105" i="1"/>
  <c r="K105" i="1"/>
  <c r="X2" i="2"/>
  <c r="F73" i="1" l="1"/>
  <c r="F63" i="1"/>
  <c r="F3" i="1"/>
  <c r="F15" i="1"/>
  <c r="F85" i="1"/>
  <c r="F39" i="1"/>
  <c r="F103" i="1"/>
  <c r="F37" i="1"/>
  <c r="F79" i="1"/>
  <c r="F51" i="1"/>
  <c r="F94" i="1"/>
  <c r="F105" i="1"/>
  <c r="F21" i="1"/>
  <c r="F9" i="1"/>
  <c r="F46" i="1"/>
  <c r="F74" i="1"/>
  <c r="F40" i="1"/>
  <c r="F77" i="1"/>
  <c r="F13" i="1"/>
  <c r="F41" i="1"/>
  <c r="F57" i="1"/>
  <c r="F10" i="1"/>
  <c r="F86" i="1"/>
  <c r="F98" i="1"/>
  <c r="F58" i="1"/>
  <c r="F33" i="1"/>
  <c r="F60" i="1"/>
  <c r="F61" i="1"/>
  <c r="F97" i="1"/>
  <c r="F87" i="1"/>
  <c r="F72" i="1"/>
  <c r="F50" i="1"/>
  <c r="F104" i="1"/>
  <c r="F17" i="1"/>
  <c r="F49" i="1"/>
  <c r="F101" i="1"/>
  <c r="F75" i="1"/>
  <c r="F48" i="1"/>
  <c r="F52" i="1"/>
  <c r="F64" i="1"/>
  <c r="F76" i="1"/>
  <c r="F31" i="1"/>
  <c r="F8" i="1"/>
  <c r="F88" i="1"/>
  <c r="F90" i="1"/>
  <c r="F67" i="1"/>
  <c r="F16" i="1"/>
  <c r="F56" i="1"/>
  <c r="F43" i="1"/>
  <c r="F28" i="1"/>
  <c r="F12" i="1"/>
  <c r="F82" i="1"/>
  <c r="F68" i="1"/>
  <c r="F36" i="1"/>
  <c r="F92" i="1"/>
  <c r="F44" i="1"/>
  <c r="F42" i="1"/>
  <c r="F27" i="1"/>
  <c r="F4" i="1"/>
  <c r="F6" i="1"/>
  <c r="F7" i="1"/>
  <c r="F18" i="1"/>
  <c r="F62" i="1"/>
  <c r="F78" i="1"/>
  <c r="F23" i="1"/>
  <c r="F83" i="1"/>
  <c r="F22" i="1"/>
  <c r="F38" i="1"/>
  <c r="F35" i="1"/>
  <c r="F55" i="1"/>
  <c r="F14" i="1"/>
  <c r="F95" i="1"/>
  <c r="F66" i="1"/>
  <c r="F102" i="1"/>
  <c r="F100" i="1"/>
  <c r="F91" i="1"/>
  <c r="F24" i="1"/>
  <c r="F20" i="1"/>
  <c r="F5" i="1"/>
  <c r="F53" i="1"/>
  <c r="F19" i="1"/>
  <c r="F26" i="1"/>
  <c r="F30" i="1"/>
  <c r="F34" i="1"/>
  <c r="F84" i="1"/>
  <c r="F93" i="1"/>
  <c r="F45" i="1"/>
  <c r="F70" i="1"/>
  <c r="F47" i="1"/>
  <c r="F59" i="1"/>
  <c r="F32" i="1"/>
  <c r="F80" i="1"/>
  <c r="F96" i="1"/>
  <c r="F25" i="1"/>
  <c r="F65" i="1"/>
  <c r="F69" i="1"/>
  <c r="F99" i="1"/>
  <c r="F81" i="1"/>
  <c r="F54" i="1"/>
  <c r="F11" i="1"/>
  <c r="F29" i="1"/>
  <c r="F89" i="1"/>
  <c r="F71" i="1"/>
  <c r="H41" i="2"/>
  <c r="V41" i="2"/>
  <c r="F2" i="1"/>
  <c r="Z104" i="1"/>
  <c r="Z103" i="1"/>
  <c r="Z102" i="1"/>
  <c r="Z101" i="1"/>
  <c r="Z100" i="1"/>
  <c r="Z99" i="1"/>
  <c r="Z98" i="1"/>
  <c r="Z97" i="1"/>
  <c r="Z96" i="1"/>
  <c r="Z95" i="1"/>
  <c r="Z94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Z5" i="1"/>
  <c r="Z4" i="1"/>
  <c r="Z3" i="1"/>
  <c r="Z2" i="1"/>
  <c r="AC104" i="1"/>
  <c r="AB104" i="1"/>
  <c r="AC96" i="1"/>
  <c r="AB96" i="1"/>
  <c r="AC88" i="1"/>
  <c r="AC72" i="1"/>
  <c r="AB72" i="1"/>
  <c r="AC64" i="1"/>
  <c r="AB64" i="1"/>
  <c r="AC56" i="1"/>
  <c r="AB56" i="1"/>
  <c r="AA49" i="1"/>
  <c r="AC48" i="1"/>
  <c r="AC41" i="1"/>
  <c r="AB34" i="1"/>
  <c r="AC28" i="1"/>
  <c r="AB28" i="1"/>
  <c r="AB21" i="1"/>
  <c r="AA21" i="1"/>
  <c r="AA14" i="1"/>
  <c r="AC13" i="1"/>
  <c r="AB8" i="1"/>
  <c r="AB6" i="1"/>
  <c r="U105" i="1"/>
  <c r="U82" i="1"/>
  <c r="U81" i="1"/>
  <c r="U58" i="1"/>
  <c r="U57" i="1"/>
  <c r="U34" i="1"/>
  <c r="U33" i="1"/>
  <c r="U10" i="1"/>
  <c r="U9" i="1"/>
  <c r="T90" i="1"/>
  <c r="T89" i="1"/>
  <c r="T66" i="1"/>
  <c r="T65" i="1"/>
  <c r="T42" i="1"/>
  <c r="T41" i="1"/>
  <c r="T18" i="1"/>
  <c r="T17" i="1"/>
  <c r="S98" i="1"/>
  <c r="S97" i="1"/>
  <c r="S74" i="1"/>
  <c r="S73" i="1"/>
  <c r="S50" i="1"/>
  <c r="S49" i="1"/>
  <c r="S26" i="1"/>
  <c r="S25" i="1"/>
  <c r="S2" i="1"/>
  <c r="L2" i="1"/>
  <c r="Z1" i="1"/>
  <c r="AB101" i="1" s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R2" i="1"/>
  <c r="M103" i="1"/>
  <c r="M102" i="1"/>
  <c r="M77" i="1"/>
  <c r="M76" i="1"/>
  <c r="M44" i="1"/>
  <c r="M43" i="1"/>
  <c r="M18" i="1"/>
  <c r="M17" i="1"/>
  <c r="L96" i="1"/>
  <c r="L88" i="1"/>
  <c r="L63" i="1"/>
  <c r="L62" i="1"/>
  <c r="L37" i="1"/>
  <c r="L36" i="1"/>
  <c r="L4" i="1"/>
  <c r="L3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R1" i="1"/>
  <c r="U101" i="1" s="1"/>
  <c r="J1" i="1"/>
  <c r="M99" i="1" s="1"/>
  <c r="B1" i="1"/>
  <c r="AE105" i="1"/>
  <c r="AE104" i="1"/>
  <c r="AE103" i="1"/>
  <c r="AE102" i="1"/>
  <c r="AE101" i="1"/>
  <c r="AE100" i="1"/>
  <c r="AE99" i="1"/>
  <c r="AE98" i="1"/>
  <c r="AE97" i="1"/>
  <c r="AE96" i="1"/>
  <c r="AE95" i="1"/>
  <c r="AE94" i="1"/>
  <c r="AE93" i="1"/>
  <c r="AE92" i="1"/>
  <c r="AE91" i="1"/>
  <c r="AE90" i="1"/>
  <c r="AE89" i="1"/>
  <c r="AE88" i="1"/>
  <c r="AE87" i="1"/>
  <c r="AE86" i="1"/>
  <c r="AE85" i="1"/>
  <c r="AE84" i="1"/>
  <c r="AE83" i="1"/>
  <c r="AE82" i="1"/>
  <c r="AE81" i="1"/>
  <c r="AE80" i="1"/>
  <c r="AE79" i="1"/>
  <c r="AE78" i="1"/>
  <c r="AE77" i="1"/>
  <c r="AE76" i="1"/>
  <c r="AE75" i="1"/>
  <c r="AE74" i="1"/>
  <c r="AE73" i="1"/>
  <c r="AE72" i="1"/>
  <c r="AE71" i="1"/>
  <c r="AE70" i="1"/>
  <c r="AE69" i="1"/>
  <c r="AE68" i="1"/>
  <c r="AE67" i="1"/>
  <c r="AE66" i="1"/>
  <c r="AE65" i="1"/>
  <c r="AE64" i="1"/>
  <c r="AE63" i="1"/>
  <c r="AE62" i="1"/>
  <c r="AE61" i="1"/>
  <c r="AE60" i="1"/>
  <c r="AE59" i="1"/>
  <c r="AE58" i="1"/>
  <c r="AE57" i="1"/>
  <c r="AE56" i="1"/>
  <c r="AE55" i="1"/>
  <c r="AE54" i="1"/>
  <c r="AE53" i="1"/>
  <c r="AE52" i="1"/>
  <c r="AE51" i="1"/>
  <c r="AE50" i="1"/>
  <c r="AE49" i="1"/>
  <c r="AE48" i="1"/>
  <c r="AE47" i="1"/>
  <c r="AE46" i="1"/>
  <c r="AE45" i="1"/>
  <c r="AE44" i="1"/>
  <c r="AE43" i="1"/>
  <c r="AE42" i="1"/>
  <c r="AE41" i="1"/>
  <c r="AE40" i="1"/>
  <c r="AE39" i="1"/>
  <c r="AE38" i="1"/>
  <c r="AE37" i="1"/>
  <c r="AE36" i="1"/>
  <c r="AE35" i="1"/>
  <c r="AE34" i="1"/>
  <c r="AE33" i="1"/>
  <c r="AE32" i="1"/>
  <c r="AE31" i="1"/>
  <c r="AE30" i="1"/>
  <c r="AE29" i="1"/>
  <c r="AE28" i="1"/>
  <c r="AE27" i="1"/>
  <c r="AE26" i="1"/>
  <c r="AE25" i="1"/>
  <c r="AE24" i="1"/>
  <c r="AE23" i="1"/>
  <c r="AE22" i="1"/>
  <c r="AE21" i="1"/>
  <c r="AE20" i="1"/>
  <c r="AE19" i="1"/>
  <c r="AE18" i="1"/>
  <c r="AE17" i="1"/>
  <c r="AE16" i="1"/>
  <c r="AE15" i="1"/>
  <c r="AE14" i="1"/>
  <c r="AE13" i="1"/>
  <c r="AE12" i="1"/>
  <c r="AE11" i="1"/>
  <c r="AE10" i="1"/>
  <c r="AE9" i="1"/>
  <c r="AE8" i="1"/>
  <c r="AE7" i="1"/>
  <c r="AE6" i="1"/>
  <c r="AE5" i="1"/>
  <c r="AE4" i="1"/>
  <c r="AE3" i="1"/>
  <c r="AE2" i="1"/>
  <c r="N3" i="2"/>
  <c r="M3" i="2"/>
  <c r="L3" i="2"/>
  <c r="J3" i="2"/>
  <c r="I3" i="2"/>
  <c r="C3" i="2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2" i="1"/>
  <c r="AA34" i="1" l="1"/>
  <c r="AB80" i="1"/>
  <c r="AC80" i="1"/>
  <c r="AB41" i="1"/>
  <c r="AB88" i="1"/>
  <c r="S27" i="1"/>
  <c r="S75" i="1"/>
  <c r="S99" i="1"/>
  <c r="T43" i="1"/>
  <c r="T91" i="1"/>
  <c r="T98" i="1"/>
  <c r="U42" i="1"/>
  <c r="U90" i="1"/>
  <c r="S35" i="1"/>
  <c r="S59" i="1"/>
  <c r="T3" i="1"/>
  <c r="T99" i="1"/>
  <c r="U43" i="1"/>
  <c r="U91" i="1"/>
  <c r="S60" i="1"/>
  <c r="S84" i="1"/>
  <c r="T28" i="1"/>
  <c r="T76" i="1"/>
  <c r="U44" i="1"/>
  <c r="U69" i="1"/>
  <c r="S38" i="1"/>
  <c r="S62" i="1"/>
  <c r="T30" i="1"/>
  <c r="T78" i="1"/>
  <c r="T102" i="1"/>
  <c r="U70" i="1"/>
  <c r="S15" i="1"/>
  <c r="S39" i="1"/>
  <c r="S87" i="1"/>
  <c r="T79" i="1"/>
  <c r="U71" i="1"/>
  <c r="S22" i="1"/>
  <c r="S70" i="1"/>
  <c r="T14" i="1"/>
  <c r="T38" i="1"/>
  <c r="T62" i="1"/>
  <c r="T86" i="1"/>
  <c r="U6" i="1"/>
  <c r="U30" i="1"/>
  <c r="U54" i="1"/>
  <c r="U78" i="1"/>
  <c r="U102" i="1"/>
  <c r="T4" i="1"/>
  <c r="T52" i="1"/>
  <c r="U20" i="1"/>
  <c r="U92" i="1"/>
  <c r="S37" i="1"/>
  <c r="T5" i="1"/>
  <c r="T53" i="1"/>
  <c r="U21" i="1"/>
  <c r="T6" i="1"/>
  <c r="T54" i="1"/>
  <c r="U46" i="1"/>
  <c r="U94" i="1"/>
  <c r="S63" i="1"/>
  <c r="T31" i="1"/>
  <c r="T103" i="1"/>
  <c r="U47" i="1"/>
  <c r="S47" i="1"/>
  <c r="S95" i="1"/>
  <c r="T15" i="1"/>
  <c r="T39" i="1"/>
  <c r="T63" i="1"/>
  <c r="T87" i="1"/>
  <c r="U7" i="1"/>
  <c r="U31" i="1"/>
  <c r="U55" i="1"/>
  <c r="U79" i="1"/>
  <c r="U103" i="1"/>
  <c r="S3" i="1"/>
  <c r="S51" i="1"/>
  <c r="T19" i="1"/>
  <c r="T67" i="1"/>
  <c r="U11" i="1"/>
  <c r="U35" i="1"/>
  <c r="U59" i="1"/>
  <c r="U83" i="1"/>
  <c r="S10" i="1"/>
  <c r="S34" i="1"/>
  <c r="S58" i="1"/>
  <c r="S82" i="1"/>
  <c r="T2" i="1"/>
  <c r="T26" i="1"/>
  <c r="T50" i="1"/>
  <c r="T74" i="1"/>
  <c r="U18" i="1"/>
  <c r="U66" i="1"/>
  <c r="S11" i="1"/>
  <c r="S83" i="1"/>
  <c r="T27" i="1"/>
  <c r="T51" i="1"/>
  <c r="T75" i="1"/>
  <c r="U19" i="1"/>
  <c r="U67" i="1"/>
  <c r="S12" i="1"/>
  <c r="S36" i="1"/>
  <c r="T100" i="1"/>
  <c r="U68" i="1"/>
  <c r="S13" i="1"/>
  <c r="S61" i="1"/>
  <c r="S85" i="1"/>
  <c r="T29" i="1"/>
  <c r="T77" i="1"/>
  <c r="T101" i="1"/>
  <c r="U45" i="1"/>
  <c r="U93" i="1"/>
  <c r="S14" i="1"/>
  <c r="S86" i="1"/>
  <c r="U22" i="1"/>
  <c r="T7" i="1"/>
  <c r="T55" i="1"/>
  <c r="U23" i="1"/>
  <c r="U95" i="1"/>
  <c r="S46" i="1"/>
  <c r="S94" i="1"/>
  <c r="S23" i="1"/>
  <c r="S71" i="1"/>
  <c r="S24" i="1"/>
  <c r="S48" i="1"/>
  <c r="S72" i="1"/>
  <c r="S96" i="1"/>
  <c r="T16" i="1"/>
  <c r="T40" i="1"/>
  <c r="T64" i="1"/>
  <c r="T88" i="1"/>
  <c r="U8" i="1"/>
  <c r="U32" i="1"/>
  <c r="U56" i="1"/>
  <c r="U80" i="1"/>
  <c r="U104" i="1"/>
  <c r="M78" i="1"/>
  <c r="L13" i="1"/>
  <c r="M53" i="1"/>
  <c r="L40" i="1"/>
  <c r="M54" i="1"/>
  <c r="L74" i="1"/>
  <c r="M55" i="1"/>
  <c r="L49" i="1"/>
  <c r="M30" i="1"/>
  <c r="L26" i="1"/>
  <c r="L52" i="1"/>
  <c r="L85" i="1"/>
  <c r="M7" i="1"/>
  <c r="M40" i="1"/>
  <c r="M66" i="1"/>
  <c r="M92" i="1"/>
  <c r="L38" i="1"/>
  <c r="L97" i="1"/>
  <c r="M52" i="1"/>
  <c r="L39" i="1"/>
  <c r="L98" i="1"/>
  <c r="M20" i="1"/>
  <c r="L14" i="1"/>
  <c r="L99" i="1"/>
  <c r="M80" i="1"/>
  <c r="L48" i="1"/>
  <c r="M29" i="1"/>
  <c r="L16" i="1"/>
  <c r="M4" i="1"/>
  <c r="M89" i="1"/>
  <c r="L76" i="1"/>
  <c r="M31" i="1"/>
  <c r="M64" i="1"/>
  <c r="L25" i="1"/>
  <c r="L51" i="1"/>
  <c r="M6" i="1"/>
  <c r="M65" i="1"/>
  <c r="L27" i="1"/>
  <c r="L60" i="1"/>
  <c r="L86" i="1"/>
  <c r="M8" i="1"/>
  <c r="M41" i="1"/>
  <c r="M67" i="1"/>
  <c r="M100" i="1"/>
  <c r="L12" i="1"/>
  <c r="L64" i="1"/>
  <c r="M19" i="1"/>
  <c r="M104" i="1"/>
  <c r="L72" i="1"/>
  <c r="M79" i="1"/>
  <c r="L73" i="1"/>
  <c r="M28" i="1"/>
  <c r="L15" i="1"/>
  <c r="L100" i="1"/>
  <c r="M88" i="1"/>
  <c r="L75" i="1"/>
  <c r="M56" i="1"/>
  <c r="L24" i="1"/>
  <c r="L50" i="1"/>
  <c r="M5" i="1"/>
  <c r="M90" i="1"/>
  <c r="L84" i="1"/>
  <c r="M32" i="1"/>
  <c r="M91" i="1"/>
  <c r="L28" i="1"/>
  <c r="L61" i="1"/>
  <c r="L87" i="1"/>
  <c r="M16" i="1"/>
  <c r="M42" i="1"/>
  <c r="M68" i="1"/>
  <c r="M101" i="1"/>
  <c r="AC8" i="1"/>
  <c r="AB14" i="1"/>
  <c r="AA29" i="1"/>
  <c r="AB49" i="1"/>
  <c r="AA65" i="1"/>
  <c r="AC57" i="1"/>
  <c r="AC97" i="1"/>
  <c r="AB2" i="1"/>
  <c r="AC9" i="1"/>
  <c r="AA17" i="1"/>
  <c r="AB24" i="1"/>
  <c r="AA30" i="1"/>
  <c r="AB37" i="1"/>
  <c r="AC44" i="1"/>
  <c r="AB50" i="1"/>
  <c r="AA58" i="1"/>
  <c r="AA66" i="1"/>
  <c r="AA74" i="1"/>
  <c r="AA82" i="1"/>
  <c r="AA90" i="1"/>
  <c r="AA98" i="1"/>
  <c r="AB4" i="1"/>
  <c r="AA10" i="1"/>
  <c r="AB17" i="1"/>
  <c r="AC24" i="1"/>
  <c r="AB30" i="1"/>
  <c r="AC37" i="1"/>
  <c r="AA45" i="1"/>
  <c r="AB52" i="1"/>
  <c r="AB60" i="1"/>
  <c r="AB68" i="1"/>
  <c r="AB76" i="1"/>
  <c r="AB84" i="1"/>
  <c r="AB92" i="1"/>
  <c r="AB100" i="1"/>
  <c r="AC21" i="1"/>
  <c r="AD21" i="1" s="1"/>
  <c r="AA57" i="1"/>
  <c r="AA97" i="1"/>
  <c r="AB29" i="1"/>
  <c r="AB42" i="1"/>
  <c r="AB57" i="1"/>
  <c r="AB81" i="1"/>
  <c r="AB105" i="1"/>
  <c r="AB9" i="1"/>
  <c r="AC16" i="1"/>
  <c r="AA50" i="1"/>
  <c r="AC65" i="1"/>
  <c r="AC73" i="1"/>
  <c r="AB32" i="1"/>
  <c r="AC60" i="1"/>
  <c r="AC84" i="1"/>
  <c r="AA53" i="1"/>
  <c r="AA69" i="1"/>
  <c r="AA85" i="1"/>
  <c r="AA101" i="1"/>
  <c r="AB18" i="1"/>
  <c r="AC25" i="1"/>
  <c r="AA33" i="1"/>
  <c r="AB40" i="1"/>
  <c r="AA46" i="1"/>
  <c r="AB53" i="1"/>
  <c r="AB61" i="1"/>
  <c r="AB69" i="1"/>
  <c r="AB77" i="1"/>
  <c r="AB85" i="1"/>
  <c r="AB93" i="1"/>
  <c r="AA104" i="1"/>
  <c r="AD104" i="1" s="1"/>
  <c r="AA100" i="1"/>
  <c r="AA96" i="1"/>
  <c r="AD96" i="1" s="1"/>
  <c r="AA92" i="1"/>
  <c r="AA88" i="1"/>
  <c r="AA84" i="1"/>
  <c r="AA80" i="1"/>
  <c r="AA76" i="1"/>
  <c r="AA72" i="1"/>
  <c r="AD72" i="1" s="1"/>
  <c r="AA68" i="1"/>
  <c r="AA64" i="1"/>
  <c r="AD64" i="1" s="1"/>
  <c r="AA60" i="1"/>
  <c r="AA56" i="1"/>
  <c r="AD56" i="1" s="1"/>
  <c r="AA52" i="1"/>
  <c r="AA48" i="1"/>
  <c r="AA44" i="1"/>
  <c r="AA40" i="1"/>
  <c r="AA36" i="1"/>
  <c r="AA32" i="1"/>
  <c r="AA28" i="1"/>
  <c r="AD28" i="1" s="1"/>
  <c r="AA24" i="1"/>
  <c r="AA20" i="1"/>
  <c r="AA16" i="1"/>
  <c r="AA12" i="1"/>
  <c r="AA8" i="1"/>
  <c r="AD8" i="1" s="1"/>
  <c r="AA4" i="1"/>
  <c r="AB15" i="1"/>
  <c r="AA99" i="1"/>
  <c r="AA91" i="1"/>
  <c r="AA83" i="1"/>
  <c r="AA71" i="1"/>
  <c r="AA59" i="1"/>
  <c r="AA55" i="1"/>
  <c r="AA51" i="1"/>
  <c r="AA47" i="1"/>
  <c r="AA39" i="1"/>
  <c r="AA35" i="1"/>
  <c r="AA27" i="1"/>
  <c r="AA15" i="1"/>
  <c r="AA7" i="1"/>
  <c r="AA3" i="1"/>
  <c r="AC102" i="1"/>
  <c r="AC90" i="1"/>
  <c r="AC86" i="1"/>
  <c r="AC78" i="1"/>
  <c r="AC66" i="1"/>
  <c r="AC54" i="1"/>
  <c r="AC42" i="1"/>
  <c r="AC22" i="1"/>
  <c r="AC6" i="1"/>
  <c r="AB94" i="1"/>
  <c r="AB82" i="1"/>
  <c r="AB70" i="1"/>
  <c r="AB62" i="1"/>
  <c r="AB54" i="1"/>
  <c r="AC103" i="1"/>
  <c r="AC99" i="1"/>
  <c r="AC95" i="1"/>
  <c r="AC91" i="1"/>
  <c r="AC87" i="1"/>
  <c r="AC83" i="1"/>
  <c r="AC79" i="1"/>
  <c r="AC75" i="1"/>
  <c r="AC71" i="1"/>
  <c r="AC67" i="1"/>
  <c r="AC63" i="1"/>
  <c r="AC59" i="1"/>
  <c r="AC55" i="1"/>
  <c r="AC51" i="1"/>
  <c r="AC47" i="1"/>
  <c r="AC43" i="1"/>
  <c r="AC39" i="1"/>
  <c r="AC35" i="1"/>
  <c r="AC31" i="1"/>
  <c r="AC27" i="1"/>
  <c r="AC23" i="1"/>
  <c r="AC19" i="1"/>
  <c r="AC15" i="1"/>
  <c r="AC11" i="1"/>
  <c r="AC7" i="1"/>
  <c r="AC3" i="1"/>
  <c r="AB103" i="1"/>
  <c r="AB99" i="1"/>
  <c r="AB95" i="1"/>
  <c r="AB91" i="1"/>
  <c r="AB87" i="1"/>
  <c r="AB83" i="1"/>
  <c r="AB79" i="1"/>
  <c r="AB75" i="1"/>
  <c r="AB71" i="1"/>
  <c r="AB67" i="1"/>
  <c r="AB63" i="1"/>
  <c r="AB59" i="1"/>
  <c r="AB55" i="1"/>
  <c r="AB51" i="1"/>
  <c r="AB47" i="1"/>
  <c r="AB43" i="1"/>
  <c r="AB39" i="1"/>
  <c r="AB35" i="1"/>
  <c r="AB31" i="1"/>
  <c r="AB27" i="1"/>
  <c r="AB23" i="1"/>
  <c r="AB19" i="1"/>
  <c r="AB11" i="1"/>
  <c r="AB7" i="1"/>
  <c r="AB3" i="1"/>
  <c r="AA103" i="1"/>
  <c r="AA95" i="1"/>
  <c r="AA87" i="1"/>
  <c r="AA79" i="1"/>
  <c r="AA75" i="1"/>
  <c r="AA67" i="1"/>
  <c r="AA63" i="1"/>
  <c r="AA43" i="1"/>
  <c r="AA31" i="1"/>
  <c r="AA19" i="1"/>
  <c r="AA11" i="1"/>
  <c r="AC94" i="1"/>
  <c r="AC70" i="1"/>
  <c r="AC62" i="1"/>
  <c r="AC58" i="1"/>
  <c r="AC50" i="1"/>
  <c r="AC30" i="1"/>
  <c r="AC18" i="1"/>
  <c r="AC10" i="1"/>
  <c r="AB102" i="1"/>
  <c r="AB90" i="1"/>
  <c r="AB86" i="1"/>
  <c r="AB78" i="1"/>
  <c r="AB66" i="1"/>
  <c r="AB58" i="1"/>
  <c r="AA23" i="1"/>
  <c r="AC98" i="1"/>
  <c r="AC82" i="1"/>
  <c r="AC74" i="1"/>
  <c r="AC46" i="1"/>
  <c r="AC38" i="1"/>
  <c r="AC34" i="1"/>
  <c r="AC26" i="1"/>
  <c r="AC14" i="1"/>
  <c r="AC2" i="1"/>
  <c r="AB98" i="1"/>
  <c r="AB74" i="1"/>
  <c r="AA42" i="1"/>
  <c r="AA81" i="1"/>
  <c r="AA9" i="1"/>
  <c r="AA22" i="1"/>
  <c r="AC49" i="1"/>
  <c r="AB73" i="1"/>
  <c r="AB97" i="1"/>
  <c r="AB22" i="1"/>
  <c r="AA37" i="1"/>
  <c r="AB44" i="1"/>
  <c r="AC89" i="1"/>
  <c r="AC4" i="1"/>
  <c r="AA25" i="1"/>
  <c r="AA38" i="1"/>
  <c r="AC76" i="1"/>
  <c r="AC100" i="1"/>
  <c r="AA5" i="1"/>
  <c r="AB12" i="1"/>
  <c r="AA18" i="1"/>
  <c r="AB25" i="1"/>
  <c r="AC32" i="1"/>
  <c r="AB38" i="1"/>
  <c r="AC45" i="1"/>
  <c r="AA61" i="1"/>
  <c r="AA77" i="1"/>
  <c r="AA93" i="1"/>
  <c r="AB5" i="1"/>
  <c r="AC12" i="1"/>
  <c r="AC5" i="1"/>
  <c r="AA13" i="1"/>
  <c r="AB20" i="1"/>
  <c r="AA26" i="1"/>
  <c r="AB33" i="1"/>
  <c r="AC40" i="1"/>
  <c r="AB46" i="1"/>
  <c r="AC53" i="1"/>
  <c r="AC61" i="1"/>
  <c r="AC69" i="1"/>
  <c r="AC77" i="1"/>
  <c r="AC85" i="1"/>
  <c r="AC93" i="1"/>
  <c r="AC101" i="1"/>
  <c r="AB36" i="1"/>
  <c r="AA73" i="1"/>
  <c r="AA89" i="1"/>
  <c r="AA105" i="1"/>
  <c r="AB16" i="1"/>
  <c r="AC36" i="1"/>
  <c r="AB65" i="1"/>
  <c r="AB89" i="1"/>
  <c r="AA2" i="1"/>
  <c r="AC29" i="1"/>
  <c r="AC81" i="1"/>
  <c r="AC105" i="1"/>
  <c r="AB10" i="1"/>
  <c r="AC17" i="1"/>
  <c r="AB45" i="1"/>
  <c r="AC52" i="1"/>
  <c r="AC68" i="1"/>
  <c r="AC92" i="1"/>
  <c r="AA6" i="1"/>
  <c r="AB13" i="1"/>
  <c r="AC20" i="1"/>
  <c r="AB26" i="1"/>
  <c r="AC33" i="1"/>
  <c r="AA41" i="1"/>
  <c r="AB48" i="1"/>
  <c r="AA54" i="1"/>
  <c r="AA62" i="1"/>
  <c r="AA70" i="1"/>
  <c r="AA78" i="1"/>
  <c r="AA86" i="1"/>
  <c r="AA94" i="1"/>
  <c r="AA102" i="1"/>
  <c r="S76" i="1"/>
  <c r="S18" i="1"/>
  <c r="S54" i="1"/>
  <c r="S66" i="1"/>
  <c r="S90" i="1"/>
  <c r="T58" i="1"/>
  <c r="U86" i="1"/>
  <c r="U98" i="1"/>
  <c r="S19" i="1"/>
  <c r="S43" i="1"/>
  <c r="S55" i="1"/>
  <c r="S67" i="1"/>
  <c r="S79" i="1"/>
  <c r="S91" i="1"/>
  <c r="S103" i="1"/>
  <c r="T11" i="1"/>
  <c r="T23" i="1"/>
  <c r="T35" i="1"/>
  <c r="T47" i="1"/>
  <c r="T59" i="1"/>
  <c r="T71" i="1"/>
  <c r="T83" i="1"/>
  <c r="T95" i="1"/>
  <c r="U3" i="1"/>
  <c r="U15" i="1"/>
  <c r="U27" i="1"/>
  <c r="U39" i="1"/>
  <c r="U51" i="1"/>
  <c r="U63" i="1"/>
  <c r="U75" i="1"/>
  <c r="U87" i="1"/>
  <c r="U99" i="1"/>
  <c r="S4" i="1"/>
  <c r="S28" i="1"/>
  <c r="S52" i="1"/>
  <c r="S88" i="1"/>
  <c r="S100" i="1"/>
  <c r="T20" i="1"/>
  <c r="T32" i="1"/>
  <c r="T56" i="1"/>
  <c r="T68" i="1"/>
  <c r="T92" i="1"/>
  <c r="U24" i="1"/>
  <c r="U36" i="1"/>
  <c r="U48" i="1"/>
  <c r="U72" i="1"/>
  <c r="U96" i="1"/>
  <c r="S5" i="1"/>
  <c r="S17" i="1"/>
  <c r="S29" i="1"/>
  <c r="S53" i="1"/>
  <c r="S101" i="1"/>
  <c r="T9" i="1"/>
  <c r="T45" i="1"/>
  <c r="T69" i="1"/>
  <c r="T81" i="1"/>
  <c r="T105" i="1"/>
  <c r="U25" i="1"/>
  <c r="U37" i="1"/>
  <c r="U61" i="1"/>
  <c r="U73" i="1"/>
  <c r="U97" i="1"/>
  <c r="S6" i="1"/>
  <c r="S42" i="1"/>
  <c r="S102" i="1"/>
  <c r="T22" i="1"/>
  <c r="T46" i="1"/>
  <c r="T82" i="1"/>
  <c r="U2" i="1"/>
  <c r="U14" i="1"/>
  <c r="U38" i="1"/>
  <c r="U50" i="1"/>
  <c r="U74" i="1"/>
  <c r="V74" i="1" s="1"/>
  <c r="S7" i="1"/>
  <c r="V7" i="1" s="1"/>
  <c r="S31" i="1"/>
  <c r="S8" i="1"/>
  <c r="S20" i="1"/>
  <c r="S32" i="1"/>
  <c r="S44" i="1"/>
  <c r="S56" i="1"/>
  <c r="S68" i="1"/>
  <c r="S80" i="1"/>
  <c r="S92" i="1"/>
  <c r="S104" i="1"/>
  <c r="T12" i="1"/>
  <c r="T24" i="1"/>
  <c r="T36" i="1"/>
  <c r="T48" i="1"/>
  <c r="T60" i="1"/>
  <c r="T72" i="1"/>
  <c r="T84" i="1"/>
  <c r="T96" i="1"/>
  <c r="U4" i="1"/>
  <c r="U16" i="1"/>
  <c r="U28" i="1"/>
  <c r="U40" i="1"/>
  <c r="U52" i="1"/>
  <c r="U64" i="1"/>
  <c r="U76" i="1"/>
  <c r="U88" i="1"/>
  <c r="U100" i="1"/>
  <c r="S16" i="1"/>
  <c r="S40" i="1"/>
  <c r="S64" i="1"/>
  <c r="T8" i="1"/>
  <c r="T44" i="1"/>
  <c r="T80" i="1"/>
  <c r="T104" i="1"/>
  <c r="U12" i="1"/>
  <c r="U60" i="1"/>
  <c r="U84" i="1"/>
  <c r="S41" i="1"/>
  <c r="S65" i="1"/>
  <c r="S77" i="1"/>
  <c r="S89" i="1"/>
  <c r="T21" i="1"/>
  <c r="T33" i="1"/>
  <c r="T57" i="1"/>
  <c r="T93" i="1"/>
  <c r="U13" i="1"/>
  <c r="U49" i="1"/>
  <c r="U85" i="1"/>
  <c r="S30" i="1"/>
  <c r="S78" i="1"/>
  <c r="T10" i="1"/>
  <c r="T34" i="1"/>
  <c r="T70" i="1"/>
  <c r="T94" i="1"/>
  <c r="U26" i="1"/>
  <c r="U62" i="1"/>
  <c r="S9" i="1"/>
  <c r="S21" i="1"/>
  <c r="S33" i="1"/>
  <c r="S45" i="1"/>
  <c r="S57" i="1"/>
  <c r="S69" i="1"/>
  <c r="S81" i="1"/>
  <c r="S93" i="1"/>
  <c r="S105" i="1"/>
  <c r="T13" i="1"/>
  <c r="T25" i="1"/>
  <c r="T37" i="1"/>
  <c r="T49" i="1"/>
  <c r="T61" i="1"/>
  <c r="T73" i="1"/>
  <c r="T85" i="1"/>
  <c r="T97" i="1"/>
  <c r="U5" i="1"/>
  <c r="U17" i="1"/>
  <c r="U29" i="1"/>
  <c r="U41" i="1"/>
  <c r="U53" i="1"/>
  <c r="U65" i="1"/>
  <c r="U77" i="1"/>
  <c r="U89" i="1"/>
  <c r="L89" i="1"/>
  <c r="M93" i="1"/>
  <c r="L5" i="1"/>
  <c r="L29" i="1"/>
  <c r="L53" i="1"/>
  <c r="L77" i="1"/>
  <c r="M9" i="1"/>
  <c r="M33" i="1"/>
  <c r="M57" i="1"/>
  <c r="M69" i="1"/>
  <c r="M105" i="1"/>
  <c r="N105" i="1" s="1"/>
  <c r="L18" i="1"/>
  <c r="L42" i="1"/>
  <c r="L66" i="1"/>
  <c r="L90" i="1"/>
  <c r="L102" i="1"/>
  <c r="M22" i="1"/>
  <c r="M34" i="1"/>
  <c r="M70" i="1"/>
  <c r="M94" i="1"/>
  <c r="L19" i="1"/>
  <c r="L43" i="1"/>
  <c r="L79" i="1"/>
  <c r="L103" i="1"/>
  <c r="M35" i="1"/>
  <c r="M47" i="1"/>
  <c r="M83" i="1"/>
  <c r="L21" i="1"/>
  <c r="L34" i="1"/>
  <c r="L94" i="1"/>
  <c r="M2" i="1"/>
  <c r="M14" i="1"/>
  <c r="M26" i="1"/>
  <c r="M38" i="1"/>
  <c r="M50" i="1"/>
  <c r="M62" i="1"/>
  <c r="M74" i="1"/>
  <c r="M86" i="1"/>
  <c r="M98" i="1"/>
  <c r="L17" i="1"/>
  <c r="L41" i="1"/>
  <c r="L65" i="1"/>
  <c r="L101" i="1"/>
  <c r="M21" i="1"/>
  <c r="M45" i="1"/>
  <c r="M81" i="1"/>
  <c r="L6" i="1"/>
  <c r="L30" i="1"/>
  <c r="L54" i="1"/>
  <c r="L78" i="1"/>
  <c r="M10" i="1"/>
  <c r="M46" i="1"/>
  <c r="M58" i="1"/>
  <c r="M82" i="1"/>
  <c r="L7" i="1"/>
  <c r="L31" i="1"/>
  <c r="L55" i="1"/>
  <c r="L67" i="1"/>
  <c r="L91" i="1"/>
  <c r="M11" i="1"/>
  <c r="M23" i="1"/>
  <c r="M59" i="1"/>
  <c r="M71" i="1"/>
  <c r="M95" i="1"/>
  <c r="L8" i="1"/>
  <c r="L20" i="1"/>
  <c r="L32" i="1"/>
  <c r="L44" i="1"/>
  <c r="L56" i="1"/>
  <c r="L68" i="1"/>
  <c r="L80" i="1"/>
  <c r="L92" i="1"/>
  <c r="L104" i="1"/>
  <c r="M12" i="1"/>
  <c r="M24" i="1"/>
  <c r="M36" i="1"/>
  <c r="M48" i="1"/>
  <c r="M60" i="1"/>
  <c r="M72" i="1"/>
  <c r="M84" i="1"/>
  <c r="M96" i="1"/>
  <c r="L9" i="1"/>
  <c r="L33" i="1"/>
  <c r="L45" i="1"/>
  <c r="L57" i="1"/>
  <c r="L69" i="1"/>
  <c r="L81" i="1"/>
  <c r="L93" i="1"/>
  <c r="M13" i="1"/>
  <c r="M25" i="1"/>
  <c r="M37" i="1"/>
  <c r="M49" i="1"/>
  <c r="M61" i="1"/>
  <c r="M73" i="1"/>
  <c r="M85" i="1"/>
  <c r="M97" i="1"/>
  <c r="L10" i="1"/>
  <c r="L22" i="1"/>
  <c r="L46" i="1"/>
  <c r="L58" i="1"/>
  <c r="L70" i="1"/>
  <c r="L82" i="1"/>
  <c r="L11" i="1"/>
  <c r="L23" i="1"/>
  <c r="L35" i="1"/>
  <c r="L47" i="1"/>
  <c r="L59" i="1"/>
  <c r="L71" i="1"/>
  <c r="L83" i="1"/>
  <c r="L95" i="1"/>
  <c r="M3" i="1"/>
  <c r="M15" i="1"/>
  <c r="M27" i="1"/>
  <c r="M39" i="1"/>
  <c r="M51" i="1"/>
  <c r="M63" i="1"/>
  <c r="M75" i="1"/>
  <c r="M87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N77" i="1" s="1"/>
  <c r="K76" i="1"/>
  <c r="K75" i="1"/>
  <c r="K74" i="1"/>
  <c r="K73" i="1"/>
  <c r="N73" i="1" s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V97" i="1" l="1"/>
  <c r="V73" i="1"/>
  <c r="V101" i="1"/>
  <c r="N63" i="1"/>
  <c r="AD101" i="1"/>
  <c r="N55" i="1"/>
  <c r="AD98" i="1"/>
  <c r="N31" i="1"/>
  <c r="N79" i="1"/>
  <c r="N44" i="1"/>
  <c r="N80" i="1"/>
  <c r="V91" i="1"/>
  <c r="AD48" i="1"/>
  <c r="AD102" i="1"/>
  <c r="AD90" i="1"/>
  <c r="AD60" i="1"/>
  <c r="V87" i="1"/>
  <c r="V98" i="1"/>
  <c r="N91" i="1"/>
  <c r="AD75" i="1"/>
  <c r="N33" i="1"/>
  <c r="N57" i="1"/>
  <c r="N13" i="1"/>
  <c r="V57" i="1"/>
  <c r="V30" i="1"/>
  <c r="V103" i="1"/>
  <c r="V54" i="1"/>
  <c r="AD80" i="1"/>
  <c r="N52" i="1"/>
  <c r="N3" i="1"/>
  <c r="AD66" i="1"/>
  <c r="N97" i="1"/>
  <c r="AD42" i="1"/>
  <c r="AD52" i="1"/>
  <c r="AD16" i="1"/>
  <c r="V16" i="1"/>
  <c r="N16" i="1"/>
  <c r="V8" i="1"/>
  <c r="N23" i="1"/>
  <c r="AD78" i="1"/>
  <c r="N76" i="1"/>
  <c r="N40" i="1"/>
  <c r="AD73" i="1"/>
  <c r="AD86" i="1"/>
  <c r="N83" i="1"/>
  <c r="N86" i="1"/>
  <c r="N90" i="1"/>
  <c r="V15" i="1"/>
  <c r="N35" i="1"/>
  <c r="AD95" i="1"/>
  <c r="N41" i="1"/>
  <c r="N95" i="1"/>
  <c r="N66" i="1"/>
  <c r="V69" i="1"/>
  <c r="V41" i="1"/>
  <c r="N88" i="1"/>
  <c r="V43" i="1"/>
  <c r="N100" i="1"/>
  <c r="N61" i="1"/>
  <c r="N98" i="1"/>
  <c r="V20" i="1"/>
  <c r="N10" i="1"/>
  <c r="N42" i="1"/>
  <c r="V42" i="1"/>
  <c r="N74" i="1"/>
  <c r="N53" i="1"/>
  <c r="N78" i="1"/>
  <c r="V78" i="1"/>
  <c r="V19" i="1"/>
  <c r="N64" i="1"/>
  <c r="N28" i="1"/>
  <c r="AD9" i="1"/>
  <c r="N59" i="1"/>
  <c r="N12" i="1"/>
  <c r="V50" i="1"/>
  <c r="V26" i="1"/>
  <c r="V65" i="1"/>
  <c r="AD2" i="1"/>
  <c r="V21" i="1"/>
  <c r="V99" i="1"/>
  <c r="N84" i="1"/>
  <c r="V25" i="1"/>
  <c r="N4" i="1"/>
  <c r="V93" i="1"/>
  <c r="V77" i="1"/>
  <c r="V59" i="1"/>
  <c r="N89" i="1"/>
  <c r="V102" i="1"/>
  <c r="N65" i="1"/>
  <c r="N30" i="1"/>
  <c r="N102" i="1"/>
  <c r="V66" i="1"/>
  <c r="V2" i="1"/>
  <c r="N29" i="1"/>
  <c r="V81" i="1"/>
  <c r="N54" i="1"/>
  <c r="V32" i="1"/>
  <c r="N71" i="1"/>
  <c r="N49" i="1"/>
  <c r="N17" i="1"/>
  <c r="V49" i="1"/>
  <c r="N18" i="1"/>
  <c r="AD103" i="1"/>
  <c r="V105" i="1"/>
  <c r="AD81" i="1"/>
  <c r="AD93" i="1"/>
  <c r="AD79" i="1"/>
  <c r="AD71" i="1"/>
  <c r="AD49" i="1"/>
  <c r="AD38" i="1"/>
  <c r="AD23" i="1"/>
  <c r="AD24" i="1"/>
  <c r="AD11" i="1"/>
  <c r="AD14" i="1"/>
  <c r="AD4" i="1"/>
  <c r="AD105" i="1"/>
  <c r="V24" i="1"/>
  <c r="V3" i="1"/>
  <c r="V62" i="1"/>
  <c r="V71" i="1"/>
  <c r="V82" i="1"/>
  <c r="V70" i="1"/>
  <c r="V38" i="1"/>
  <c r="V35" i="1"/>
  <c r="V31" i="1"/>
  <c r="V6" i="1"/>
  <c r="V53" i="1"/>
  <c r="V94" i="1"/>
  <c r="V34" i="1"/>
  <c r="V63" i="1"/>
  <c r="V90" i="1"/>
  <c r="V22" i="1"/>
  <c r="N7" i="1"/>
  <c r="N43" i="1"/>
  <c r="N103" i="1"/>
  <c r="N20" i="1"/>
  <c r="N32" i="1"/>
  <c r="N56" i="1"/>
  <c r="N68" i="1"/>
  <c r="N92" i="1"/>
  <c r="N104" i="1"/>
  <c r="V45" i="1"/>
  <c r="V29" i="1"/>
  <c r="V18" i="1"/>
  <c r="V46" i="1"/>
  <c r="V10" i="1"/>
  <c r="N19" i="1"/>
  <c r="N67" i="1"/>
  <c r="N8" i="1"/>
  <c r="N21" i="1"/>
  <c r="N45" i="1"/>
  <c r="N69" i="1"/>
  <c r="N81" i="1"/>
  <c r="N93" i="1"/>
  <c r="V33" i="1"/>
  <c r="V17" i="1"/>
  <c r="V100" i="1"/>
  <c r="V79" i="1"/>
  <c r="V76" i="1"/>
  <c r="V85" i="1"/>
  <c r="V83" i="1"/>
  <c r="N6" i="1"/>
  <c r="V23" i="1"/>
  <c r="V58" i="1"/>
  <c r="N9" i="1"/>
  <c r="N22" i="1"/>
  <c r="N34" i="1"/>
  <c r="N46" i="1"/>
  <c r="N58" i="1"/>
  <c r="N70" i="1"/>
  <c r="N82" i="1"/>
  <c r="N94" i="1"/>
  <c r="V104" i="1"/>
  <c r="V5" i="1"/>
  <c r="V88" i="1"/>
  <c r="V67" i="1"/>
  <c r="V61" i="1"/>
  <c r="V11" i="1"/>
  <c r="V39" i="1"/>
  <c r="V84" i="1"/>
  <c r="V13" i="1"/>
  <c r="V60" i="1"/>
  <c r="N101" i="1"/>
  <c r="N11" i="1"/>
  <c r="N47" i="1"/>
  <c r="V9" i="1"/>
  <c r="V92" i="1"/>
  <c r="V52" i="1"/>
  <c r="V55" i="1"/>
  <c r="N24" i="1"/>
  <c r="N36" i="1"/>
  <c r="N48" i="1"/>
  <c r="N60" i="1"/>
  <c r="N72" i="1"/>
  <c r="N96" i="1"/>
  <c r="V80" i="1"/>
  <c r="V28" i="1"/>
  <c r="V75" i="1"/>
  <c r="V96" i="1"/>
  <c r="V27" i="1"/>
  <c r="V64" i="1"/>
  <c r="V56" i="1"/>
  <c r="V72" i="1"/>
  <c r="V86" i="1"/>
  <c r="V36" i="1"/>
  <c r="V95" i="1"/>
  <c r="N5" i="1"/>
  <c r="N25" i="1"/>
  <c r="N37" i="1"/>
  <c r="N85" i="1"/>
  <c r="V68" i="1"/>
  <c r="V4" i="1"/>
  <c r="N2" i="1"/>
  <c r="N14" i="1"/>
  <c r="N26" i="1"/>
  <c r="N38" i="1"/>
  <c r="N50" i="1"/>
  <c r="N62" i="1"/>
  <c r="N15" i="1"/>
  <c r="N27" i="1"/>
  <c r="N39" i="1"/>
  <c r="N51" i="1"/>
  <c r="N75" i="1"/>
  <c r="N87" i="1"/>
  <c r="N99" i="1"/>
  <c r="V89" i="1"/>
  <c r="V40" i="1"/>
  <c r="V44" i="1"/>
  <c r="V48" i="1"/>
  <c r="V14" i="1"/>
  <c r="V12" i="1"/>
  <c r="V51" i="1"/>
  <c r="V47" i="1"/>
  <c r="V37" i="1"/>
  <c r="AD27" i="1"/>
  <c r="AD35" i="1"/>
  <c r="AD82" i="1"/>
  <c r="AD39" i="1"/>
  <c r="AD47" i="1"/>
  <c r="AD68" i="1"/>
  <c r="AD58" i="1"/>
  <c r="AD62" i="1"/>
  <c r="AD37" i="1"/>
  <c r="AD97" i="1"/>
  <c r="AD54" i="1"/>
  <c r="AD57" i="1"/>
  <c r="AD43" i="1"/>
  <c r="AD83" i="1"/>
  <c r="AD36" i="1"/>
  <c r="AD84" i="1"/>
  <c r="AD46" i="1"/>
  <c r="AD30" i="1"/>
  <c r="AD100" i="1"/>
  <c r="AD87" i="1"/>
  <c r="AD77" i="1"/>
  <c r="AD74" i="1"/>
  <c r="AD51" i="1"/>
  <c r="AD26" i="1"/>
  <c r="AD32" i="1"/>
  <c r="AD41" i="1"/>
  <c r="AD63" i="1"/>
  <c r="AD91" i="1"/>
  <c r="AD40" i="1"/>
  <c r="AD88" i="1"/>
  <c r="AD34" i="1"/>
  <c r="AD94" i="1"/>
  <c r="AD25" i="1"/>
  <c r="AD85" i="1"/>
  <c r="AD61" i="1"/>
  <c r="AD69" i="1"/>
  <c r="AD65" i="1"/>
  <c r="AD53" i="1"/>
  <c r="AD45" i="1"/>
  <c r="AD70" i="1"/>
  <c r="AD55" i="1"/>
  <c r="AD29" i="1"/>
  <c r="AD89" i="1"/>
  <c r="AD59" i="1"/>
  <c r="AD76" i="1"/>
  <c r="AD31" i="1"/>
  <c r="AD67" i="1"/>
  <c r="AD99" i="1"/>
  <c r="AD44" i="1"/>
  <c r="AD92" i="1"/>
  <c r="AD33" i="1"/>
  <c r="AD50" i="1"/>
  <c r="AD12" i="1"/>
  <c r="AD19" i="1"/>
  <c r="AD18" i="1"/>
  <c r="AD13" i="1"/>
  <c r="AD3" i="1"/>
  <c r="AD10" i="1"/>
  <c r="AD6" i="1"/>
  <c r="AD20" i="1"/>
  <c r="AD5" i="1"/>
  <c r="AD7" i="1"/>
  <c r="AD17" i="1"/>
  <c r="AD22" i="1"/>
  <c r="AD15" i="1"/>
  <c r="H3" i="2"/>
  <c r="AF2" i="1" l="1" a="1"/>
  <c r="AF2" i="1" s="1"/>
  <c r="P26" i="2" s="1"/>
  <c r="AG2" i="1" a="1"/>
  <c r="AG2" i="1" s="1"/>
  <c r="Y2" i="1" a="1"/>
  <c r="Y2" i="1" s="1"/>
  <c r="B33" i="2" s="1"/>
  <c r="X2" i="1" a="1"/>
  <c r="X2" i="1" s="1"/>
  <c r="B26" i="2" s="1"/>
  <c r="Q2" i="1" a="1"/>
  <c r="P2" i="1" a="1"/>
  <c r="I2" i="1" a="1"/>
  <c r="H2" i="1" a="1"/>
  <c r="H2" i="1" s="1"/>
  <c r="B9" i="2" s="1"/>
  <c r="U26" i="2" l="1"/>
  <c r="V26" i="2"/>
  <c r="T26" i="2"/>
  <c r="P35" i="2"/>
  <c r="C26" i="2"/>
  <c r="K26" i="2"/>
  <c r="C33" i="2"/>
  <c r="K33" i="2"/>
  <c r="C9" i="2"/>
  <c r="K9" i="2"/>
  <c r="Y26" i="2"/>
  <c r="Q26" i="2"/>
  <c r="P33" i="2"/>
  <c r="V33" i="2" s="1"/>
  <c r="P34" i="2"/>
  <c r="V34" i="2" s="1"/>
  <c r="P37" i="2"/>
  <c r="V37" i="2" s="1"/>
  <c r="P36" i="2"/>
  <c r="V36" i="2" s="1"/>
  <c r="B34" i="2"/>
  <c r="B35" i="2"/>
  <c r="B36" i="2"/>
  <c r="B37" i="2"/>
  <c r="B27" i="2"/>
  <c r="B28" i="2"/>
  <c r="B29" i="2"/>
  <c r="B30" i="2"/>
  <c r="P27" i="2"/>
  <c r="V27" i="2" s="1"/>
  <c r="AB26" i="2"/>
  <c r="P29" i="2"/>
  <c r="V29" i="2" s="1"/>
  <c r="P28" i="2"/>
  <c r="V28" i="2" s="1"/>
  <c r="AA26" i="2"/>
  <c r="P30" i="2"/>
  <c r="V30" i="2" s="1"/>
  <c r="X26" i="2"/>
  <c r="W26" i="2"/>
  <c r="Z26" i="2"/>
  <c r="P2" i="1"/>
  <c r="P12" i="2"/>
  <c r="T12" i="2" s="1"/>
  <c r="P10" i="2"/>
  <c r="T10" i="2" s="1"/>
  <c r="P13" i="2"/>
  <c r="T13" i="2" s="1"/>
  <c r="P11" i="2"/>
  <c r="T11" i="2" s="1"/>
  <c r="Q2" i="1"/>
  <c r="P20" i="2"/>
  <c r="P19" i="2"/>
  <c r="P18" i="2"/>
  <c r="P17" i="2"/>
  <c r="B13" i="2"/>
  <c r="B12" i="2"/>
  <c r="B11" i="2"/>
  <c r="B10" i="2"/>
  <c r="I2" i="1"/>
  <c r="B20" i="2"/>
  <c r="B19" i="2"/>
  <c r="B18" i="2"/>
  <c r="B17" i="2"/>
  <c r="H9" i="2"/>
  <c r="F9" i="2"/>
  <c r="G9" i="2"/>
  <c r="M9" i="2"/>
  <c r="J9" i="2"/>
  <c r="N9" i="2"/>
  <c r="L9" i="2"/>
  <c r="I9" i="2"/>
  <c r="U35" i="2" l="1"/>
  <c r="V35" i="2"/>
  <c r="T33" i="2"/>
  <c r="U33" i="2"/>
  <c r="T36" i="2"/>
  <c r="U36" i="2"/>
  <c r="T34" i="2"/>
  <c r="U34" i="2"/>
  <c r="T37" i="2"/>
  <c r="U37" i="2"/>
  <c r="T27" i="2"/>
  <c r="U27" i="2"/>
  <c r="T30" i="2"/>
  <c r="U30" i="2"/>
  <c r="T28" i="2"/>
  <c r="U28" i="2"/>
  <c r="T29" i="2"/>
  <c r="U29" i="2"/>
  <c r="AA35" i="2"/>
  <c r="T35" i="2"/>
  <c r="W35" i="2"/>
  <c r="Q35" i="2"/>
  <c r="Y35" i="2"/>
  <c r="X35" i="2"/>
  <c r="Z35" i="2"/>
  <c r="AB35" i="2"/>
  <c r="Y10" i="2"/>
  <c r="Q10" i="2"/>
  <c r="C30" i="2"/>
  <c r="K30" i="2"/>
  <c r="Q17" i="2"/>
  <c r="Y17" i="2"/>
  <c r="H28" i="2"/>
  <c r="K28" i="2"/>
  <c r="C28" i="2"/>
  <c r="C35" i="2"/>
  <c r="K35" i="2"/>
  <c r="Q11" i="2"/>
  <c r="Y11" i="2"/>
  <c r="Q12" i="2"/>
  <c r="Y12" i="2"/>
  <c r="K29" i="2"/>
  <c r="C29" i="2"/>
  <c r="Q18" i="2"/>
  <c r="Y18" i="2"/>
  <c r="Q19" i="2"/>
  <c r="Y19" i="2"/>
  <c r="K37" i="2"/>
  <c r="C37" i="2"/>
  <c r="K34" i="2"/>
  <c r="C34" i="2"/>
  <c r="Y13" i="2"/>
  <c r="Q13" i="2"/>
  <c r="K27" i="2"/>
  <c r="C27" i="2"/>
  <c r="Q20" i="2"/>
  <c r="Y20" i="2"/>
  <c r="K36" i="2"/>
  <c r="C36" i="2"/>
  <c r="K18" i="2"/>
  <c r="C18" i="2"/>
  <c r="K19" i="2"/>
  <c r="C19" i="2"/>
  <c r="K20" i="2"/>
  <c r="C20" i="2"/>
  <c r="N10" i="2"/>
  <c r="K10" i="2"/>
  <c r="C10" i="2"/>
  <c r="N11" i="2"/>
  <c r="C11" i="2"/>
  <c r="K11" i="2"/>
  <c r="F12" i="2"/>
  <c r="C12" i="2"/>
  <c r="K12" i="2"/>
  <c r="K17" i="2"/>
  <c r="C17" i="2"/>
  <c r="G13" i="2"/>
  <c r="C13" i="2"/>
  <c r="K13" i="2"/>
  <c r="Q34" i="2"/>
  <c r="Y34" i="2"/>
  <c r="Q30" i="2"/>
  <c r="Y30" i="2"/>
  <c r="AB29" i="2"/>
  <c r="Q29" i="2"/>
  <c r="Y29" i="2"/>
  <c r="Q37" i="2"/>
  <c r="Y37" i="2"/>
  <c r="Q28" i="2"/>
  <c r="Y28" i="2"/>
  <c r="AB33" i="2"/>
  <c r="Q33" i="2"/>
  <c r="Y33" i="2"/>
  <c r="Z27" i="2"/>
  <c r="Y27" i="2"/>
  <c r="Q27" i="2"/>
  <c r="Y36" i="2"/>
  <c r="Q36" i="2"/>
  <c r="W33" i="2"/>
  <c r="Z33" i="2"/>
  <c r="X33" i="2"/>
  <c r="AA36" i="2"/>
  <c r="AA34" i="2"/>
  <c r="X34" i="2"/>
  <c r="W36" i="2"/>
  <c r="Z36" i="2"/>
  <c r="AB37" i="2"/>
  <c r="Z34" i="2"/>
  <c r="X36" i="2"/>
  <c r="Z37" i="2"/>
  <c r="W37" i="2"/>
  <c r="X37" i="2"/>
  <c r="AB34" i="2"/>
  <c r="AA37" i="2"/>
  <c r="W34" i="2"/>
  <c r="AB36" i="2"/>
  <c r="AA33" i="2"/>
  <c r="X27" i="2"/>
  <c r="AA29" i="2"/>
  <c r="X29" i="2"/>
  <c r="AA27" i="2"/>
  <c r="AB27" i="2"/>
  <c r="W27" i="2"/>
  <c r="W29" i="2"/>
  <c r="W28" i="2"/>
  <c r="Z28" i="2"/>
  <c r="W30" i="2"/>
  <c r="Z29" i="2"/>
  <c r="X28" i="2"/>
  <c r="AA28" i="2"/>
  <c r="AB28" i="2"/>
  <c r="X30" i="2"/>
  <c r="AB30" i="2"/>
  <c r="AA30" i="2"/>
  <c r="Z30" i="2"/>
  <c r="V12" i="2"/>
  <c r="U12" i="2"/>
  <c r="F34" i="2"/>
  <c r="H34" i="2"/>
  <c r="J34" i="2"/>
  <c r="G34" i="2"/>
  <c r="M34" i="2"/>
  <c r="N34" i="2"/>
  <c r="I34" i="2"/>
  <c r="L34" i="2"/>
  <c r="G36" i="2"/>
  <c r="F36" i="2"/>
  <c r="H36" i="2"/>
  <c r="L36" i="2"/>
  <c r="N36" i="2"/>
  <c r="M36" i="2"/>
  <c r="I36" i="2"/>
  <c r="J36" i="2"/>
  <c r="U20" i="2"/>
  <c r="T20" i="2"/>
  <c r="V20" i="2"/>
  <c r="V13" i="2"/>
  <c r="U13" i="2"/>
  <c r="P9" i="2"/>
  <c r="T9" i="2" s="1"/>
  <c r="T17" i="2"/>
  <c r="V17" i="2"/>
  <c r="U17" i="2"/>
  <c r="T18" i="2"/>
  <c r="U18" i="2"/>
  <c r="V18" i="2"/>
  <c r="T19" i="2"/>
  <c r="V19" i="2"/>
  <c r="U19" i="2"/>
  <c r="P16" i="2"/>
  <c r="L27" i="2"/>
  <c r="N27" i="2"/>
  <c r="M27" i="2"/>
  <c r="I27" i="2"/>
  <c r="F27" i="2"/>
  <c r="G27" i="2"/>
  <c r="H27" i="2"/>
  <c r="J27" i="2"/>
  <c r="V10" i="2"/>
  <c r="U10" i="2"/>
  <c r="H35" i="2"/>
  <c r="G35" i="2"/>
  <c r="F35" i="2"/>
  <c r="I35" i="2"/>
  <c r="J35" i="2"/>
  <c r="L35" i="2"/>
  <c r="M35" i="2"/>
  <c r="N35" i="2"/>
  <c r="H37" i="2"/>
  <c r="F37" i="2"/>
  <c r="G37" i="2"/>
  <c r="M37" i="2"/>
  <c r="J37" i="2"/>
  <c r="L37" i="2"/>
  <c r="N37" i="2"/>
  <c r="I37" i="2"/>
  <c r="F28" i="2"/>
  <c r="G28" i="2"/>
  <c r="I28" i="2"/>
  <c r="J28" i="2"/>
  <c r="L28" i="2"/>
  <c r="M28" i="2"/>
  <c r="N28" i="2"/>
  <c r="G29" i="2"/>
  <c r="H29" i="2"/>
  <c r="N29" i="2"/>
  <c r="F29" i="2"/>
  <c r="M29" i="2"/>
  <c r="J29" i="2"/>
  <c r="L29" i="2"/>
  <c r="I29" i="2"/>
  <c r="U11" i="2"/>
  <c r="V11" i="2"/>
  <c r="H30" i="2"/>
  <c r="I30" i="2"/>
  <c r="F30" i="2"/>
  <c r="G30" i="2"/>
  <c r="L30" i="2"/>
  <c r="M30" i="2"/>
  <c r="J30" i="2"/>
  <c r="N30" i="2"/>
  <c r="AB17" i="2"/>
  <c r="Z17" i="2"/>
  <c r="AA17" i="2"/>
  <c r="X17" i="2"/>
  <c r="W17" i="2"/>
  <c r="Z18" i="2"/>
  <c r="X18" i="2"/>
  <c r="W18" i="2"/>
  <c r="AA18" i="2"/>
  <c r="AB18" i="2"/>
  <c r="AA19" i="2"/>
  <c r="W19" i="2"/>
  <c r="X19" i="2"/>
  <c r="Z19" i="2"/>
  <c r="AB19" i="2"/>
  <c r="AB20" i="2"/>
  <c r="W20" i="2"/>
  <c r="AA20" i="2"/>
  <c r="Z20" i="2"/>
  <c r="X20" i="2"/>
  <c r="AB11" i="2"/>
  <c r="AA11" i="2"/>
  <c r="Z11" i="2"/>
  <c r="X11" i="2"/>
  <c r="W11" i="2"/>
  <c r="Z13" i="2"/>
  <c r="W13" i="2"/>
  <c r="X13" i="2"/>
  <c r="AB13" i="2"/>
  <c r="AA13" i="2"/>
  <c r="AB10" i="2"/>
  <c r="X10" i="2"/>
  <c r="Z10" i="2"/>
  <c r="W10" i="2"/>
  <c r="AA10" i="2"/>
  <c r="AA12" i="2"/>
  <c r="Z12" i="2"/>
  <c r="X12" i="2"/>
  <c r="W12" i="2"/>
  <c r="AB12" i="2"/>
  <c r="L12" i="2"/>
  <c r="J13" i="2"/>
  <c r="N13" i="2"/>
  <c r="H13" i="2"/>
  <c r="F13" i="2"/>
  <c r="L13" i="2"/>
  <c r="B16" i="2"/>
  <c r="M13" i="2"/>
  <c r="I13" i="2"/>
  <c r="G10" i="2"/>
  <c r="L10" i="2"/>
  <c r="F10" i="2"/>
  <c r="M10" i="2"/>
  <c r="M11" i="2"/>
  <c r="H10" i="2"/>
  <c r="N12" i="2"/>
  <c r="I10" i="2"/>
  <c r="G11" i="2"/>
  <c r="F11" i="2"/>
  <c r="J11" i="2"/>
  <c r="H11" i="2"/>
  <c r="J10" i="2"/>
  <c r="J19" i="2"/>
  <c r="H19" i="2"/>
  <c r="G19" i="2"/>
  <c r="F19" i="2"/>
  <c r="L19" i="2"/>
  <c r="N19" i="2"/>
  <c r="M19" i="2"/>
  <c r="I19" i="2"/>
  <c r="H12" i="2"/>
  <c r="G18" i="2"/>
  <c r="N18" i="2"/>
  <c r="M18" i="2"/>
  <c r="L18" i="2"/>
  <c r="I18" i="2"/>
  <c r="H18" i="2"/>
  <c r="J18" i="2"/>
  <c r="F18" i="2"/>
  <c r="N20" i="2"/>
  <c r="I20" i="2"/>
  <c r="F20" i="2"/>
  <c r="J20" i="2"/>
  <c r="G20" i="2"/>
  <c r="L20" i="2"/>
  <c r="H20" i="2"/>
  <c r="M20" i="2"/>
  <c r="G12" i="2"/>
  <c r="N17" i="2"/>
  <c r="I17" i="2"/>
  <c r="H17" i="2"/>
  <c r="G17" i="2"/>
  <c r="F17" i="2"/>
  <c r="J17" i="2"/>
  <c r="M17" i="2"/>
  <c r="L17" i="2"/>
  <c r="I11" i="2"/>
  <c r="L11" i="2"/>
  <c r="M12" i="2"/>
  <c r="I12" i="2"/>
  <c r="J12" i="2"/>
  <c r="X9" i="2" l="1"/>
  <c r="AB9" i="2"/>
  <c r="AA9" i="2"/>
  <c r="Y9" i="2"/>
  <c r="Q9" i="2"/>
  <c r="Y16" i="2"/>
  <c r="Q16" i="2"/>
  <c r="C16" i="2"/>
  <c r="K16" i="2"/>
  <c r="W9" i="2"/>
  <c r="Z9" i="2"/>
  <c r="X16" i="2"/>
  <c r="W16" i="2"/>
  <c r="J26" i="2"/>
  <c r="F26" i="2"/>
  <c r="N26" i="2"/>
  <c r="M26" i="2"/>
  <c r="L26" i="2"/>
  <c r="I26" i="2"/>
  <c r="G26" i="2"/>
  <c r="H26" i="2"/>
  <c r="J33" i="2"/>
  <c r="F33" i="2"/>
  <c r="N33" i="2"/>
  <c r="L33" i="2"/>
  <c r="H33" i="2"/>
  <c r="M33" i="2"/>
  <c r="G33" i="2"/>
  <c r="I33" i="2"/>
  <c r="V9" i="2"/>
  <c r="U9" i="2"/>
  <c r="V16" i="2"/>
  <c r="T16" i="2"/>
  <c r="U16" i="2"/>
  <c r="AB16" i="2"/>
  <c r="Z16" i="2"/>
  <c r="AA16" i="2"/>
  <c r="J16" i="2"/>
  <c r="L16" i="2"/>
  <c r="M16" i="2"/>
  <c r="F16" i="2"/>
  <c r="N16" i="2"/>
  <c r="G16" i="2"/>
  <c r="I16" i="2"/>
  <c r="H16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<sst xmlns="http://schemas.openxmlformats.org/spreadsheetml/2006/main" count="267" uniqueCount="125">
  <si>
    <t>S.NVDA</t>
  </si>
  <si>
    <t>S.AAPL</t>
  </si>
  <si>
    <t>S.GOOGL</t>
  </si>
  <si>
    <t>S.GOOG</t>
  </si>
  <si>
    <t>S.MSFT</t>
  </si>
  <si>
    <t>S.AMZN</t>
  </si>
  <si>
    <t>S.AVGO</t>
  </si>
  <si>
    <t>S.META</t>
  </si>
  <si>
    <t>S.SPCX</t>
  </si>
  <si>
    <t>S.TSLA</t>
  </si>
  <si>
    <t>S.MU</t>
  </si>
  <si>
    <t>S.WMT</t>
  </si>
  <si>
    <t>S.AMD</t>
  </si>
  <si>
    <t>S.ASML</t>
  </si>
  <si>
    <t>S.INTC</t>
  </si>
  <si>
    <t>S.CSCO</t>
  </si>
  <si>
    <t>S.AMAT</t>
  </si>
  <si>
    <t>S.COST</t>
  </si>
  <si>
    <t>S.LRCX</t>
  </si>
  <si>
    <t>S.PLTR</t>
  </si>
  <si>
    <t>S.PANW</t>
  </si>
  <si>
    <t>S.NFLX</t>
  </si>
  <si>
    <t>S.ARM</t>
  </si>
  <si>
    <t>S.KLAC</t>
  </si>
  <si>
    <t>S.TXN</t>
  </si>
  <si>
    <t>S.LIN</t>
  </si>
  <si>
    <t>S.TMUS</t>
  </si>
  <si>
    <t>S.CRWD</t>
  </si>
  <si>
    <t>S.SNDK</t>
  </si>
  <si>
    <t>S.AMGN</t>
  </si>
  <si>
    <t>S.PEP</t>
  </si>
  <si>
    <t>S.ADI</t>
  </si>
  <si>
    <t>S.QCOM</t>
  </si>
  <si>
    <t>S.STX</t>
  </si>
  <si>
    <t>S.GILD</t>
  </si>
  <si>
    <t>S.MRVL</t>
  </si>
  <si>
    <t>S.WDC</t>
  </si>
  <si>
    <t>S.SHOP</t>
  </si>
  <si>
    <t>S.APP</t>
  </si>
  <si>
    <t>S.BKNG</t>
  </si>
  <si>
    <t>S.VRTX</t>
  </si>
  <si>
    <t>S.ISRG</t>
  </si>
  <si>
    <t>S.SBUX</t>
  </si>
  <si>
    <t>S.PDD</t>
  </si>
  <si>
    <t>S.FTNT</t>
  </si>
  <si>
    <t>S.ADP</t>
  </si>
  <si>
    <t>S.MAR</t>
  </si>
  <si>
    <t>S.MNST</t>
  </si>
  <si>
    <t>S.ADBE</t>
  </si>
  <si>
    <t>S.CSX</t>
  </si>
  <si>
    <t>S.DDOG</t>
  </si>
  <si>
    <t>S.MELI</t>
  </si>
  <si>
    <t>S.CDNS</t>
  </si>
  <si>
    <t>S.CEG</t>
  </si>
  <si>
    <t>S.ABNB</t>
  </si>
  <si>
    <t>S.CMCSA</t>
  </si>
  <si>
    <t>S.CTAS</t>
  </si>
  <si>
    <t>S.DASH</t>
  </si>
  <si>
    <t>S.INTU</t>
  </si>
  <si>
    <t>S.MDLZ</t>
  </si>
  <si>
    <t>S.ROST</t>
  </si>
  <si>
    <t>S.SNPS</t>
  </si>
  <si>
    <t>S.AEP</t>
  </si>
  <si>
    <t>S.ORLY</t>
  </si>
  <si>
    <t>S.HON</t>
  </si>
  <si>
    <t>S.REGN</t>
  </si>
  <si>
    <t>S.WBD</t>
  </si>
  <si>
    <t>S.NXPI</t>
  </si>
  <si>
    <t>S.HONA</t>
  </si>
  <si>
    <t>S.PCAR</t>
  </si>
  <si>
    <t>S.MPWR</t>
  </si>
  <si>
    <t>S.LITE</t>
  </si>
  <si>
    <t>S.BKR</t>
  </si>
  <si>
    <t>S.FANG</t>
  </si>
  <si>
    <t>S.EA</t>
  </si>
  <si>
    <t>S.FAST</t>
  </si>
  <si>
    <t>S.ALAB</t>
  </si>
  <si>
    <t>S.TER</t>
  </si>
  <si>
    <t>S.PYPL</t>
  </si>
  <si>
    <t>S.XEL</t>
  </si>
  <si>
    <t>S.ODFL</t>
  </si>
  <si>
    <t>S.EXC</t>
  </si>
  <si>
    <t>S.CCEP</t>
  </si>
  <si>
    <t>S.ADSK</t>
  </si>
  <si>
    <t>S.FER</t>
  </si>
  <si>
    <t>S.NBIS</t>
  </si>
  <si>
    <t>S.IDXX</t>
  </si>
  <si>
    <t>S.MCHP</t>
  </si>
  <si>
    <t>S.TTWO</t>
  </si>
  <si>
    <t>S.KDP</t>
  </si>
  <si>
    <t>S.TRI</t>
  </si>
  <si>
    <t>S.AXON</t>
  </si>
  <si>
    <t>S.PAYX</t>
  </si>
  <si>
    <t>S.RKLB</t>
  </si>
  <si>
    <t>S.CRWV</t>
  </si>
  <si>
    <t>S.ROP</t>
  </si>
  <si>
    <t>S.WDAY</t>
  </si>
  <si>
    <t>S.ALNY</t>
  </si>
  <si>
    <t>S.MSTR</t>
  </si>
  <si>
    <t>S.KHC</t>
  </si>
  <si>
    <t>S.DXCM</t>
  </si>
  <si>
    <t>S.GEHC</t>
  </si>
  <si>
    <t>S.CPRT</t>
  </si>
  <si>
    <t>Close</t>
  </si>
  <si>
    <t>D</t>
  </si>
  <si>
    <t>NDX</t>
  </si>
  <si>
    <t>STDV</t>
  </si>
  <si>
    <t>Time Frame</t>
  </si>
  <si>
    <t>MA Period</t>
  </si>
  <si>
    <t>STDV Period</t>
  </si>
  <si>
    <t>MA</t>
  </si>
  <si>
    <t>STANDARIZE</t>
  </si>
  <si>
    <t>SORTBY</t>
  </si>
  <si>
    <t>Company</t>
  </si>
  <si>
    <t>Open</t>
  </si>
  <si>
    <t>High</t>
  </si>
  <si>
    <t>Low</t>
  </si>
  <si>
    <t>NC</t>
  </si>
  <si>
    <t>%NC</t>
  </si>
  <si>
    <t>Last</t>
  </si>
  <si>
    <t>Top Five</t>
  </si>
  <si>
    <t>BTTM Five</t>
  </si>
  <si>
    <t>Z_Score</t>
  </si>
  <si>
    <t>Symbol</t>
  </si>
  <si>
    <t>S.IBM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</si>
</sst>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400]h:mm:ss\ AM/PM"/>
  </numFmts>
  <fonts count="4" x14ac:knownFonts="1">
    <font>
      <sz val="11"/>
      <color theme="1"/>
      <name val="Century Gothic"/>
      <family val="2"/>
    </font>
    <font>
      <u/>
      <sz val="11"/>
      <color theme="10"/>
      <name val="Century Gothic"/>
      <family val="2"/>
    </font>
    <font>
      <sz val="14"/>
      <color theme="1"/>
      <name val="Century Gothic"/>
      <family val="2"/>
    </font>
    <font>
      <sz val="20"/>
      <color theme="1"/>
      <name val="Century Gothic"/>
      <family val="2"/>
    </font>
  </fonts>
  <fills count="5">
    <fill>
      <patternFill patternType="none"/>
    </fill>
    <fill>
      <patternFill patternType="gray125"/>
    </fill>
    <fill>
      <gradientFill degree="90">
        <stop position="0">
          <color theme="4" tint="0.80001220740379042"/>
        </stop>
        <stop position="1">
          <color theme="0"/>
        </stop>
      </gradientFill>
    </fill>
    <fill>
      <gradientFill degree="270">
        <stop position="0">
          <color theme="4" tint="0.80001220740379042"/>
        </stop>
        <stop position="1">
          <color theme="0"/>
        </stop>
      </gradientFill>
    </fill>
    <fill>
      <gradientFill degree="90">
        <stop position="0">
          <color theme="4" tint="0.80001220740379042"/>
        </stop>
        <stop position="0.5">
          <color theme="0"/>
        </stop>
        <stop position="1">
          <color theme="4" tint="0.80001220740379042"/>
        </stop>
      </gradient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0" fontId="1" fillId="0" borderId="0" xfId="1"/>
    <xf numFmtId="0" fontId="0" fillId="0" borderId="0" xfId="0" applyAlignment="1">
      <alignment horizontal="center" shrinkToFit="1"/>
    </xf>
    <xf numFmtId="0" fontId="0" fillId="0" borderId="0" xfId="0" applyAlignment="1">
      <alignment shrinkToFit="1"/>
    </xf>
    <xf numFmtId="2" fontId="0" fillId="0" borderId="0" xfId="0" applyNumberFormat="1" applyAlignment="1">
      <alignment shrinkToFit="1"/>
    </xf>
    <xf numFmtId="0" fontId="0" fillId="0" borderId="0" xfId="0" applyAlignment="1">
      <alignment horizontal="center" shrinkToFit="1"/>
    </xf>
    <xf numFmtId="2" fontId="0" fillId="0" borderId="0" xfId="0" applyNumberFormat="1" applyAlignment="1">
      <alignment horizontal="center" shrinkToFit="1"/>
    </xf>
    <xf numFmtId="10" fontId="0" fillId="0" borderId="0" xfId="0" applyNumberFormat="1" applyAlignment="1">
      <alignment horizontal="center" shrinkToFit="1"/>
    </xf>
    <xf numFmtId="0" fontId="0" fillId="2" borderId="4" xfId="0" applyFont="1" applyFill="1" applyBorder="1" applyAlignment="1">
      <alignment horizontal="center" shrinkToFit="1"/>
    </xf>
    <xf numFmtId="0" fontId="0" fillId="2" borderId="5" xfId="0" applyFont="1" applyFill="1" applyBorder="1" applyAlignment="1">
      <alignment horizontal="center" shrinkToFit="1"/>
    </xf>
    <xf numFmtId="0" fontId="0" fillId="2" borderId="6" xfId="0" applyFont="1" applyFill="1" applyBorder="1" applyAlignment="1">
      <alignment horizontal="center" shrinkToFit="1"/>
    </xf>
    <xf numFmtId="0" fontId="0" fillId="3" borderId="8" xfId="0" applyFont="1" applyFill="1" applyBorder="1" applyAlignment="1">
      <alignment horizontal="center" shrinkToFit="1"/>
    </xf>
    <xf numFmtId="0" fontId="0" fillId="3" borderId="0" xfId="0" applyFont="1" applyFill="1" applyBorder="1" applyAlignment="1">
      <alignment horizontal="center" shrinkToFit="1"/>
    </xf>
    <xf numFmtId="0" fontId="0" fillId="3" borderId="9" xfId="0" applyFont="1" applyFill="1" applyBorder="1" applyAlignment="1">
      <alignment horizontal="center" shrinkToFit="1"/>
    </xf>
    <xf numFmtId="0" fontId="0" fillId="4" borderId="7" xfId="0" applyFill="1" applyBorder="1" applyAlignment="1">
      <alignment horizontal="center" shrinkToFit="1"/>
    </xf>
    <xf numFmtId="0" fontId="0" fillId="4" borderId="7" xfId="0" applyFill="1" applyBorder="1" applyAlignment="1">
      <alignment horizontal="center" shrinkToFit="1"/>
    </xf>
    <xf numFmtId="2" fontId="0" fillId="4" borderId="7" xfId="0" applyNumberFormat="1" applyFill="1" applyBorder="1" applyAlignment="1">
      <alignment horizontal="center" shrinkToFit="1"/>
    </xf>
    <xf numFmtId="0" fontId="2" fillId="0" borderId="11" xfId="0" applyFont="1" applyBorder="1" applyAlignment="1">
      <alignment horizontal="center" vertical="center" shrinkToFit="1"/>
    </xf>
    <xf numFmtId="2" fontId="2" fillId="0" borderId="11" xfId="0" applyNumberFormat="1" applyFont="1" applyBorder="1" applyAlignment="1">
      <alignment horizontal="center" vertical="center" shrinkToFit="1"/>
    </xf>
    <xf numFmtId="10" fontId="2" fillId="0" borderId="11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2" fontId="0" fillId="0" borderId="7" xfId="0" applyNumberFormat="1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10" fontId="0" fillId="0" borderId="7" xfId="0" applyNumberFormat="1" applyBorder="1" applyAlignment="1">
      <alignment horizontal="center" shrinkToFit="1"/>
    </xf>
    <xf numFmtId="165" fontId="3" fillId="0" borderId="4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shrinkToFit="1"/>
    </xf>
    <xf numFmtId="0" fontId="0" fillId="4" borderId="13" xfId="0" applyFill="1" applyBorder="1" applyAlignment="1">
      <alignment horizontal="center" vertical="center" shrinkToFit="1"/>
    </xf>
    <xf numFmtId="0" fontId="0" fillId="4" borderId="10" xfId="0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2" borderId="11" xfId="0" applyFill="1" applyBorder="1" applyAlignment="1">
      <alignment horizontal="center" shrinkToFit="1"/>
    </xf>
    <xf numFmtId="0" fontId="0" fillId="3" borderId="15" xfId="0" applyFill="1" applyBorder="1" applyAlignment="1">
      <alignment horizontal="center" shrinkToFit="1"/>
    </xf>
    <xf numFmtId="0" fontId="0" fillId="3" borderId="12" xfId="0" applyFill="1" applyBorder="1" applyAlignment="1">
      <alignment horizontal="center" shrinkToFit="1"/>
    </xf>
    <xf numFmtId="0" fontId="0" fillId="0" borderId="12" xfId="0" applyBorder="1" applyAlignment="1">
      <alignment horizontal="center" vertical="center" shrinkToFit="1"/>
    </xf>
    <xf numFmtId="0" fontId="0" fillId="4" borderId="11" xfId="0" applyFill="1" applyBorder="1" applyAlignment="1">
      <alignment horizontal="center" vertical="center" shrinkToFit="1"/>
    </xf>
    <xf numFmtId="0" fontId="0" fillId="4" borderId="12" xfId="0" applyFill="1" applyBorder="1" applyAlignment="1">
      <alignment horizontal="center" vertical="center" shrinkToFit="1"/>
    </xf>
    <xf numFmtId="2" fontId="2" fillId="0" borderId="12" xfId="0" applyNumberFormat="1" applyFont="1" applyBorder="1" applyAlignment="1">
      <alignment horizontal="center" vertical="center" shrinkToFi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215.64599999999999</v>
        <stp/>
        <stp>StudyData</stp>
        <stp>S.ADBE</stp>
        <stp>MA</stp>
        <stp>InputChoice=Close,MAType=Sim,Period=20</stp>
        <stp>MA</stp>
        <stp>D</stp>
        <stp/>
        <stp>all</stp>
        <stp/>
        <stp/>
        <stp/>
        <stp>T</stp>
        <tr r="AB4" s="1"/>
      </tp>
      <tp>
        <v>95.808000000000007</v>
        <stp/>
        <stp>StudyData</stp>
        <stp>S.INTC</stp>
        <stp>MA</stp>
        <stp>InputChoice=Close,MAType=Sim,Period=20</stp>
        <stp>MA</stp>
        <stp>30</stp>
        <stp/>
        <stp>all</stp>
        <stp/>
        <stp/>
        <stp/>
        <stp>T</stp>
        <tr r="T49" s="1"/>
      </tp>
      <tp>
        <v>215.10749999999999</v>
        <stp/>
        <stp>StudyData</stp>
        <stp>S.KLAC</stp>
        <stp>MA</stp>
        <stp>InputChoice=Close,MAType=Sim,Period=20</stp>
        <stp>MA</stp>
        <stp>30</stp>
        <stp/>
        <stp>all</stp>
        <stp/>
        <stp/>
        <stp/>
        <stp>T</stp>
        <tr r="T54" s="1"/>
      </tp>
      <tp>
        <v>63.759500000000003</v>
        <stp/>
        <stp>StudyData</stp>
        <stp>S.GEHC</stp>
        <stp>MA</stp>
        <stp>InputChoice=Close,MAType=Sim,Period=20</stp>
        <stp>MA</stp>
        <stp>30</stp>
        <stp/>
        <stp>all</stp>
        <stp/>
        <stp/>
        <stp/>
        <stp>T</stp>
        <tr r="T42" s="1"/>
      </tp>
      <tp>
        <v>11.092838726</v>
        <stp/>
        <stp>StudyData</stp>
        <stp>S.WDAY</stp>
        <stp>StdDev</stp>
        <stp>InputChoice=Close,Period1=20</stp>
        <stp>STDDEV</stp>
        <stp>D</stp>
        <stp/>
        <stp>all</stp>
        <stp/>
        <stp/>
        <stp/>
        <stp>T</stp>
        <tr r="AC101" s="1"/>
      </tp>
      <tp>
        <v>17.743973702400002</v>
        <stp/>
        <stp>StudyData</stp>
        <stp>S.MU</stp>
        <stp>StdDev</stp>
        <stp>InputChoice=Close,Period1=20</stp>
        <stp>STDDEV</stp>
        <stp>30</stp>
        <stp/>
        <stp>all</stp>
        <stp/>
        <stp/>
        <stp/>
        <stp>T</stp>
        <tr r="U68" s="1"/>
      </tp>
      <tp>
        <v>0.70189315429999999</v>
        <stp/>
        <stp>StudyData</stp>
        <stp>S.EA</stp>
        <stp>StdDev</stp>
        <stp>InputChoice=Close,Period1=20</stp>
        <stp>STDDEV</stp>
        <stp>30</stp>
        <stp/>
        <stp>all</stp>
        <stp/>
        <stp/>
        <stp/>
        <stp>T</stp>
        <tr r="U36" s="1"/>
      </tp>
      <tp t="s">
        <v>Linde PLC</v>
        <stp/>
        <stp>ContractData</stp>
        <stp>S.LIN</stp>
        <stp>LongDescription</stp>
        <stp/>
        <stp>T</stp>
        <tr r="B55" s="1"/>
      </tp>
      <tp t="s">
        <v>MARRIOTT INT CL A CM</v>
        <stp/>
        <stp>ContractData</stp>
        <stp>S.MAR</stp>
        <stp>LongDescription</stp>
        <stp/>
        <stp>T</stp>
        <tr r="B58" s="1"/>
      </tp>
      <tp t="s">
        <v>KRAFT HEINZ CO CMN</v>
        <stp/>
        <stp>ContractData</stp>
        <stp>S.KHC</stp>
        <stp>LongDescription</stp>
        <stp/>
        <stp>T</stp>
        <tr r="B53" s="1"/>
      </tp>
      <tp t="s">
        <v>KEURIG DR PEPPER INC</v>
        <stp/>
        <stp>ContractData</stp>
        <stp>S.KDP</stp>
        <stp>LongDescription</stp>
        <stp/>
        <stp>T</stp>
        <tr r="B52" s="1"/>
      </tp>
      <tp t="s">
        <v>HONEYWELL INTL INC</v>
        <stp/>
        <stp>ContractData</stp>
        <stp>S.HON</stp>
        <stp>LongDescription</stp>
        <stp/>
        <stp>T</stp>
        <tr r="B46" s="1"/>
      </tp>
      <tp t="s">
        <v>International Business Machines</v>
        <stp/>
        <stp>ContractData</stp>
        <stp>S.IBM</stp>
        <stp>LongDescription</stp>
        <stp/>
        <stp>T</stp>
        <tr r="C41" s="2"/>
      </tp>
      <tp t="s">
        <v>FERROVIAL N.V. OS</v>
        <stp/>
        <stp>ContractData</stp>
        <stp>S.FER</stp>
        <stp>LongDescription</stp>
        <stp/>
        <stp>T</stp>
        <tr r="B40" s="1"/>
      </tp>
      <tp>
        <v>148.52699999999999</v>
        <stp/>
        <stp>StudyData</stp>
        <stp>S.SPCX</stp>
        <stp>MA</stp>
        <stp>InputChoice=Close,MAType=Sim,Period=20</stp>
        <stp>MA</stp>
        <stp>D</stp>
        <stp/>
        <stp>all</stp>
        <stp/>
        <stp/>
        <stp/>
        <stp>T</stp>
        <tr r="AB91" s="1"/>
      </tp>
      <tp>
        <v>360.20299999999997</v>
        <stp/>
        <stp>StudyData</stp>
        <stp>S.LRCX</stp>
        <stp>MA</stp>
        <stp>InputChoice=Close,MAType=Sim,Period=20</stp>
        <stp>MA</stp>
        <stp>D</stp>
        <stp/>
        <stp>all</stp>
        <stp/>
        <stp/>
        <stp/>
        <stp>T</stp>
        <tr r="AB57" s="1"/>
      </tp>
      <tp t="s">
        <v>EXELON CORP CMN STK</v>
        <stp/>
        <stp>ContractData</stp>
        <stp>S.EXC</stp>
        <stp>LongDescription</stp>
        <stp/>
        <stp>T</stp>
        <tr r="B37" s="1"/>
      </tp>
      <tp t="s">
        <v>BAKER HUGHES CO</v>
        <stp/>
        <stp>ContractData</stp>
        <stp>S.BKR</stp>
        <stp>LongDescription</stp>
        <stp/>
        <stp>T</stp>
        <tr r="B21" s="1"/>
      </tp>
      <tp t="s">
        <v>CONSTELLATION EN CM</v>
        <stp/>
        <stp>ContractData</stp>
        <stp>S.CEG</stp>
        <stp>LongDescription</stp>
        <stp/>
        <stp>T</stp>
        <tr r="B24" s="1"/>
      </tp>
      <tp t="s">
        <v>CSX Corporation</v>
        <stp/>
        <stp>ContractData</stp>
        <stp>S.CSX</stp>
        <stp>LongDescription</stp>
        <stp/>
        <stp>T</stp>
        <tr r="Q30" s="2"/>
        <tr r="B31" s="1"/>
      </tp>
      <tp t="s">
        <v>ADV MICRO DEVICES</v>
        <stp/>
        <stp>ContractData</stp>
        <stp>S.AMD</stp>
        <stp>LongDescription</stp>
        <stp/>
        <stp>T</stp>
        <tr r="C28" s="2"/>
        <tr r="B12" s="1"/>
      </tp>
      <tp t="s">
        <v>AMER ELC PWR CO CMN</v>
        <stp/>
        <stp>ContractData</stp>
        <stp>S.AEP</stp>
        <stp>LongDescription</stp>
        <stp/>
        <stp>T</stp>
        <tr r="B8" s="1"/>
      </tp>
      <tp t="s">
        <v>AUTOMATIC DATA PROCS</v>
        <stp/>
        <stp>ContractData</stp>
        <stp>S.ADP</stp>
        <stp>LongDescription</stp>
        <stp/>
        <stp>T</stp>
        <tr r="B6" s="1"/>
      </tp>
      <tp t="s">
        <v>Analog Devices Inc</v>
        <stp/>
        <stp>ContractData</stp>
        <stp>S.ADI</stp>
        <stp>LongDescription</stp>
        <stp/>
        <stp>T</stp>
        <tr r="C11" s="2"/>
        <tr r="B5" s="1"/>
      </tp>
      <tp t="s">
        <v>APPLOVIN CORP CLA CM</v>
        <stp/>
        <stp>ContractData</stp>
        <stp>S.APP</stp>
        <stp>LongDescription</stp>
        <stp/>
        <stp>T</stp>
        <tr r="B15" s="1"/>
      </tp>
      <tp t="s">
        <v>ARM HOLDINGS PLC ADS</v>
        <stp/>
        <stp>ContractData</stp>
        <stp>S.ARM</stp>
        <stp>LongDescription</stp>
        <stp/>
        <stp>T</stp>
        <tr r="C13" s="2"/>
        <tr r="B16" s="1"/>
      </tp>
      <tp t="s">
        <v>Xcel Energy Inc</v>
        <stp/>
        <stp>ContractData</stp>
        <stp>S.XEL</stp>
        <stp>LongDescription</stp>
        <stp/>
        <stp>T</stp>
        <tr r="B104" s="1"/>
      </tp>
      <tp t="s">
        <v>WALMART INC CMN</v>
        <stp/>
        <stp>ContractData</stp>
        <stp>S.WMT</stp>
        <stp>LongDescription</stp>
        <stp/>
        <stp>T</stp>
        <tr r="B103" s="1"/>
      </tp>
      <tp t="s">
        <v>WESTERN DIGITAL CP</v>
        <stp/>
        <stp>ContractData</stp>
        <stp>S.WDC</stp>
        <stp>LongDescription</stp>
        <stp/>
        <stp>T</stp>
        <tr r="B102" s="1"/>
      </tp>
      <tp t="s">
        <v>WRNR BRS DS CM WI</v>
        <stp/>
        <stp>ContractData</stp>
        <stp>S.WBD</stp>
        <stp>LongDescription</stp>
        <stp/>
        <stp>T</stp>
        <tr r="B100" s="1"/>
      </tp>
      <tp t="s">
        <v>TERADYNE INC CMN</v>
        <stp/>
        <stp>ContractData</stp>
        <stp>S.TER</stp>
        <stp>LongDescription</stp>
        <stp/>
        <stp>T</stp>
        <tr r="C27" s="2"/>
        <tr r="B93" s="1"/>
      </tp>
      <tp t="s">
        <v>TEXAS INSTRUMENTS</v>
        <stp/>
        <stp>ContractData</stp>
        <stp>S.TXN</stp>
        <stp>LongDescription</stp>
        <stp/>
        <stp>T</stp>
        <tr r="B98" s="1"/>
      </tp>
      <tp t="s">
        <v>THOMSON REUTERS CMN</v>
        <stp/>
        <stp>ContractData</stp>
        <stp>S.TRI</stp>
        <stp>LongDescription</stp>
        <stp/>
        <stp>T</stp>
        <tr r="Q19" s="2"/>
        <tr r="B95" s="1"/>
      </tp>
      <tp t="s">
        <v>ROPER TECH CMN</v>
        <stp/>
        <stp>ContractData</stp>
        <stp>S.ROP</stp>
        <stp>LongDescription</stp>
        <stp/>
        <stp>T</stp>
        <tr r="B85" s="1"/>
      </tp>
      <tp>
        <v>116.0745</v>
        <stp/>
        <stp>StudyData</stp>
        <stp>S.CSCO</stp>
        <stp>MA</stp>
        <stp>InputChoice=Close,MAType=Sim,Period=20</stp>
        <stp>MA</stp>
        <stp>D</stp>
        <stp/>
        <stp>all</stp>
        <stp/>
        <stp/>
        <stp/>
        <stp>T</stp>
        <tr r="AB30" s="1"/>
      </tp>
      <tp t="s">
        <v>SEAGATE TCH HLDGS OR</v>
        <stp/>
        <stp>ContractData</stp>
        <stp>S.STX</stp>
        <stp>LongDescription</stp>
        <stp/>
        <stp>T</stp>
        <tr r="B92" s="1"/>
      </tp>
      <tp t="s">
        <v>PepsiCo Inc</v>
        <stp/>
        <stp>ContractData</stp>
        <stp>S.PEP</stp>
        <stp>LongDescription</stp>
        <stp/>
        <stp>T</stp>
        <tr r="C20" s="2"/>
        <tr r="B79" s="1"/>
      </tp>
      <tp t="s">
        <v>PDD HOLDINGS INC ADS</v>
        <stp/>
        <stp>ContractData</stp>
        <stp>S.PDD</stp>
        <stp>LongDescription</stp>
        <stp/>
        <stp>T</stp>
        <tr r="B78" s="1"/>
      </tp>
      <tp>
        <v>72.304000000000002</v>
        <stp/>
        <stp>StudyData</stp>
        <stp>S.DXCM</stp>
        <stp>MA</stp>
        <stp>InputChoice=Close,MAType=Sim,Period=20</stp>
        <stp>MA</stp>
        <stp>D</stp>
        <stp/>
        <stp>all</stp>
        <stp/>
        <stp/>
        <stp/>
        <stp>T</stp>
        <tr r="AB35" s="1"/>
      </tp>
      <tp>
        <v>350.25599999999997</v>
        <stp/>
        <stp>StudyData</stp>
        <stp>S.ISRG</stp>
        <stp>MA</stp>
        <stp>InputChoice=Close,MAType=Sim,Period=20</stp>
        <stp>MA</stp>
        <stp>15</stp>
        <stp/>
        <stp>all</stp>
        <stp/>
        <stp/>
        <stp/>
        <stp>T</stp>
        <tr r="L51" s="1"/>
      </tp>
      <tp>
        <v>258.64600000000002</v>
        <stp/>
        <stp>StudyData</stp>
        <stp>S.DDOG</stp>
        <stp>MA</stp>
        <stp>InputChoice=Close,MAType=Sim,Period=20</stp>
        <stp>MA</stp>
        <stp>15</stp>
        <stp/>
        <stp>all</stp>
        <stp/>
        <stp/>
        <stp/>
        <stp>T</stp>
        <tr r="L34" s="1"/>
      </tp>
      <tp>
        <v>193.91749999999999</v>
        <stp/>
        <stp>StudyData</stp>
        <stp>S.FANG</stp>
        <stp>MA</stp>
        <stp>InputChoice=Close,MAType=Sim,Period=20</stp>
        <stp>MA</stp>
        <stp>15</stp>
        <stp/>
        <stp>all</stp>
        <stp/>
        <stp/>
        <stp/>
        <stp>T</stp>
        <tr r="L38" s="1"/>
      </tp>
      <tp>
        <v>345.77600000000001</v>
        <stp/>
        <stp>StudyData</stp>
        <stp>S.GOOG</stp>
        <stp>MA</stp>
        <stp>InputChoice=Close,MAType=Sim,Period=20</stp>
        <stp>MA</stp>
        <stp>15</stp>
        <stp/>
        <stp>all</stp>
        <stp/>
        <stp/>
        <stp/>
        <stp>T</stp>
        <tr r="L44" s="1"/>
      </tp>
      <tp>
        <v>146.5745</v>
        <stp/>
        <stp>StudyData</stp>
        <stp>S.ABNB</stp>
        <stp>MA</stp>
        <stp>InputChoice=Close,MAType=Sim,Period=20</stp>
        <stp>MA</stp>
        <stp>30</stp>
        <stp/>
        <stp>all</stp>
        <stp/>
        <stp/>
        <stp/>
        <stp>T</stp>
        <tr r="T3" s="1"/>
      </tp>
      <tp>
        <v>309.01900000000001</v>
        <stp/>
        <stp>StudyData</stp>
        <stp>S.ALAB</stp>
        <stp>MA</stp>
        <stp>InputChoice=Close,MAType=Sim,Period=20</stp>
        <stp>MA</stp>
        <stp>30</stp>
        <stp/>
        <stp>all</stp>
        <stp/>
        <stp/>
        <stp/>
        <stp>T</stp>
        <tr r="T9" s="1"/>
      </tp>
      <tp>
        <v>181.00649999999999</v>
        <stp/>
        <stp>StudyData</stp>
        <stp>S.BKNG</stp>
        <stp>MA</stp>
        <stp>InputChoice=Close,MAType=Sim,Period=20</stp>
        <stp>MA</stp>
        <stp>15</stp>
        <stp/>
        <stp>all</stp>
        <stp/>
        <stp/>
        <stp/>
        <stp>T</stp>
        <tr r="L20" s="1"/>
      </tp>
      <tp>
        <v>68.150499999999994</v>
        <stp/>
        <stp>StudyData</stp>
        <stp>S.RKLB</stp>
        <stp>MA</stp>
        <stp>InputChoice=Close,MAType=Sim,Period=20</stp>
        <stp>MA</stp>
        <stp>30</stp>
        <stp/>
        <stp>all</stp>
        <stp/>
        <stp/>
        <stp/>
        <stp>T</stp>
        <tr r="T84" s="1"/>
      </tp>
      <tp>
        <v>-2.1570014144271572</v>
        <stp/>
        <stp>ContractData</stp>
        <stp>S.PYPL</stp>
        <stp>PercentNetLastTrade</stp>
        <stp/>
        <stp>T</stp>
        <tr r="Y17" s="2"/>
        <tr r="Y28" s="2"/>
        <tr r="K19" s="2"/>
        <tr r="K34" s="2"/>
      </tp>
      <tp>
        <v>17.538659013699998</v>
        <stp/>
        <stp>StudyData</stp>
        <stp>S.VRTX</stp>
        <stp>StdDev</stp>
        <stp>InputChoice=Close,Period1=20</stp>
        <stp>STDDEV</stp>
        <stp>D</stp>
        <stp/>
        <stp>all</stp>
        <stp/>
        <stp/>
        <stp/>
        <stp>T</stp>
        <tr r="AC99" s="1"/>
      </tp>
      <tp>
        <v>2.9293777496</v>
        <stp/>
        <stp>StudyData</stp>
        <stp>S.GOOGL</stp>
        <stp>StdDev</stp>
        <stp>InputChoice=Close,Period1=20</stp>
        <stp>STDDEV</stp>
        <stp>15</stp>
        <stp/>
        <stp>all</stp>
        <stp/>
        <stp/>
        <stp/>
        <stp>T</stp>
        <tr r="M45" s="1"/>
      </tp>
      <tp>
        <v>877.50350000000003</v>
        <stp/>
        <stp>StudyData</stp>
        <stp>S.MU</stp>
        <stp>MA</stp>
        <stp>InputChoice=Close,MAType=Sim,Period=20</stp>
        <stp>MA</stp>
        <stp>15</stp>
        <stp/>
        <stp>all</stp>
        <stp/>
        <stp/>
        <stp/>
        <stp>T</stp>
        <tr r="L68" s="1"/>
      </tp>
      <tp>
        <v>649.37699999999995</v>
        <stp/>
        <stp>StudyData</stp>
        <stp>S.META</stp>
        <stp>MA</stp>
        <stp>InputChoice=Close,MAType=Sim,Period=20</stp>
        <stp>MA</stp>
        <stp>30</stp>
        <stp/>
        <stp>all</stp>
        <stp/>
        <stp/>
        <stp/>
        <stp>T</stp>
        <tr r="T62" s="1"/>
      </tp>
      <tp>
        <v>204.99199999999999</v>
        <stp/>
        <stp>StudyData</stp>
        <stp>S.NVDA</stp>
        <stp>MA</stp>
        <stp>InputChoice=Close,MAType=Sim,Period=20</stp>
        <stp>MA</stp>
        <stp>30</stp>
        <stp/>
        <stp>all</stp>
        <stp/>
        <stp/>
        <stp/>
        <stp>T</stp>
        <tr r="T71" s="1"/>
      </tp>
      <tp>
        <v>210.995</v>
        <stp/>
        <stp>StudyData</stp>
        <stp>S.HONA</stp>
        <stp>MA</stp>
        <stp>InputChoice=Close,MAType=Sim,Period=20</stp>
        <stp>MA</stp>
        <stp>30</stp>
        <stp/>
        <stp>all</stp>
        <stp/>
        <stp/>
        <stp/>
        <stp>T</stp>
        <tr r="T47" s="1"/>
      </tp>
      <tp>
        <v>135.4365</v>
        <stp/>
        <stp>StudyData</stp>
        <stp>S.GILD</stp>
        <stp>MA</stp>
        <stp>InputChoice=Close,MAType=Sim,Period=20</stp>
        <stp>MA</stp>
        <stp>15</stp>
        <stp/>
        <stp>all</stp>
        <stp/>
        <stp/>
        <stp/>
        <stp>T</stp>
        <tr r="L43" s="1"/>
      </tp>
      <tp>
        <v>205.011</v>
        <stp/>
        <stp>StudyData</stp>
        <stp>S.CRWD</stp>
        <stp>MA</stp>
        <stp>InputChoice=Close,MAType=Sim,Period=20</stp>
        <stp>MA</stp>
        <stp>15</stp>
        <stp/>
        <stp>all</stp>
        <stp/>
        <stp/>
        <stp/>
        <stp>T</stp>
        <tr r="L28" s="1"/>
      </tp>
      <tp>
        <v>384.39699999999999</v>
        <stp/>
        <stp>StudyData</stp>
        <stp>S.TSLA</stp>
        <stp>MA</stp>
        <stp>InputChoice=Close,MAType=Sim,Period=20</stp>
        <stp>MA</stp>
        <stp>30</stp>
        <stp/>
        <stp>all</stp>
        <stp/>
        <stp/>
        <stp/>
        <stp>T</stp>
        <tr r="T96" s="1"/>
      </tp>
      <tp>
        <v>-0.61295265747237682</v>
        <stp/>
        <stp>ContractData</stp>
        <stp>S.SPCX</stp>
        <stp>PercentNetLastTrade</stp>
        <stp/>
        <stp>T</stp>
        <tr r="Y37" s="2"/>
      </tp>
      <tp>
        <v>-0.94725063106669793</v>
        <stp/>
        <stp>ContractData</stp>
        <stp>S.SNPS</stp>
        <stp>PercentNetLastTrade</stp>
        <stp/>
        <stp>T</stp>
        <tr r="Y34" s="2"/>
      </tp>
      <tp>
        <v>122.369</v>
        <stp/>
        <stp>StudyData</stp>
        <stp>S.PCAR</stp>
        <stp>MA</stp>
        <stp>InputChoice=Close,MAType=Sim,Period=20</stp>
        <stp>MA</stp>
        <stp>D</stp>
        <stp/>
        <stp>all</stp>
        <stp/>
        <stp/>
        <stp/>
        <stp>T</stp>
        <tr r="AB77" s="1"/>
      </tp>
      <tp>
        <v>180.73150000000001</v>
        <stp/>
        <stp>StudyData</stp>
        <stp>S.CTAS</stp>
        <stp>MA</stp>
        <stp>InputChoice=Close,MAType=Sim,Period=20</stp>
        <stp>MA</stp>
        <stp>D</stp>
        <stp/>
        <stp>all</stp>
        <stp/>
        <stp/>
        <stp/>
        <stp>T</stp>
        <tr r="AB32" s="1"/>
      </tp>
      <tp>
        <v>604.15599999999995</v>
        <stp/>
        <stp>StudyData</stp>
        <stp>S.AMAT</stp>
        <stp>MA</stp>
        <stp>InputChoice=Close,MAType=Sim,Period=20</stp>
        <stp>MA</stp>
        <stp>D</stp>
        <stp/>
        <stp>all</stp>
        <stp/>
        <stp/>
        <stp/>
        <stp>T</stp>
        <tr r="AB11" s="1"/>
      </tp>
      <tp>
        <v>132.56700000000001</v>
        <stp/>
        <stp>StudyData</stp>
        <stp>S.WDAY</stp>
        <stp>MA</stp>
        <stp>InputChoice=Close,MAType=Sim,Period=20</stp>
        <stp>MA</stp>
        <stp>D</stp>
        <stp/>
        <stp>all</stp>
        <stp/>
        <stp/>
        <stp/>
        <stp>T</stp>
        <tr r="AB101" s="1"/>
      </tp>
      <tp>
        <v>392.7525</v>
        <stp/>
        <stp>StudyData</stp>
        <stp>S.ALAB</stp>
        <stp>MA</stp>
        <stp>InputChoice=Close,MAType=Sim,Period=20</stp>
        <stp>MA</stp>
        <stp>D</stp>
        <stp/>
        <stp>all</stp>
        <stp/>
        <stp/>
        <stp/>
        <stp>T</stp>
        <tr r="AB9" s="1"/>
      </tp>
      <tp>
        <v>240.20400000000001</v>
        <stp/>
        <stp>StudyData</stp>
        <stp>S.KLAC</stp>
        <stp>MA</stp>
        <stp>InputChoice=Close,MAType=Sim,Period=20</stp>
        <stp>MA</stp>
        <stp>D</stp>
        <stp/>
        <stp>all</stp>
        <stp/>
        <stp/>
        <stp/>
        <stp>T</stp>
        <tr r="AB54" s="1"/>
      </tp>
      <tp>
        <v>735.92550000000006</v>
        <stp/>
        <stp>StudyData</stp>
        <stp>S.LITE</stp>
        <stp>MA</stp>
        <stp>InputChoice=Close,MAType=Sim,Period=20</stp>
        <stp>MA</stp>
        <stp>15</stp>
        <stp/>
        <stp>all</stp>
        <stp/>
        <stp/>
        <stp/>
        <stp>T</stp>
        <tr r="L56" s="1"/>
      </tp>
      <tp>
        <v>236.75</v>
        <stp/>
        <stp>StudyData</stp>
        <stp>S.ADBE</stp>
        <stp>MA</stp>
        <stp>InputChoice=Close,MAType=Sim,Period=20</stp>
        <stp>MA</stp>
        <stp>15</stp>
        <stp/>
        <stp>all</stp>
        <stp/>
        <stp/>
        <stp/>
        <stp>T</stp>
        <tr r="L4" s="1"/>
      </tp>
      <tp>
        <v>6.3145909606000004</v>
        <stp/>
        <stp>StudyData</stp>
        <stp>S.TMUS</stp>
        <stp>StdDev</stp>
        <stp>InputChoice=Close,Period1=20</stp>
        <stp>STDDEV</stp>
        <stp>D</stp>
        <stp/>
        <stp>all</stp>
        <stp/>
        <stp/>
        <stp/>
        <stp>T</stp>
        <tr r="AC94" s="1"/>
      </tp>
      <tp>
        <v>14.8960464554</v>
        <stp/>
        <stp>StudyData</stp>
        <stp>S.TSLA</stp>
        <stp>StdDev</stp>
        <stp>InputChoice=Close,Period1=20</stp>
        <stp>STDDEV</stp>
        <stp>D</stp>
        <stp/>
        <stp>all</stp>
        <stp/>
        <stp/>
        <stp/>
        <stp>T</stp>
        <tr r="AC96" s="1"/>
      </tp>
      <tp>
        <v>6.8792165978000002</v>
        <stp/>
        <stp>StudyData</stp>
        <stp>S.TTWO</stp>
        <stp>StdDev</stp>
        <stp>InputChoice=Close,Period1=20</stp>
        <stp>STDDEV</stp>
        <stp>D</stp>
        <stp/>
        <stp>all</stp>
        <stp/>
        <stp/>
        <stp/>
        <stp>T</stp>
        <tr r="AC97" s="1"/>
      </tp>
      <tp>
        <v>381.74650000000003</v>
        <stp/>
        <stp>StudyData</stp>
        <stp>S.MSFT</stp>
        <stp>MA</stp>
        <stp>InputChoice=Close,MAType=Sim,Period=20</stp>
        <stp>MA</stp>
        <stp>D</stp>
        <stp/>
        <stp>all</stp>
        <stp/>
        <stp/>
        <stp/>
        <stp>T</stp>
        <tr r="AB66" s="1"/>
      </tp>
      <tp>
        <v>223.017</v>
        <stp/>
        <stp>StudyData</stp>
        <stp>S.ODFL</stp>
        <stp>MA</stp>
        <stp>InputChoice=Close,MAType=Sim,Period=20</stp>
        <stp>MA</stp>
        <stp>D</stp>
        <stp/>
        <stp>all</stp>
        <stp/>
        <stp/>
        <stp/>
        <stp>T</stp>
        <tr r="AB73" s="1"/>
      </tp>
      <tp>
        <v>366.37200000000001</v>
        <stp/>
        <stp>StudyData</stp>
        <stp>S.ISRG</stp>
        <stp>MA</stp>
        <stp>InputChoice=Close,MAType=Sim,Period=20</stp>
        <stp>MA</stp>
        <stp>30</stp>
        <stp/>
        <stp>all</stp>
        <stp/>
        <stp/>
        <stp/>
        <stp>T</stp>
        <tr r="T51" s="1"/>
      </tp>
      <tp>
        <v>260.07400000000001</v>
        <stp/>
        <stp>StudyData</stp>
        <stp>S.DDOG</stp>
        <stp>MA</stp>
        <stp>InputChoice=Close,MAType=Sim,Period=20</stp>
        <stp>MA</stp>
        <stp>30</stp>
        <stp/>
        <stp>all</stp>
        <stp/>
        <stp/>
        <stp/>
        <stp>T</stp>
        <tr r="T34" s="1"/>
      </tp>
      <tp>
        <v>193.09950000000001</v>
        <stp/>
        <stp>StudyData</stp>
        <stp>S.FANG</stp>
        <stp>MA</stp>
        <stp>InputChoice=Close,MAType=Sim,Period=20</stp>
        <stp>MA</stp>
        <stp>30</stp>
        <stp/>
        <stp>all</stp>
        <stp/>
        <stp/>
        <stp/>
        <stp>T</stp>
        <tr r="T38" s="1"/>
      </tp>
      <tp>
        <v>350.70150000000001</v>
        <stp/>
        <stp>StudyData</stp>
        <stp>S.GOOG</stp>
        <stp>MA</stp>
        <stp>InputChoice=Close,MAType=Sim,Period=20</stp>
        <stp>MA</stp>
        <stp>30</stp>
        <stp/>
        <stp>all</stp>
        <stp/>
        <stp/>
        <stp/>
        <stp>T</stp>
        <tr r="T44" s="1"/>
      </tp>
      <tp>
        <v>146.089</v>
        <stp/>
        <stp>StudyData</stp>
        <stp>S.ABNB</stp>
        <stp>MA</stp>
        <stp>InputChoice=Close,MAType=Sim,Period=20</stp>
        <stp>MA</stp>
        <stp>15</stp>
        <stp/>
        <stp>all</stp>
        <stp/>
        <stp/>
        <stp/>
        <stp>T</stp>
        <tr r="L3" s="1"/>
      </tp>
      <tp>
        <v>305.56049999999999</v>
        <stp/>
        <stp>StudyData</stp>
        <stp>S.ALAB</stp>
        <stp>MA</stp>
        <stp>InputChoice=Close,MAType=Sim,Period=20</stp>
        <stp>MA</stp>
        <stp>15</stp>
        <stp/>
        <stp>all</stp>
        <stp/>
        <stp/>
        <stp/>
        <stp>T</stp>
        <tr r="L9" s="1"/>
      </tp>
      <tp>
        <v>181.75450000000001</v>
        <stp/>
        <stp>StudyData</stp>
        <stp>S.BKNG</stp>
        <stp>MA</stp>
        <stp>InputChoice=Close,MAType=Sim,Period=20</stp>
        <stp>MA</stp>
        <stp>30</stp>
        <stp/>
        <stp>all</stp>
        <stp/>
        <stp/>
        <stp/>
        <stp>T</stp>
        <tr r="T20" s="1"/>
      </tp>
      <tp>
        <v>68.798500000000004</v>
        <stp/>
        <stp>StudyData</stp>
        <stp>S.RKLB</stp>
        <stp>MA</stp>
        <stp>InputChoice=Close,MAType=Sim,Period=20</stp>
        <stp>MA</stp>
        <stp>15</stp>
        <stp/>
        <stp>all</stp>
        <stp/>
        <stp/>
        <stp/>
        <stp>T</stp>
        <tr r="L84" s="1"/>
      </tp>
      <tp>
        <v>2.0264806931999999</v>
        <stp/>
        <stp>StudyData</stp>
        <stp>S.SBUX</stp>
        <stp>StdDev</stp>
        <stp>InputChoice=Close,Period1=20</stp>
        <stp>STDDEV</stp>
        <stp>D</stp>
        <stp/>
        <stp>all</stp>
        <stp/>
        <stp/>
        <stp/>
        <stp>T</stp>
        <tr r="AC87" s="1"/>
      </tp>
      <tp>
        <v>5.5571922767000004</v>
        <stp/>
        <stp>StudyData</stp>
        <stp>S.SHOP</stp>
        <stp>StdDev</stp>
        <stp>InputChoice=Close,Period1=20</stp>
        <stp>STDDEV</stp>
        <stp>D</stp>
        <stp/>
        <stp>all</stp>
        <stp/>
        <stp/>
        <stp/>
        <stp>T</stp>
        <tr r="AC88" s="1"/>
      </tp>
      <tp>
        <v>277.4240350668</v>
        <stp/>
        <stp>StudyData</stp>
        <stp>S.SNDK</stp>
        <stp>StdDev</stp>
        <stp>InputChoice=Close,Period1=20</stp>
        <stp>STDDEV</stp>
        <stp>D</stp>
        <stp/>
        <stp>all</stp>
        <stp/>
        <stp/>
        <stp/>
        <stp>T</stp>
        <tr r="AC89" s="1"/>
      </tp>
      <tp>
        <v>22.3292388809</v>
        <stp/>
        <stp>StudyData</stp>
        <stp>S.SNPS</stp>
        <stp>StdDev</stp>
        <stp>InputChoice=Close,Period1=20</stp>
        <stp>STDDEV</stp>
        <stp>D</stp>
        <stp/>
        <stp>all</stp>
        <stp/>
        <stp/>
        <stp/>
        <stp>T</stp>
        <tr r="AC90" s="1"/>
      </tp>
      <tp>
        <v>12.864012243499999</v>
        <stp/>
        <stp>StudyData</stp>
        <stp>S.SPCX</stp>
        <stp>StdDev</stp>
        <stp>InputChoice=Close,Period1=20</stp>
        <stp>STDDEV</stp>
        <stp>D</stp>
        <stp/>
        <stp>all</stp>
        <stp/>
        <stp/>
        <stp/>
        <stp>T</stp>
        <tr r="AC91" s="1"/>
      </tp>
      <tp>
        <v>648.74800000000005</v>
        <stp/>
        <stp>StudyData</stp>
        <stp>S.REGN</stp>
        <stp>MA</stp>
        <stp>InputChoice=Close,MAType=Sim,Period=20</stp>
        <stp>MA</stp>
        <stp>D</stp>
        <stp/>
        <stp>all</stp>
        <stp/>
        <stp/>
        <stp/>
        <stp>T</stp>
        <tr r="AB83" s="1"/>
      </tp>
      <tp>
        <v>361.09199999999998</v>
        <stp/>
        <stp>StudyData</stp>
        <stp>S.AMGN</stp>
        <stp>MA</stp>
        <stp>InputChoice=Close,MAType=Sim,Period=20</stp>
        <stp>MA</stp>
        <stp>D</stp>
        <stp/>
        <stp>all</stp>
        <stp/>
        <stp/>
        <stp/>
        <stp>T</stp>
        <tr r="AB13" s="1"/>
      </tp>
      <tp>
        <v>380.29500000000002</v>
        <stp/>
        <stp>StudyData</stp>
        <stp>S.AVGO</stp>
        <stp>MA</stp>
        <stp>InputChoice=Close,MAType=Sim,Period=20</stp>
        <stp>MA</stp>
        <stp>D</stp>
        <stp/>
        <stp>all</stp>
        <stp/>
        <stp/>
        <stp/>
        <stp>T</stp>
        <tr r="AB18" s="1"/>
      </tp>
      <tp>
        <v>95.924999999999997</v>
        <stp/>
        <stp>StudyData</stp>
        <stp>S.INTC</stp>
        <stp>MA</stp>
        <stp>InputChoice=Close,MAType=Sim,Period=20</stp>
        <stp>MA</stp>
        <stp>15</stp>
        <stp/>
        <stp>all</stp>
        <stp/>
        <stp/>
        <stp/>
        <stp>T</stp>
        <tr r="L49" s="1"/>
      </tp>
      <tp>
        <v>213.78800000000001</v>
        <stp/>
        <stp>StudyData</stp>
        <stp>S.KLAC</stp>
        <stp>MA</stp>
        <stp>InputChoice=Close,MAType=Sim,Period=20</stp>
        <stp>MA</stp>
        <stp>15</stp>
        <stp/>
        <stp>all</stp>
        <stp/>
        <stp/>
        <stp/>
        <stp>T</stp>
        <tr r="L54" s="1"/>
      </tp>
      <tp>
        <v>63.006999999999998</v>
        <stp/>
        <stp>StudyData</stp>
        <stp>S.GEHC</stp>
        <stp>MA</stp>
        <stp>InputChoice=Close,MAType=Sim,Period=20</stp>
        <stp>MA</stp>
        <stp>15</stp>
        <stp/>
        <stp>all</stp>
        <stp/>
        <stp/>
        <stp/>
        <stp>T</stp>
        <tr r="L42" s="1"/>
      </tp>
      <tp>
        <v>22.199097864599999</v>
        <stp/>
        <stp>StudyData</stp>
        <stp>S.REGN</stp>
        <stp>StdDev</stp>
        <stp>InputChoice=Close,Period1=20</stp>
        <stp>STDDEV</stp>
        <stp>D</stp>
        <stp/>
        <stp>all</stp>
        <stp/>
        <stp/>
        <stp/>
        <stp>T</stp>
        <tr r="AC83" s="1"/>
      </tp>
      <tp>
        <v>11.092549120899999</v>
        <stp/>
        <stp>StudyData</stp>
        <stp>S.RKLB</stp>
        <stp>StdDev</stp>
        <stp>InputChoice=Close,Period1=20</stp>
        <stp>STDDEV</stp>
        <stp>D</stp>
        <stp/>
        <stp>all</stp>
        <stp/>
        <stp/>
        <stp/>
        <stp>T</stp>
        <tr r="AC84" s="1"/>
      </tp>
      <tp>
        <v>8.5133198429999997</v>
        <stp/>
        <stp>StudyData</stp>
        <stp>S.ROST</stp>
        <stp>StdDev</stp>
        <stp>InputChoice=Close,Period1=20</stp>
        <stp>STDDEV</stp>
        <stp>D</stp>
        <stp/>
        <stp>all</stp>
        <stp/>
        <stp/>
        <stp/>
        <stp>T</stp>
        <tr r="AC86" s="1"/>
      </tp>
      <tp>
        <v>14.2886949282</v>
        <stp/>
        <stp>StudyData</stp>
        <stp>S.MU</stp>
        <stp>StdDev</stp>
        <stp>InputChoice=Close,Period1=20</stp>
        <stp>STDDEV</stp>
        <stp>15</stp>
        <stp/>
        <stp>all</stp>
        <stp/>
        <stp/>
        <stp/>
        <stp>T</stp>
        <tr r="M68" s="1"/>
      </tp>
      <tp>
        <v>-1.3459439796289561</v>
        <stp/>
        <stp>ContractData</stp>
        <stp>S.TMUS</stp>
        <stp>PercentNetLastTrade</stp>
        <stp/>
        <stp>T</stp>
        <tr r="K18" s="2"/>
      </tp>
      <tp>
        <v>4.57684389E-2</v>
        <stp/>
        <stp>StudyData</stp>
        <stp>S.EA</stp>
        <stp>StdDev</stp>
        <stp>InputChoice=Close,Period1=20</stp>
        <stp>STDDEV</stp>
        <stp>15</stp>
        <stp/>
        <stp>all</stp>
        <stp/>
        <stp/>
        <stp/>
        <stp>T</stp>
        <tr r="M36" s="1"/>
      </tp>
      <tp>
        <v>2.77983812E-2</v>
        <stp/>
        <stp>StudyData</stp>
        <stp>S.EA</stp>
        <stp>StdDev</stp>
        <stp>InputChoice=Close,Period1=20</stp>
        <stp>STDDEV</stp>
        <stp>5</stp>
        <stp/>
        <stp>all</stp>
        <stp/>
        <stp/>
        <stp/>
        <stp>T</stp>
        <tr r="E36" s="1"/>
      </tp>
      <tp>
        <v>11.503636327300001</v>
        <stp/>
        <stp>StudyData</stp>
        <stp>S.MU</stp>
        <stp>StdDev</stp>
        <stp>InputChoice=Close,Period1=20</stp>
        <stp>STDDEV</stp>
        <stp>5</stp>
        <stp/>
        <stp>all</stp>
        <stp/>
        <stp/>
        <stp/>
        <stp>T</stp>
        <tr r="E68" s="1"/>
      </tp>
      <tp>
        <v>201.947</v>
        <stp/>
        <stp>StudyData</stp>
        <stp>S.NVDA</stp>
        <stp>MA</stp>
        <stp>InputChoice=Close,MAType=Sim,Period=20</stp>
        <stp>MA</stp>
        <stp>D</stp>
        <stp/>
        <stp>all</stp>
        <stp/>
        <stp/>
        <stp/>
        <stp>T</stp>
        <tr r="AB71" s="1"/>
      </tp>
      <tp>
        <v>1839.6015</v>
        <stp/>
        <stp>StudyData</stp>
        <stp>S.SNDK</stp>
        <stp>MA</stp>
        <stp>InputChoice=Close,MAType=Sim,Period=20</stp>
        <stp>MA</stp>
        <stp>D</stp>
        <stp/>
        <stp>all</stp>
        <stp/>
        <stp/>
        <stp/>
        <stp>T</stp>
        <tr r="AB89" s="1"/>
      </tp>
      <tp>
        <v>722.71749999999997</v>
        <stp/>
        <stp>StudyData</stp>
        <stp>S.LITE</stp>
        <stp>MA</stp>
        <stp>InputChoice=Close,MAType=Sim,Period=20</stp>
        <stp>MA</stp>
        <stp>30</stp>
        <stp/>
        <stp>all</stp>
        <stp/>
        <stp/>
        <stp/>
        <stp>T</stp>
        <tr r="T56" s="1"/>
      </tp>
      <tp>
        <v>235.56100000000001</v>
        <stp/>
        <stp>StudyData</stp>
        <stp>S.ADBE</stp>
        <stp>MA</stp>
        <stp>InputChoice=Close,MAType=Sim,Period=20</stp>
        <stp>MA</stp>
        <stp>30</stp>
        <stp/>
        <stp>all</stp>
        <stp/>
        <stp/>
        <stp/>
        <stp>T</stp>
        <tr r="T4" s="1"/>
      </tp>
      <tp>
        <v>12.231819764500001</v>
        <stp/>
        <stp>StudyData</stp>
        <stp>S.QCOM</stp>
        <stp>StdDev</stp>
        <stp>InputChoice=Close,Period1=20</stp>
        <stp>STDDEV</stp>
        <stp>D</stp>
        <stp/>
        <stp>all</stp>
        <stp/>
        <stp/>
        <stp/>
        <stp>T</stp>
        <tr r="AC82" s="1"/>
      </tp>
      <tp>
        <v>8.3351960235</v>
        <stp/>
        <stp>StudyData</stp>
        <stp>S.GOOGL</stp>
        <stp>StdDev</stp>
        <stp>InputChoice=Close,Period1=20</stp>
        <stp>STDDEV</stp>
        <stp>30</stp>
        <stp/>
        <stp>all</stp>
        <stp/>
        <stp/>
        <stp/>
        <stp>T</stp>
        <tr r="U45" s="1"/>
      </tp>
      <tp>
        <v>103.569</v>
        <stp/>
        <stp>StudyData</stp>
        <stp>S.CCEP</stp>
        <stp>MA</stp>
        <stp>InputChoice=Close,MAType=Sim,Period=20</stp>
        <stp>MA</stp>
        <stp>D</stp>
        <stp/>
        <stp>all</stp>
        <stp/>
        <stp/>
        <stp/>
        <stp>T</stp>
        <tr r="AB22" s="1"/>
      </tp>
      <tp>
        <v>866.38350000000003</v>
        <stp/>
        <stp>StudyData</stp>
        <stp>S.MU</stp>
        <stp>MA</stp>
        <stp>InputChoice=Close,MAType=Sim,Period=20</stp>
        <stp>MA</stp>
        <stp>30</stp>
        <stp/>
        <stp>all</stp>
        <stp/>
        <stp/>
        <stp/>
        <stp>T</stp>
        <tr r="T68" s="1"/>
      </tp>
      <tp>
        <v>28981.99</v>
        <stp/>
        <stp>ContractData</stp>
        <stp>NDX</stp>
        <stp>LastTrade</stp>
        <stp/>
        <stp>T</stp>
        <tr r="I3" s="2"/>
      </tp>
      <tp>
        <v>643.2405</v>
        <stp/>
        <stp>StudyData</stp>
        <stp>S.META</stp>
        <stp>MA</stp>
        <stp>InputChoice=Close,MAType=Sim,Period=20</stp>
        <stp>MA</stp>
        <stp>15</stp>
        <stp/>
        <stp>all</stp>
        <stp/>
        <stp/>
        <stp/>
        <stp>T</stp>
        <tr r="L62" s="1"/>
      </tp>
      <tp>
        <v>204.3905</v>
        <stp/>
        <stp>StudyData</stp>
        <stp>S.NVDA</stp>
        <stp>MA</stp>
        <stp>InputChoice=Close,MAType=Sim,Period=20</stp>
        <stp>MA</stp>
        <stp>15</stp>
        <stp/>
        <stp>all</stp>
        <stp/>
        <stp/>
        <stp/>
        <stp>T</stp>
        <tr r="L71" s="1"/>
      </tp>
      <tp>
        <v>211.9145</v>
        <stp/>
        <stp>StudyData</stp>
        <stp>S.HONA</stp>
        <stp>MA</stp>
        <stp>InputChoice=Close,MAType=Sim,Period=20</stp>
        <stp>MA</stp>
        <stp>15</stp>
        <stp/>
        <stp>all</stp>
        <stp/>
        <stp/>
        <stp/>
        <stp>T</stp>
        <tr r="L47" s="1"/>
      </tp>
      <tp>
        <v>135.91800000000001</v>
        <stp/>
        <stp>StudyData</stp>
        <stp>S.GILD</stp>
        <stp>MA</stp>
        <stp>InputChoice=Close,MAType=Sim,Period=20</stp>
        <stp>MA</stp>
        <stp>30</stp>
        <stp/>
        <stp>all</stp>
        <stp/>
        <stp/>
        <stp/>
        <stp>T</stp>
        <tr r="T43" s="1"/>
      </tp>
      <tp>
        <v>204.77449999999999</v>
        <stp/>
        <stp>StudyData</stp>
        <stp>S.CRWD</stp>
        <stp>MA</stp>
        <stp>InputChoice=Close,MAType=Sim,Period=20</stp>
        <stp>MA</stp>
        <stp>30</stp>
        <stp/>
        <stp>all</stp>
        <stp/>
        <stp/>
        <stp/>
        <stp>T</stp>
        <tr r="T28" s="1"/>
      </tp>
      <tp>
        <v>382.31700000000001</v>
        <stp/>
        <stp>StudyData</stp>
        <stp>S.TSLA</stp>
        <stp>MA</stp>
        <stp>InputChoice=Close,MAType=Sim,Period=20</stp>
        <stp>MA</stp>
        <stp>15</stp>
        <stp/>
        <stp>all</stp>
        <stp/>
        <stp/>
        <stp/>
        <stp>T</stp>
        <tr r="L96" s="1"/>
      </tp>
      <tp>
        <v>2.8619834032</v>
        <stp/>
        <stp>StudyData</stp>
        <stp>S.PCAR</stp>
        <stp>StdDev</stp>
        <stp>InputChoice=Close,Period1=20</stp>
        <stp>STDDEV</stp>
        <stp>D</stp>
        <stp/>
        <stp>all</stp>
        <stp/>
        <stp/>
        <stp/>
        <stp>T</stp>
        <tr r="AC77" s="1"/>
      </tp>
      <tp>
        <v>25.403022261099999</v>
        <stp/>
        <stp>StudyData</stp>
        <stp>S.PANW</stp>
        <stp>StdDev</stp>
        <stp>InputChoice=Close,Period1=20</stp>
        <stp>STDDEV</stp>
        <stp>D</stp>
        <stp/>
        <stp>all</stp>
        <stp/>
        <stp/>
        <stp/>
        <stp>T</stp>
        <tr r="AC75" s="1"/>
      </tp>
      <tp>
        <v>6.0228220129999999</v>
        <stp/>
        <stp>StudyData</stp>
        <stp>S.PAYX</stp>
        <stp>StdDev</stp>
        <stp>InputChoice=Close,Period1=20</stp>
        <stp>STDDEV</stp>
        <stp>D</stp>
        <stp/>
        <stp>all</stp>
        <stp/>
        <stp/>
        <stp/>
        <stp>T</stp>
        <tr r="AC76" s="1"/>
      </tp>
      <tp>
        <v>8.6258909105000008</v>
        <stp/>
        <stp>StudyData</stp>
        <stp>S.PLTR</stp>
        <stp>StdDev</stp>
        <stp>InputChoice=Close,Period1=20</stp>
        <stp>STDDEV</stp>
        <stp>D</stp>
        <stp/>
        <stp>all</stp>
        <stp/>
        <stp/>
        <stp/>
        <stp>T</stp>
        <tr r="AC80" s="1"/>
      </tp>
      <tp>
        <v>4.8696840503000001</v>
        <stp/>
        <stp>StudyData</stp>
        <stp>S.PYPL</stp>
        <stp>StdDev</stp>
        <stp>InputChoice=Close,Period1=20</stp>
        <stp>STDDEV</stp>
        <stp>D</stp>
        <stp/>
        <stp>all</stp>
        <stp/>
        <stp/>
        <stp/>
        <stp>T</stp>
        <tr r="AC81" s="1"/>
      </tp>
      <tp>
        <v>217.18</v>
        <stp/>
        <stp>StudyData</stp>
        <stp>S.ADSK</stp>
        <stp>MA</stp>
        <stp>InputChoice=Close,MAType=Sim,Period=20</stp>
        <stp>MA</stp>
        <stp>30</stp>
        <stp/>
        <stp>all</stp>
        <stp/>
        <stp/>
        <stp/>
        <stp>T</stp>
        <tr r="T7" s="1"/>
      </tp>
      <tp>
        <v>248.035</v>
        <stp/>
        <stp>StudyData</stp>
        <stp>S.AMZN</stp>
        <stp>MA</stp>
        <stp>InputChoice=Close,MAType=Sim,Period=20</stp>
        <stp>MA</stp>
        <stp>15</stp>
        <stp/>
        <stp>all</stp>
        <stp/>
        <stp/>
        <stp/>
        <stp>T</stp>
        <tr r="L14" s="1"/>
      </tp>
      <tp>
        <v>365.99599999999998</v>
        <stp/>
        <stp>StudyData</stp>
        <stp>S.AMGN</stp>
        <stp>MA</stp>
        <stp>InputChoice=Close,MAType=Sim,Period=20</stp>
        <stp>MA</stp>
        <stp>15</stp>
        <stp/>
        <stp>all</stp>
        <stp/>
        <stp/>
        <stp/>
        <stp>T</stp>
        <tr r="L13" s="1"/>
      </tp>
      <tp>
        <v>512.45799999999997</v>
        <stp/>
        <stp>StudyData</stp>
        <stp>S.AXON</stp>
        <stp>MA</stp>
        <stp>InputChoice=Close,MAType=Sim,Period=20</stp>
        <stp>MA</stp>
        <stp>15</stp>
        <stp/>
        <stp>all</stp>
        <stp/>
        <stp/>
        <stp/>
        <stp>T</stp>
        <tr r="L19" s="1"/>
      </tp>
      <tp>
        <v>676.13049999999998</v>
        <stp/>
        <stp>StudyData</stp>
        <stp>S.REGN</stp>
        <stp>MA</stp>
        <stp>InputChoice=Close,MAType=Sim,Period=20</stp>
        <stp>MA</stp>
        <stp>15</stp>
        <stp/>
        <stp>all</stp>
        <stp/>
        <stp/>
        <stp/>
        <stp>T</stp>
        <tr r="L83" s="1"/>
      </tp>
      <tp>
        <v>1428.788</v>
        <stp/>
        <stp>StudyData</stp>
        <stp>S.SNDK</stp>
        <stp>MA</stp>
        <stp>InputChoice=Close,MAType=Sim,Period=20</stp>
        <stp>MA</stp>
        <stp>30</stp>
        <stp/>
        <stp>all</stp>
        <stp/>
        <stp/>
        <stp/>
        <stp>T</stp>
        <tr r="T89" s="1"/>
      </tp>
      <tp>
        <v>373.30799999999999</v>
        <stp/>
        <stp>StudyData</stp>
        <stp>S.AVGO</stp>
        <stp>MA</stp>
        <stp>InputChoice=Close,MAType=Sim,Period=20</stp>
        <stp>MA</stp>
        <stp>15</stp>
        <stp/>
        <stp>all</stp>
        <stp/>
        <stp/>
        <stp/>
        <stp>T</stp>
        <tr r="L18" s="1"/>
      </tp>
      <tp>
        <v>112.41200000000001</v>
        <stp/>
        <stp>StudyData</stp>
        <stp>S.CSCO</stp>
        <stp>MA</stp>
        <stp>InputChoice=Close,MAType=Sim,Period=20</stp>
        <stp>MA</stp>
        <stp>15</stp>
        <stp/>
        <stp>all</stp>
        <stp/>
        <stp/>
        <stp/>
        <stp>T</stp>
        <tr r="L30" s="1"/>
      </tp>
      <tp>
        <v>237.76599999999999</v>
        <stp/>
        <stp>StudyData</stp>
        <stp>S.TTWO</stp>
        <stp>MA</stp>
        <stp>InputChoice=Close,MAType=Sim,Period=20</stp>
        <stp>MA</stp>
        <stp>15</stp>
        <stp/>
        <stp>all</stp>
        <stp/>
        <stp/>
        <stp/>
        <stp>T</stp>
        <tr r="L97" s="1"/>
      </tp>
      <tp>
        <v>88.0655</v>
        <stp/>
        <stp>StudyData</stp>
        <stp>S.MCHP</stp>
        <stp>MA</stp>
        <stp>InputChoice=Close,MAType=Sim,Period=20</stp>
        <stp>MA</stp>
        <stp>D</stp>
        <stp/>
        <stp>all</stp>
        <stp/>
        <stp/>
        <stp/>
        <stp>T</stp>
        <tr r="AB59" s="1"/>
      </tp>
      <tp>
        <v>64.262500000000003</v>
        <stp/>
        <stp>StudyData</stp>
        <stp>S.GEHC</stp>
        <stp>MA</stp>
        <stp>InputChoice=Close,MAType=Sim,Period=20</stp>
        <stp>MA</stp>
        <stp>D</stp>
        <stp/>
        <stp>all</stp>
        <stp/>
        <stp/>
        <stp/>
        <stp>T</stp>
        <tr r="AB42" s="1"/>
      </tp>
      <tp>
        <v>1827.021</v>
        <stp/>
        <stp>StudyData</stp>
        <stp>S.MELI</stp>
        <stp>MA</stp>
        <stp>InputChoice=Close,MAType=Sim,Period=20</stp>
        <stp>MA</stp>
        <stp>30</stp>
        <stp/>
        <stp>all</stp>
        <stp/>
        <stp/>
        <stp/>
        <stp>T</stp>
        <tr r="T61" s="1"/>
      </tp>
      <tp>
        <v>189.92150000000001</v>
        <stp/>
        <stp>StudyData</stp>
        <stp>S.MRVL</stp>
        <stp>MA</stp>
        <stp>InputChoice=Close,MAType=Sim,Period=20</stp>
        <stp>MA</stp>
        <stp>15</stp>
        <stp/>
        <stp>all</stp>
        <stp/>
        <stp/>
        <stp/>
        <stp>T</stp>
        <tr r="L65" s="1"/>
      </tp>
      <tp>
        <v>267.74650000000003</v>
        <stp/>
        <stp>StudyData</stp>
        <stp>S.NXPI</stp>
        <stp>MA</stp>
        <stp>InputChoice=Close,MAType=Sim,Period=20</stp>
        <stp>MA</stp>
        <stp>30</stp>
        <stp/>
        <stp>all</stp>
        <stp/>
        <stp/>
        <stp/>
        <stp>T</stp>
        <tr r="T72" s="1"/>
      </tp>
      <tp>
        <v>234.0745</v>
        <stp/>
        <stp>StudyData</stp>
        <stp>S.ODFL</stp>
        <stp>MA</stp>
        <stp>InputChoice=Close,MAType=Sim,Period=20</stp>
        <stp>MA</stp>
        <stp>15</stp>
        <stp/>
        <stp>all</stp>
        <stp/>
        <stp/>
        <stp/>
        <stp>T</stp>
        <tr r="L73" s="1"/>
      </tp>
      <tp>
        <v>332.26249999999999</v>
        <stp/>
        <stp>StudyData</stp>
        <stp>S.AAPL</stp>
        <stp>MA</stp>
        <stp>InputChoice=Close,MAType=Sim,Period=20</stp>
        <stp>MA</stp>
        <stp>15</stp>
        <stp/>
        <stp>all</stp>
        <stp/>
        <stp/>
        <stp/>
        <stp>T</stp>
        <tr r="L2" s="1"/>
      </tp>
      <tp>
        <v>1767.5564999999999</v>
        <stp/>
        <stp>StudyData</stp>
        <stp>S.ASML</stp>
        <stp>MA</stp>
        <stp>InputChoice=Close,MAType=Sim,Period=20</stp>
        <stp>MA</stp>
        <stp>15</stp>
        <stp/>
        <stp>all</stp>
        <stp/>
        <stp/>
        <stp/>
        <stp>T</stp>
        <tr r="L17" s="1"/>
      </tp>
      <tp>
        <v>56.707000000000001</v>
        <stp/>
        <stp>StudyData</stp>
        <stp>S.PYPL</stp>
        <stp>MA</stp>
        <stp>InputChoice=Close,MAType=Sim,Period=20</stp>
        <stp>MA</stp>
        <stp>15</stp>
        <stp/>
        <stp>all</stp>
        <stp/>
        <stp/>
        <stp/>
        <stp>T</stp>
        <tr r="L81" s="1"/>
      </tp>
      <tp>
        <v>0.20839565730000001</v>
        <stp/>
        <stp>StudyData</stp>
        <stp>S.CMCSA</stp>
        <stp>StdDev</stp>
        <stp>InputChoice=Close,Period1=20</stp>
        <stp>STDDEV</stp>
        <stp>30</stp>
        <stp/>
        <stp>all</stp>
        <stp/>
        <stp/>
        <stp/>
        <stp>T</stp>
        <tr r="U25" s="1"/>
      </tp>
      <tp>
        <v>225.11449999999999</v>
        <stp/>
        <stp>StudyData</stp>
        <stp>S.NBIS</stp>
        <stp>MA</stp>
        <stp>InputChoice=Close,MAType=Sim,Period=20</stp>
        <stp>MA</stp>
        <stp>D</stp>
        <stp/>
        <stp>all</stp>
        <stp/>
        <stp/>
        <stp/>
        <stp>T</stp>
        <tr r="AB69" s="1"/>
      </tp>
      <tp>
        <v>185.126</v>
        <stp/>
        <stp>StudyData</stp>
        <stp>S.DASH</stp>
        <stp>MA</stp>
        <stp>InputChoice=Close,MAType=Sim,Period=20</stp>
        <stp>MA</stp>
        <stp>30</stp>
        <stp/>
        <stp>all</stp>
        <stp/>
        <stp/>
        <stp/>
        <stp>T</stp>
        <tr r="T33" s="1"/>
      </tp>
      <tp>
        <v>76.394000000000005</v>
        <stp/>
        <stp>StudyData</stp>
        <stp>S.DXCM</stp>
        <stp>MA</stp>
        <stp>InputChoice=Close,MAType=Sim,Period=20</stp>
        <stp>MA</stp>
        <stp>15</stp>
        <stp/>
        <stp>all</stp>
        <stp/>
        <stp/>
        <stp/>
        <stp>T</stp>
        <tr r="L35" s="1"/>
      </tp>
      <tp>
        <v>170.03100000000001</v>
        <stp/>
        <stp>StudyData</stp>
        <stp>S.QCOM</stp>
        <stp>MA</stp>
        <stp>InputChoice=Close,MAType=Sim,Period=20</stp>
        <stp>MA</stp>
        <stp>15</stp>
        <stp/>
        <stp>all</stp>
        <stp/>
        <stp/>
        <stp/>
        <stp>T</stp>
        <tr r="L82" s="1"/>
      </tp>
      <tp>
        <v>371.46600000000001</v>
        <stp/>
        <stp>StudyData</stp>
        <stp>S.CDNS</stp>
        <stp>MA</stp>
        <stp>InputChoice=Close,MAType=Sim,Period=20</stp>
        <stp>MA</stp>
        <stp>D</stp>
        <stp/>
        <stp>all</stp>
        <stp/>
        <stp/>
        <stp/>
        <stp>T</stp>
        <tr r="AB23" s="1"/>
      </tp>
      <tp>
        <v>331.24</v>
        <stp/>
        <stp>StudyData</stp>
        <stp>S.PANW</stp>
        <stp>MA</stp>
        <stp>InputChoice=Close,MAType=Sim,Period=20</stp>
        <stp>MA</stp>
        <stp>D</stp>
        <stp/>
        <stp>all</stp>
        <stp/>
        <stp/>
        <stp/>
        <stp>T</stp>
        <tr r="AB75" s="1"/>
      </tp>
      <tp>
        <v>157.042</v>
        <stp/>
        <stp>StudyData</stp>
        <stp>S.FTNT</stp>
        <stp>MA</stp>
        <stp>InputChoice=Close,MAType=Sim,Period=20</stp>
        <stp>MA</stp>
        <stp>D</stp>
        <stp/>
        <stp>all</stp>
        <stp/>
        <stp/>
        <stp/>
        <stp>T</stp>
        <tr r="AB41" s="1"/>
      </tp>
      <tp>
        <v>294.92250000000001</v>
        <stp/>
        <stp>StudyData</stp>
        <stp>S.ALNY</stp>
        <stp>MA</stp>
        <stp>InputChoice=Close,MAType=Sim,Period=20</stp>
        <stp>MA</stp>
        <stp>D</stp>
        <stp/>
        <stp>all</stp>
        <stp/>
        <stp/>
        <stp/>
        <stp>T</stp>
        <tr r="AB10" s="1"/>
      </tp>
      <tp t="s">
        <v>NASDAQ-100 Index</v>
        <stp/>
        <stp>ContractData</stp>
        <stp>NDX</stp>
        <stp>LongDescription</stp>
        <stp/>
        <stp>T</stp>
        <tr r="B105" s="1"/>
        <tr r="C3" s="2"/>
      </tp>
      <tp>
        <v>145.56950000000001</v>
        <stp/>
        <stp>StudyData</stp>
        <stp>S.ABNB</stp>
        <stp>MA</stp>
        <stp>InputChoice=Close,MAType=Sim,Period=20</stp>
        <stp>MA</stp>
        <stp>D</stp>
        <stp/>
        <stp>all</stp>
        <stp/>
        <stp/>
        <stp/>
        <stp>T</stp>
        <tr r="AB3" s="1"/>
      </tp>
      <tp>
        <v>225.5335</v>
        <stp/>
        <stp>StudyData</stp>
        <stp>S.HONA</stp>
        <stp>MA</stp>
        <stp>InputChoice=Close,MAType=Sim,Period=20</stp>
        <stp>MA</stp>
        <stp>D</stp>
        <stp/>
        <stp>all</stp>
        <stp/>
        <stp/>
        <stp/>
        <stp>T</stp>
        <tr r="AB47" s="1"/>
      </tp>
      <tp>
        <v>184.01900000000001</v>
        <stp/>
        <stp>StudyData</stp>
        <stp>S.FANG</stp>
        <stp>MA</stp>
        <stp>InputChoice=Close,MAType=Sim,Period=20</stp>
        <stp>MA</stp>
        <stp>D</stp>
        <stp/>
        <stp>all</stp>
        <stp/>
        <stp/>
        <stp/>
        <stp>T</stp>
        <tr r="AB38" s="1"/>
      </tp>
      <tp>
        <v>178.74299999999999</v>
        <stp/>
        <stp>StudyData</stp>
        <stp>S.BKNG</stp>
        <stp>MA</stp>
        <stp>InputChoice=Close,MAType=Sim,Period=20</stp>
        <stp>MA</stp>
        <stp>D</stp>
        <stp/>
        <stp>all</stp>
        <stp/>
        <stp/>
        <stp/>
        <stp>T</stp>
        <tr r="AB20" s="1"/>
      </tp>
      <tp>
        <v>373.54599999999999</v>
        <stp/>
        <stp>StudyData</stp>
        <stp>S.AVGO</stp>
        <stp>MA</stp>
        <stp>InputChoice=Close,MAType=Sim,Period=20</stp>
        <stp>MA</stp>
        <stp>30</stp>
        <stp/>
        <stp>all</stp>
        <stp/>
        <stp/>
        <stp/>
        <stp>T</stp>
        <tr r="T18" s="1"/>
      </tp>
      <tp>
        <v>111.3215</v>
        <stp/>
        <stp>StudyData</stp>
        <stp>S.CSCO</stp>
        <stp>MA</stp>
        <stp>InputChoice=Close,MAType=Sim,Period=20</stp>
        <stp>MA</stp>
        <stp>30</stp>
        <stp/>
        <stp>all</stp>
        <stp/>
        <stp/>
        <stp/>
        <stp>T</stp>
        <tr r="T30" s="1"/>
      </tp>
      <tp>
        <v>238.739</v>
        <stp/>
        <stp>StudyData</stp>
        <stp>S.TTWO</stp>
        <stp>MA</stp>
        <stp>InputChoice=Close,MAType=Sim,Period=20</stp>
        <stp>MA</stp>
        <stp>30</stp>
        <stp/>
        <stp>all</stp>
        <stp/>
        <stp/>
        <stp/>
        <stp>T</stp>
        <tr r="T97" s="1"/>
      </tp>
      <tp>
        <v>119.122</v>
        <stp/>
        <stp>StudyData</stp>
        <stp>S.SHOP</stp>
        <stp>MA</stp>
        <stp>InputChoice=Close,MAType=Sim,Period=20</stp>
        <stp>MA</stp>
        <stp>D</stp>
        <stp/>
        <stp>all</stp>
        <stp/>
        <stp/>
        <stp/>
        <stp>T</stp>
        <tr r="AB88" s="1"/>
      </tp>
      <tp>
        <v>353.46850000000001</v>
        <stp/>
        <stp>StudyData</stp>
        <stp>S.GOOG</stp>
        <stp>MA</stp>
        <stp>InputChoice=Close,MAType=Sim,Period=20</stp>
        <stp>MA</stp>
        <stp>D</stp>
        <stp/>
        <stp>all</stp>
        <stp/>
        <stp/>
        <stp/>
        <stp>T</stp>
        <tr r="AB44" s="1"/>
      </tp>
      <tp>
        <v>252.06399999999999</v>
        <stp/>
        <stp>StudyData</stp>
        <stp>S.DDOG</stp>
        <stp>MA</stp>
        <stp>InputChoice=Close,MAType=Sim,Period=20</stp>
        <stp>MA</stp>
        <stp>D</stp>
        <stp/>
        <stp>all</stp>
        <stp/>
        <stp/>
        <stp/>
        <stp>T</stp>
        <tr r="AB34" s="1"/>
      </tp>
      <tp>
        <v>534.02099999999996</v>
        <stp/>
        <stp>StudyData</stp>
        <stp>S.AXON</stp>
        <stp>MA</stp>
        <stp>InputChoice=Close,MAType=Sim,Period=20</stp>
        <stp>MA</stp>
        <stp>D</stp>
        <stp/>
        <stp>all</stp>
        <stp/>
        <stp/>
        <stp/>
        <stp>T</stp>
        <tr r="AB19" s="1"/>
      </tp>
      <tp>
        <v>187.06950000000001</v>
        <stp/>
        <stp>StudyData</stp>
        <stp>S.QCOM</stp>
        <stp>MA</stp>
        <stp>InputChoice=Close,MAType=Sim,Period=20</stp>
        <stp>MA</stp>
        <stp>D</stp>
        <stp/>
        <stp>all</stp>
        <stp/>
        <stp/>
        <stp/>
        <stp>T</stp>
        <tr r="AB82" s="1"/>
      </tp>
      <tp>
        <v>217.49</v>
        <stp/>
        <stp>StudyData</stp>
        <stp>S.ADSK</stp>
        <stp>MA</stp>
        <stp>InputChoice=Close,MAType=Sim,Period=20</stp>
        <stp>MA</stp>
        <stp>15</stp>
        <stp/>
        <stp>all</stp>
        <stp/>
        <stp/>
        <stp/>
        <stp>T</stp>
        <tr r="L7" s="1"/>
      </tp>
      <tp>
        <v>249.697</v>
        <stp/>
        <stp>StudyData</stp>
        <stp>S.AMZN</stp>
        <stp>MA</stp>
        <stp>InputChoice=Close,MAType=Sim,Period=20</stp>
        <stp>MA</stp>
        <stp>30</stp>
        <stp/>
        <stp>all</stp>
        <stp/>
        <stp/>
        <stp/>
        <stp>T</stp>
        <tr r="T14" s="1"/>
      </tp>
      <tp>
        <v>368.29649999999998</v>
        <stp/>
        <stp>StudyData</stp>
        <stp>S.AMGN</stp>
        <stp>MA</stp>
        <stp>InputChoice=Close,MAType=Sim,Period=20</stp>
        <stp>MA</stp>
        <stp>30</stp>
        <stp/>
        <stp>all</stp>
        <stp/>
        <stp/>
        <stp/>
        <stp>T</stp>
        <tr r="T13" s="1"/>
      </tp>
      <tp>
        <v>522.048</v>
        <stp/>
        <stp>StudyData</stp>
        <stp>S.AXON</stp>
        <stp>MA</stp>
        <stp>InputChoice=Close,MAType=Sim,Period=20</stp>
        <stp>MA</stp>
        <stp>30</stp>
        <stp/>
        <stp>all</stp>
        <stp/>
        <stp/>
        <stp/>
        <stp>T</stp>
        <tr r="T19" s="1"/>
      </tp>
      <tp>
        <v>678.0625</v>
        <stp/>
        <stp>StudyData</stp>
        <stp>S.REGN</stp>
        <stp>MA</stp>
        <stp>InputChoice=Close,MAType=Sim,Period=20</stp>
        <stp>MA</stp>
        <stp>30</stp>
        <stp/>
        <stp>all</stp>
        <stp/>
        <stp/>
        <stp/>
        <stp>T</stp>
        <tr r="T83" s="1"/>
      </tp>
      <tp>
        <v>1439.2325000000001</v>
        <stp/>
        <stp>StudyData</stp>
        <stp>S.SNDK</stp>
        <stp>MA</stp>
        <stp>InputChoice=Close,MAType=Sim,Period=20</stp>
        <stp>MA</stp>
        <stp>15</stp>
        <stp/>
        <stp>all</stp>
        <stp/>
        <stp/>
        <stp/>
        <stp>T</stp>
        <tr r="L89" s="1"/>
      </tp>
      <tp>
        <v>0.11633034859999999</v>
        <stp/>
        <stp>StudyData</stp>
        <stp>S.CMCSA</stp>
        <stp>StdDev</stp>
        <stp>InputChoice=Close,Period1=20</stp>
        <stp>STDDEV</stp>
        <stp>15</stp>
        <stp/>
        <stp>all</stp>
        <stp/>
        <stp/>
        <stp/>
        <stp>T</stp>
        <tr r="M25" s="1"/>
      </tp>
      <tp>
        <v>59.936</v>
        <stp/>
        <stp>StudyData</stp>
        <stp>S.MDLZ</stp>
        <stp>MA</stp>
        <stp>InputChoice=Close,MAType=Sim,Period=20</stp>
        <stp>MA</stp>
        <stp>D</stp>
        <stp/>
        <stp>all</stp>
        <stp/>
        <stp/>
        <stp/>
        <stp>T</stp>
        <tr r="AB60" s="1"/>
      </tp>
      <tp>
        <v>73.397999999999996</v>
        <stp/>
        <stp>StudyData</stp>
        <stp>S.NFLX</stp>
        <stp>MA</stp>
        <stp>InputChoice=Close,MAType=Sim,Period=20</stp>
        <stp>MA</stp>
        <stp>D</stp>
        <stp/>
        <stp>all</stp>
        <stp/>
        <stp/>
        <stp/>
        <stp>T</stp>
        <tr r="AB70" s="1"/>
      </tp>
      <tp>
        <v>87.169499999999999</v>
        <stp/>
        <stp>StudyData</stp>
        <stp>S.ORLY</stp>
        <stp>MA</stp>
        <stp>InputChoice=Close,MAType=Sim,Period=20</stp>
        <stp>MA</stp>
        <stp>D</stp>
        <stp/>
        <stp>all</stp>
        <stp/>
        <stp/>
        <stp/>
        <stp>T</stp>
        <tr r="AB74" s="1"/>
      </tp>
      <tp>
        <v>85.197999999999993</v>
        <stp/>
        <stp>StudyData</stp>
        <stp>S.RKLB</stp>
        <stp>MA</stp>
        <stp>InputChoice=Close,MAType=Sim,Period=20</stp>
        <stp>MA</stp>
        <stp>D</stp>
        <stp/>
        <stp>all</stp>
        <stp/>
        <stp/>
        <stp/>
        <stp>T</stp>
        <tr r="AB84" s="1"/>
      </tp>
      <tp>
        <v>396.92</v>
        <stp/>
        <stp>StudyData</stp>
        <stp>S.TSLA</stp>
        <stp>MA</stp>
        <stp>InputChoice=Close,MAType=Sim,Period=20</stp>
        <stp>MA</stp>
        <stp>D</stp>
        <stp/>
        <stp>all</stp>
        <stp/>
        <stp/>
        <stp/>
        <stp>T</stp>
        <tr r="AB96" s="1"/>
      </tp>
      <tp>
        <v>130.07050000000001</v>
        <stp/>
        <stp>StudyData</stp>
        <stp>S.GILD</stp>
        <stp>MA</stp>
        <stp>InputChoice=Close,MAType=Sim,Period=20</stp>
        <stp>MA</stp>
        <stp>D</stp>
        <stp/>
        <stp>all</stp>
        <stp/>
        <stp/>
        <stp/>
        <stp>T</stp>
        <tr r="AB43" s="1"/>
      </tp>
      <tp>
        <v>1759.3</v>
        <stp/>
        <stp>StudyData</stp>
        <stp>S.MELI</stp>
        <stp>MA</stp>
        <stp>InputChoice=Close,MAType=Sim,Period=20</stp>
        <stp>MA</stp>
        <stp>D</stp>
        <stp/>
        <stp>all</stp>
        <stp/>
        <stp/>
        <stp/>
        <stp>T</stp>
        <tr r="AB61" s="1"/>
      </tp>
      <tp>
        <v>184.203</v>
        <stp/>
        <stp>StudyData</stp>
        <stp>S.DASH</stp>
        <stp>MA</stp>
        <stp>InputChoice=Close,MAType=Sim,Period=20</stp>
        <stp>MA</stp>
        <stp>15</stp>
        <stp/>
        <stp>all</stp>
        <stp/>
        <stp/>
        <stp/>
        <stp>T</stp>
        <tr r="L33" s="1"/>
      </tp>
      <tp>
        <v>76.784000000000006</v>
        <stp/>
        <stp>StudyData</stp>
        <stp>S.DXCM</stp>
        <stp>MA</stp>
        <stp>InputChoice=Close,MAType=Sim,Period=20</stp>
        <stp>MA</stp>
        <stp>30</stp>
        <stp/>
        <stp>all</stp>
        <stp/>
        <stp/>
        <stp/>
        <stp>T</stp>
        <tr r="T35" s="1"/>
      </tp>
      <tp>
        <v>170.02950000000001</v>
        <stp/>
        <stp>StudyData</stp>
        <stp>S.QCOM</stp>
        <stp>MA</stp>
        <stp>InputChoice=Close,MAType=Sim,Period=20</stp>
        <stp>MA</stp>
        <stp>30</stp>
        <stp/>
        <stp>all</stp>
        <stp/>
        <stp/>
        <stp/>
        <stp>T</stp>
        <tr r="T82" s="1"/>
      </tp>
      <tp>
        <v>1807.9355</v>
        <stp/>
        <stp>StudyData</stp>
        <stp>S.ASML</stp>
        <stp>MA</stp>
        <stp>InputChoice=Close,MAType=Sim,Period=20</stp>
        <stp>MA</stp>
        <stp>D</stp>
        <stp/>
        <stp>all</stp>
        <stp/>
        <stp/>
        <stp/>
        <stp>T</stp>
        <tr r="AB17" s="1"/>
      </tp>
      <tp>
        <v>1818.6795</v>
        <stp/>
        <stp>StudyData</stp>
        <stp>S.MELI</stp>
        <stp>MA</stp>
        <stp>InputChoice=Close,MAType=Sim,Period=20</stp>
        <stp>MA</stp>
        <stp>15</stp>
        <stp/>
        <stp>all</stp>
        <stp/>
        <stp/>
        <stp/>
        <stp>T</stp>
        <tr r="L61" s="1"/>
      </tp>
      <tp>
        <v>188.803</v>
        <stp/>
        <stp>StudyData</stp>
        <stp>S.MRVL</stp>
        <stp>MA</stp>
        <stp>InputChoice=Close,MAType=Sim,Period=20</stp>
        <stp>MA</stp>
        <stp>30</stp>
        <stp/>
        <stp>all</stp>
        <stp/>
        <stp/>
        <stp/>
        <stp>T</stp>
        <tr r="T65" s="1"/>
      </tp>
      <tp>
        <v>267.77749999999997</v>
        <stp/>
        <stp>StudyData</stp>
        <stp>S.NXPI</stp>
        <stp>MA</stp>
        <stp>InputChoice=Close,MAType=Sim,Period=20</stp>
        <stp>MA</stp>
        <stp>15</stp>
        <stp/>
        <stp>all</stp>
        <stp/>
        <stp/>
        <stp/>
        <stp>T</stp>
        <tr r="L72" s="1"/>
      </tp>
      <tp>
        <v>234.64750000000001</v>
        <stp/>
        <stp>StudyData</stp>
        <stp>S.ODFL</stp>
        <stp>MA</stp>
        <stp>InputChoice=Close,MAType=Sim,Period=20</stp>
        <stp>MA</stp>
        <stp>30</stp>
        <stp/>
        <stp>all</stp>
        <stp/>
        <stp/>
        <stp/>
        <stp>T</stp>
        <tr r="T73" s="1"/>
      </tp>
      <tp>
        <v>332.3</v>
        <stp/>
        <stp>StudyData</stp>
        <stp>S.AAPL</stp>
        <stp>MA</stp>
        <stp>InputChoice=Close,MAType=Sim,Period=20</stp>
        <stp>MA</stp>
        <stp>30</stp>
        <stp/>
        <stp>all</stp>
        <stp/>
        <stp/>
        <stp/>
        <stp>T</stp>
        <tr r="T2" s="1"/>
      </tp>
      <tp>
        <v>1771.1034999999999</v>
        <stp/>
        <stp>StudyData</stp>
        <stp>S.ASML</stp>
        <stp>MA</stp>
        <stp>InputChoice=Close,MAType=Sim,Period=20</stp>
        <stp>MA</stp>
        <stp>30</stp>
        <stp/>
        <stp>all</stp>
        <stp/>
        <stp/>
        <stp/>
        <stp>T</stp>
        <tr r="T17" s="1"/>
      </tp>
      <tp>
        <v>56.667999999999999</v>
        <stp/>
        <stp>StudyData</stp>
        <stp>S.PYPL</stp>
        <stp>MA</stp>
        <stp>InputChoice=Close,MAType=Sim,Period=20</stp>
        <stp>MA</stp>
        <stp>30</stp>
        <stp/>
        <stp>all</stp>
        <stp/>
        <stp/>
        <stp/>
        <stp>T</stp>
        <tr r="T81" s="1"/>
      </tp>
      <tp>
        <v>28.678999999999998</v>
        <stp/>
        <stp>StudyData</stp>
        <stp>S.CPRT</stp>
        <stp>MA</stp>
        <stp>InputChoice=Close,MAType=Sim,Period=20</stp>
        <stp>MA</stp>
        <stp>D</stp>
        <stp/>
        <stp>all</stp>
        <stp/>
        <stp/>
        <stp/>
        <stp>T</stp>
        <tr r="AB27" s="1"/>
      </tp>
      <tp>
        <v>400.74149999999997</v>
        <stp/>
        <stp>StudyData</stp>
        <stp>S.ISRG</stp>
        <stp>MA</stp>
        <stp>InputChoice=Close,MAType=Sim,Period=20</stp>
        <stp>MA</stp>
        <stp>D</stp>
        <stp/>
        <stp>all</stp>
        <stp/>
        <stp/>
        <stp/>
        <stp>T</stp>
        <tr r="AB51" s="1"/>
      </tp>
      <tp>
        <v>178.60749999999999</v>
        <stp/>
        <stp>StudyData</stp>
        <stp>S.NBIS</stp>
        <stp>MA</stp>
        <stp>InputChoice=Close,MAType=Sim,Period=20</stp>
        <stp>MA</stp>
        <stp>30</stp>
        <stp/>
        <stp>all</stp>
        <stp/>
        <stp/>
        <stp/>
        <stp>T</stp>
        <tr r="T69" s="1"/>
      </tp>
      <tp>
        <v>339.50049999999999</v>
        <stp/>
        <stp>StudyData</stp>
        <stp>S.CDNS</stp>
        <stp>MA</stp>
        <stp>InputChoice=Close,MAType=Sim,Period=20</stp>
        <stp>MA</stp>
        <stp>30</stp>
        <stp/>
        <stp>all</stp>
        <stp/>
        <stp/>
        <stp/>
        <stp>T</stp>
        <tr r="T23" s="1"/>
      </tp>
      <tp>
        <v>204.279</v>
        <stp/>
        <stp>StudyData</stp>
        <stp>S.CTAS</stp>
        <stp>MA</stp>
        <stp>InputChoice=Close,MAType=Sim,Period=20</stp>
        <stp>MA</stp>
        <stp>30</stp>
        <stp/>
        <stp>all</stp>
        <stp/>
        <stp/>
        <stp/>
        <stp>T</stp>
        <tr r="T32" s="1"/>
      </tp>
      <tp>
        <v>73.622500000000002</v>
        <stp/>
        <stp>StudyData</stp>
        <stp>S.CRWV</stp>
        <stp>MA</stp>
        <stp>InputChoice=Close,MAType=Sim,Period=20</stp>
        <stp>MA</stp>
        <stp>15</stp>
        <stp/>
        <stp>all</stp>
        <stp/>
        <stp/>
        <stp/>
        <stp>T</stp>
        <tr r="L29" s="1"/>
      </tp>
      <tp>
        <v>192.8245</v>
        <stp/>
        <stp>StudyData</stp>
        <stp>S.TMUS</stp>
        <stp>MA</stp>
        <stp>InputChoice=Close,MAType=Sim,Period=20</stp>
        <stp>MA</stp>
        <stp>30</stp>
        <stp/>
        <stp>all</stp>
        <stp/>
        <stp/>
        <stp/>
        <stp>T</stp>
        <tr r="T94" s="1"/>
      </tp>
      <tp>
        <v>390.96699999999998</v>
        <stp/>
        <stp>StudyData</stp>
        <stp>S.SNPS</stp>
        <stp>MA</stp>
        <stp>InputChoice=Close,MAType=Sim,Period=20</stp>
        <stp>MA</stp>
        <stp>30</stp>
        <stp/>
        <stp>all</stp>
        <stp/>
        <stp/>
        <stp/>
        <stp>T</stp>
        <tr r="T90" s="1"/>
      </tp>
      <tp>
        <v>1.3113804749</v>
        <stp/>
        <stp>StudyData</stp>
        <stp>S.GEHC</stp>
        <stp>StdDev</stp>
        <stp>InputChoice=Close,Period1=20</stp>
        <stp>STDDEV</stp>
        <stp>D</stp>
        <stp/>
        <stp>all</stp>
        <stp/>
        <stp/>
        <stp/>
        <stp>T</stp>
        <tr r="AC42" s="1"/>
      </tp>
      <tp>
        <v>4.1383746508000003</v>
        <stp/>
        <stp>StudyData</stp>
        <stp>S.GILD</stp>
        <stp>StdDev</stp>
        <stp>InputChoice=Close,Period1=20</stp>
        <stp>STDDEV</stp>
        <stp>D</stp>
        <stp/>
        <stp>all</stp>
        <stp/>
        <stp/>
        <stp/>
        <stp>T</stp>
        <tr r="AC43" s="1"/>
      </tp>
      <tp>
        <v>8.0686828385999991</v>
        <stp/>
        <stp>StudyData</stp>
        <stp>S.GOOG</stp>
        <stp>StdDev</stp>
        <stp>InputChoice=Close,Period1=20</stp>
        <stp>STDDEV</stp>
        <stp>D</stp>
        <stp/>
        <stp>all</stp>
        <stp/>
        <stp/>
        <stp/>
        <stp>T</stp>
        <tr r="AC44" s="1"/>
      </tp>
      <tp>
        <v>-1.7540645752232653</v>
        <stp/>
        <stp>ContractData</stp>
        <stp>S.ADSK</stp>
        <stp>PercentNetLastTrade</stp>
        <stp/>
        <stp>T</stp>
        <tr r="K37" s="2"/>
      </tp>
      <tp>
        <v>-0.99179001618026008</v>
        <stp/>
        <stp>ContractData</stp>
        <stp>S.AAPL</stp>
        <stp>PercentNetLastTrade</stp>
        <stp/>
        <stp>T</stp>
        <tr r="Y41" s="2"/>
      </tp>
      <tp>
        <v>221.15950000000001</v>
        <stp/>
        <stp>StudyData</stp>
        <stp>S.ROST</stp>
        <stp>MA</stp>
        <stp>InputChoice=Close,MAType=Sim,Period=20</stp>
        <stp>MA</stp>
        <stp>D</stp>
        <stp/>
        <stp>all</stp>
        <stp/>
        <stp/>
        <stp/>
        <stp>T</stp>
        <tr r="AB86" s="1"/>
      </tp>
      <tp>
        <v>46.68</v>
        <stp/>
        <stp>StudyData</stp>
        <stp>S.FAST</stp>
        <stp>MA</stp>
        <stp>InputChoice=Close,MAType=Sim,Period=20</stp>
        <stp>MA</stp>
        <stp>D</stp>
        <stp/>
        <stp>all</stp>
        <stp/>
        <stp/>
        <stp/>
        <stp>T</stp>
        <tr r="AB39" s="1"/>
      </tp>
      <tp>
        <v>939.71349999999995</v>
        <stp/>
        <stp>StudyData</stp>
        <stp>S.COST</stp>
        <stp>MA</stp>
        <stp>InputChoice=Close,MAType=Sim,Period=20</stp>
        <stp>MA</stp>
        <stp>D</stp>
        <stp/>
        <stp>all</stp>
        <stp/>
        <stp/>
        <stp/>
        <stp>T</stp>
        <tr r="AB26" s="1"/>
      </tp>
      <tp>
        <v>96.677000000000007</v>
        <stp/>
        <stp>StudyData</stp>
        <stp>S.MNST</stp>
        <stp>MA</stp>
        <stp>InputChoice=Close,MAType=Sim,Period=20</stp>
        <stp>MA</stp>
        <stp>D</stp>
        <stp/>
        <stp>all</stp>
        <stp/>
        <stp/>
        <stp/>
        <stp>T</stp>
        <tr r="AB63" s="1"/>
      </tp>
      <tp>
        <v>203.602</v>
        <stp/>
        <stp>StudyData</stp>
        <stp>S.ADSK</stp>
        <stp>MA</stp>
        <stp>InputChoice=Close,MAType=Sim,Period=20</stp>
        <stp>MA</stp>
        <stp>D</stp>
        <stp/>
        <stp>all</stp>
        <stp/>
        <stp/>
        <stp/>
        <stp>T</stp>
        <tr r="AB7" s="1"/>
      </tp>
      <tp>
        <v>0.1243975482</v>
        <stp/>
        <stp>StudyData</stp>
        <stp>S.CMCSA</stp>
        <stp>StdDev</stp>
        <stp>InputChoice=Close,Period1=20</stp>
        <stp>STDDEV</stp>
        <stp>5</stp>
        <stp/>
        <stp>all</stp>
        <stp/>
        <stp/>
        <stp/>
        <stp>T</stp>
        <tr r="E25" s="1"/>
      </tp>
      <tp>
        <v>185.637</v>
        <stp/>
        <stp>StudyData</stp>
        <stp>S.DASH</stp>
        <stp>MA</stp>
        <stp>InputChoice=Close,MAType=Sim,Period=20</stp>
        <stp>MA</stp>
        <stp>D</stp>
        <stp/>
        <stp>all</stp>
        <stp/>
        <stp/>
        <stp/>
        <stp>T</stp>
        <tr r="AB33" s="1"/>
      </tp>
      <tp>
        <v>94.400499999999994</v>
        <stp/>
        <stp>StudyData</stp>
        <stp>S.MSTR</stp>
        <stp>MA</stp>
        <stp>InputChoice=Close,MAType=Sim,Period=20</stp>
        <stp>MA</stp>
        <stp>30</stp>
        <stp/>
        <stp>all</stp>
        <stp/>
        <stp/>
        <stp/>
        <stp>T</stp>
        <tr r="T67" s="1"/>
      </tp>
      <tp>
        <v>1307.3875</v>
        <stp/>
        <stp>StudyData</stp>
        <stp>S.MPWR</stp>
        <stp>MA</stp>
        <stp>InputChoice=Close,MAType=Sim,Period=20</stp>
        <stp>MA</stp>
        <stp>30</stp>
        <stp/>
        <stp>all</stp>
        <stp/>
        <stp/>
        <stp/>
        <stp>T</stp>
        <tr r="T64" s="1"/>
      </tp>
      <tp>
        <v>28678.892500000002</v>
        <stp/>
        <stp>StudyData</stp>
        <stp>NDX</stp>
        <stp>MA</stp>
        <stp>InputChoice=Close,MAType=Sim,Period=20</stp>
        <stp>MA</stp>
        <stp>5</stp>
        <stp/>
        <stp>all</stp>
        <stp/>
        <stp/>
        <stp/>
        <stp>T</stp>
        <tr r="D105" s="1"/>
      </tp>
      <tp>
        <v>126.3715</v>
        <stp/>
        <stp>StudyData</stp>
        <stp>S.PCAR</stp>
        <stp>MA</stp>
        <stp>InputChoice=Close,MAType=Sim,Period=20</stp>
        <stp>MA</stp>
        <stp>30</stp>
        <stp/>
        <stp>all</stp>
        <stp/>
        <stp/>
        <stp/>
        <stp>T</stp>
        <tr r="T77" s="1"/>
      </tp>
      <tp>
        <v>359.79</v>
        <stp/>
        <stp>StudyData</stp>
        <stp>S.PANW</stp>
        <stp>MA</stp>
        <stp>InputChoice=Close,MAType=Sim,Period=20</stp>
        <stp>MA</stp>
        <stp>15</stp>
        <stp/>
        <stp>all</stp>
        <stp/>
        <stp/>
        <stp/>
        <stp>T</stp>
        <tr r="L75" s="1"/>
      </tp>
      <tp>
        <v>133.1215</v>
        <stp/>
        <stp>StudyData</stp>
        <stp>S.PLTR</stp>
        <stp>MA</stp>
        <stp>InputChoice=Close,MAType=Sim,Period=20</stp>
        <stp>MA</stp>
        <stp>30</stp>
        <stp/>
        <stp>all</stp>
        <stp/>
        <stp/>
        <stp/>
        <stp>T</stp>
        <tr r="T80" s="1"/>
      </tp>
      <tp>
        <v>6.9268101604999996</v>
        <stp/>
        <stp>StudyData</stp>
        <stp>S.FANG</stp>
        <stp>StdDev</stp>
        <stp>InputChoice=Close,Period1=20</stp>
        <stp>STDDEV</stp>
        <stp>D</stp>
        <stp/>
        <stp>all</stp>
        <stp/>
        <stp/>
        <stp/>
        <stp>T</stp>
        <tr r="AC38" s="1"/>
      </tp>
      <tp>
        <v>1.0005248623</v>
        <stp/>
        <stp>StudyData</stp>
        <stp>S.FAST</stp>
        <stp>StdDev</stp>
        <stp>InputChoice=Close,Period1=20</stp>
        <stp>STDDEV</stp>
        <stp>D</stp>
        <stp/>
        <stp>all</stp>
        <stp/>
        <stp/>
        <stp/>
        <stp>T</stp>
        <tr r="AC39" s="1"/>
      </tp>
      <tp>
        <v>6.2122408194999998</v>
        <stp/>
        <stp>StudyData</stp>
        <stp>S.FTNT</stp>
        <stp>StdDev</stp>
        <stp>InputChoice=Close,Period1=20</stp>
        <stp>STDDEV</stp>
        <stp>D</stp>
        <stp/>
        <stp>all</stp>
        <stp/>
        <stp/>
        <stp/>
        <stp>T</stp>
        <tr r="AC41" s="1"/>
      </tp>
      <tp>
        <v>437.67899999999997</v>
        <stp/>
        <stp>StudyData</stp>
        <stp>S.SNPS</stp>
        <stp>MA</stp>
        <stp>InputChoice=Close,MAType=Sim,Period=20</stp>
        <stp>MA</stp>
        <stp>D</stp>
        <stp/>
        <stp>all</stp>
        <stp/>
        <stp/>
        <stp/>
        <stp>T</stp>
        <tr r="AB90" s="1"/>
      </tp>
      <tp>
        <v>283.72050000000002</v>
        <stp/>
        <stp>StudyData</stp>
        <stp>S.NXPI</stp>
        <stp>MA</stp>
        <stp>InputChoice=Close,MAType=Sim,Period=20</stp>
        <stp>MA</stp>
        <stp>D</stp>
        <stp/>
        <stp>all</stp>
        <stp/>
        <stp/>
        <stp/>
        <stp>T</stp>
        <tr r="AB72" s="1"/>
      </tp>
      <tp>
        <v>7.1804691239827675E-2</v>
        <stp/>
        <stp>ContractData</stp>
        <stp>S.EA</stp>
        <stp>PercentNetLastTrade</stp>
        <stp/>
        <stp>T</stp>
        <tr r="Y26" s="2"/>
      </tp>
      <tp>
        <v>46.8185</v>
        <stp/>
        <stp>StudyData</stp>
        <stp>S.PYPL</stp>
        <stp>MA</stp>
        <stp>InputChoice=Close,MAType=Sim,Period=20</stp>
        <stp>MA</stp>
        <stp>D</stp>
        <stp/>
        <stp>all</stp>
        <stp/>
        <stp/>
        <stp/>
        <stp>T</stp>
        <tr r="AB81" s="1"/>
      </tp>
      <tp>
        <v>307.13900000000001</v>
        <stp/>
        <stp>StudyData</stp>
        <stp>S.AAPL</stp>
        <stp>MA</stp>
        <stp>InputChoice=Close,MAType=Sim,Period=20</stp>
        <stp>MA</stp>
        <stp>D</stp>
        <stp/>
        <stp>all</stp>
        <stp/>
        <stp/>
        <stp/>
        <stp>T</stp>
        <tr r="AB2" s="1"/>
        <tr r="T41" s="2"/>
      </tp>
      <tp>
        <v>97.507999999999996</v>
        <stp/>
        <stp>StudyData</stp>
        <stp>S.MNST</stp>
        <stp>MA</stp>
        <stp>InputChoice=Close,MAType=Sim,Period=20</stp>
        <stp>MA</stp>
        <stp>15</stp>
        <stp/>
        <stp>all</stp>
        <stp/>
        <stp/>
        <stp/>
        <stp>T</stp>
        <tr r="L63" s="1"/>
      </tp>
      <tp>
        <v>393.87</v>
        <stp/>
        <stp>StudyData</stp>
        <stp>S.MSFT</stp>
        <stp>MA</stp>
        <stp>InputChoice=Close,MAType=Sim,Period=20</stp>
        <stp>MA</stp>
        <stp>15</stp>
        <stp/>
        <stp>all</stp>
        <stp/>
        <stp/>
        <stp/>
        <stp>T</stp>
        <tr r="L66" s="1"/>
      </tp>
      <tp>
        <v>45.534500000000001</v>
        <stp/>
        <stp>StudyData</stp>
        <stp>S.FAST</stp>
        <stp>MA</stp>
        <stp>InputChoice=Close,MAType=Sim,Period=20</stp>
        <stp>MA</stp>
        <stp>15</stp>
        <stp/>
        <stp>all</stp>
        <stp/>
        <stp/>
        <stp/>
        <stp>T</stp>
        <tr r="L39" s="1"/>
      </tp>
      <tp>
        <v>162.215</v>
        <stp/>
        <stp>StudyData</stp>
        <stp>S.FTNT</stp>
        <stp>MA</stp>
        <stp>InputChoice=Close,MAType=Sim,Period=20</stp>
        <stp>MA</stp>
        <stp>15</stp>
        <stp/>
        <stp>all</stp>
        <stp/>
        <stp/>
        <stp/>
        <stp>T</stp>
        <tr r="L41" s="1"/>
      </tp>
      <tp>
        <v>538.10699999999997</v>
        <stp/>
        <stp>StudyData</stp>
        <stp>S.AMAT</stp>
        <stp>MA</stp>
        <stp>InputChoice=Close,MAType=Sim,Period=20</stp>
        <stp>MA</stp>
        <stp>15</stp>
        <stp/>
        <stp>all</stp>
        <stp/>
        <stp/>
        <stp/>
        <stp>T</stp>
        <tr r="L11" s="1"/>
      </tp>
      <tp>
        <v>938.3895</v>
        <stp/>
        <stp>StudyData</stp>
        <stp>S.COST</stp>
        <stp>MA</stp>
        <stp>InputChoice=Close,MAType=Sim,Period=20</stp>
        <stp>MA</stp>
        <stp>15</stp>
        <stp/>
        <stp>all</stp>
        <stp/>
        <stp/>
        <stp/>
        <stp>T</stp>
        <tr r="L26" s="1"/>
      </tp>
      <tp>
        <v>27.602</v>
        <stp/>
        <stp>StudyData</stp>
        <stp>S.CPRT</stp>
        <stp>MA</stp>
        <stp>InputChoice=Close,MAType=Sim,Period=20</stp>
        <stp>MA</stp>
        <stp>15</stp>
        <stp/>
        <stp>all</stp>
        <stp/>
        <stp/>
        <stp/>
        <stp>T</stp>
        <tr r="L27" s="1"/>
      </tp>
      <tp>
        <v>233.18700000000001</v>
        <stp/>
        <stp>StudyData</stp>
        <stp>S.ROST</stp>
        <stp>MA</stp>
        <stp>InputChoice=Close,MAType=Sim,Period=20</stp>
        <stp>MA</stp>
        <stp>15</stp>
        <stp/>
        <stp>all</stp>
        <stp/>
        <stp/>
        <stp/>
        <stp>T</stp>
        <tr r="L86" s="1"/>
      </tp>
      <tp>
        <v>-1.6972364881389093</v>
        <stp/>
        <stp>ContractData</stp>
        <stp>S.CTAS</stp>
        <stp>PercentNetLastTrade</stp>
        <stp/>
        <stp>T</stp>
        <tr r="Y27" s="2"/>
      </tp>
      <tp>
        <v>7.102854801256659</v>
        <stp/>
        <stp>ContractData</stp>
        <stp>S.CRWV</stp>
        <stp>PercentNetLastTrade</stp>
        <stp/>
        <stp>T</stp>
        <tr r="Y10" s="2"/>
        <tr r="K26" s="2"/>
      </tp>
      <tp>
        <v>0.69976674441852715</v>
        <stp/>
        <stp>ContractData</stp>
        <stp>S.CDNS</stp>
        <stp>PercentNetLastTrade</stp>
        <stp/>
        <stp>T</stp>
        <tr r="Y33" s="2"/>
      </tp>
      <tp>
        <v>208.53399999999999</v>
        <stp/>
        <stp>StudyData</stp>
        <stp>S.EA</stp>
        <stp>MA</stp>
        <stp>InputChoice=Close,MAType=Sim,Period=20</stp>
        <stp>MA</stp>
        <stp>30</stp>
        <stp/>
        <stp>all</stp>
        <stp/>
        <stp/>
        <stp/>
        <stp>T</stp>
        <tr r="T36" s="1"/>
      </tp>
      <tp>
        <v>4.2040188807999996</v>
        <stp/>
        <stp>StudyData</stp>
        <stp>S.GOOGL</stp>
        <stp>StdDev</stp>
        <stp>InputChoice=Close,Period1=20</stp>
        <stp>STDDEV</stp>
        <stp>5</stp>
        <stp/>
        <stp>all</stp>
        <stp/>
        <stp/>
        <stp/>
        <stp>T</stp>
        <tr r="E45" s="1"/>
      </tp>
      <tp>
        <v>81.180000000000007</v>
        <stp/>
        <stp>StudyData</stp>
        <stp>S.MCHP</stp>
        <stp>MA</stp>
        <stp>InputChoice=Close,MAType=Sim,Period=20</stp>
        <stp>MA</stp>
        <stp>30</stp>
        <stp/>
        <stp>all</stp>
        <stp/>
        <stp/>
        <stp/>
        <stp>T</stp>
        <tr r="T59" s="1"/>
      </tp>
      <tp>
        <v>291.15249999999997</v>
        <stp/>
        <stp>StudyData</stp>
        <stp>S.INTU</stp>
        <stp>MA</stp>
        <stp>InputChoice=Close,MAType=Sim,Period=20</stp>
        <stp>MA</stp>
        <stp>15</stp>
        <stp/>
        <stp>all</stp>
        <stp/>
        <stp/>
        <stp/>
        <stp>T</stp>
        <tr r="L50" s="1"/>
      </tp>
      <tp>
        <v>105.20050000000001</v>
        <stp/>
        <stp>StudyData</stp>
        <stp>S.CCEP</stp>
        <stp>MA</stp>
        <stp>InputChoice=Close,MAType=Sim,Period=20</stp>
        <stp>MA</stp>
        <stp>30</stp>
        <stp/>
        <stp>all</stp>
        <stp/>
        <stp/>
        <stp/>
        <stp>T</stp>
        <tr r="T22" s="1"/>
      </tp>
      <tp>
        <v>124.15649999999999</v>
        <stp/>
        <stp>StudyData</stp>
        <stp>S.SHOP</stp>
        <stp>MA</stp>
        <stp>InputChoice=Close,MAType=Sim,Period=20</stp>
        <stp>MA</stp>
        <stp>30</stp>
        <stp/>
        <stp>all</stp>
        <stp/>
        <stp/>
        <stp/>
        <stp>T</stp>
        <tr r="T88" s="1"/>
      </tp>
      <tp>
        <v>6.4353384525999999</v>
        <stp/>
        <stp>StudyData</stp>
        <stp>S.DASH</stp>
        <stp>StdDev</stp>
        <stp>InputChoice=Close,Period1=20</stp>
        <stp>STDDEV</stp>
        <stp>D</stp>
        <stp/>
        <stp>all</stp>
        <stp/>
        <stp/>
        <stp/>
        <stp>T</stp>
        <tr r="AC33" s="1"/>
      </tp>
      <tp>
        <v>16.682158553400001</v>
        <stp/>
        <stp>StudyData</stp>
        <stp>S.DDOG</stp>
        <stp>StdDev</stp>
        <stp>InputChoice=Close,Period1=20</stp>
        <stp>STDDEV</stp>
        <stp>D</stp>
        <stp/>
        <stp>all</stp>
        <stp/>
        <stp/>
        <stp/>
        <stp>T</stp>
        <tr r="AC34" s="1"/>
      </tp>
      <tp>
        <v>3.0698882716</v>
        <stp/>
        <stp>StudyData</stp>
        <stp>S.DXCM</stp>
        <stp>StdDev</stp>
        <stp>InputChoice=Close,Period1=20</stp>
        <stp>STDDEV</stp>
        <stp>D</stp>
        <stp/>
        <stp>all</stp>
        <stp/>
        <stp/>
        <stp/>
        <stp>T</stp>
        <tr r="AC35" s="1"/>
      </tp>
      <tp>
        <v>-1.133861734918538</v>
        <stp/>
        <stp>ContractData</stp>
        <stp>S.BKNG</stp>
        <stp>PercentNetLastTrade</stp>
        <stp/>
        <stp>T</stp>
        <tr r="K16" s="2"/>
      </tp>
      <tp>
        <v>245.637</v>
        <stp/>
        <stp>StudyData</stp>
        <stp>S.MRVL</stp>
        <stp>MA</stp>
        <stp>InputChoice=Close,MAType=Sim,Period=20</stp>
        <stp>MA</stp>
        <stp>D</stp>
        <stp/>
        <stp>all</stp>
        <stp/>
        <stp/>
        <stp/>
        <stp>T</stp>
        <tr r="AB65" s="1"/>
      </tp>
      <tp>
        <v>94.494</v>
        <stp/>
        <stp>StudyData</stp>
        <stp>S.MSTR</stp>
        <stp>MA</stp>
        <stp>InputChoice=Close,MAType=Sim,Period=20</stp>
        <stp>MA</stp>
        <stp>15</stp>
        <stp/>
        <stp>all</stp>
        <stp/>
        <stp/>
        <stp/>
        <stp>T</stp>
        <tr r="L67" s="1"/>
      </tp>
      <tp>
        <v>1317.1524999999999</v>
        <stp/>
        <stp>StudyData</stp>
        <stp>S.MPWR</stp>
        <stp>MA</stp>
        <stp>InputChoice=Close,MAType=Sim,Period=20</stp>
        <stp>MA</stp>
        <stp>15</stp>
        <stp/>
        <stp>all</stp>
        <stp/>
        <stp/>
        <stp/>
        <stp>T</stp>
        <tr r="L64" s="1"/>
      </tp>
      <tp>
        <v>126.52200000000001</v>
        <stp/>
        <stp>StudyData</stp>
        <stp>S.PCAR</stp>
        <stp>MA</stp>
        <stp>InputChoice=Close,MAType=Sim,Period=20</stp>
        <stp>MA</stp>
        <stp>15</stp>
        <stp/>
        <stp>all</stp>
        <stp/>
        <stp/>
        <stp/>
        <stp>T</stp>
        <tr r="L77" s="1"/>
      </tp>
      <tp>
        <v>358.38049999999998</v>
        <stp/>
        <stp>StudyData</stp>
        <stp>S.PANW</stp>
        <stp>MA</stp>
        <stp>InputChoice=Close,MAType=Sim,Period=20</stp>
        <stp>MA</stp>
        <stp>30</stp>
        <stp/>
        <stp>all</stp>
        <stp/>
        <stp/>
        <stp/>
        <stp>T</stp>
        <tr r="T75" s="1"/>
      </tp>
      <tp>
        <v>132.95099999999999</v>
        <stp/>
        <stp>StudyData</stp>
        <stp>S.PLTR</stp>
        <stp>MA</stp>
        <stp>InputChoice=Close,MAType=Sim,Period=20</stp>
        <stp>MA</stp>
        <stp>15</stp>
        <stp/>
        <stp>all</stp>
        <stp/>
        <stp/>
        <stp/>
        <stp>T</stp>
        <tr r="L80" s="1"/>
      </tp>
      <tp>
        <v>3.2088703619999999</v>
        <stp/>
        <stp>StudyData</stp>
        <stp>S.CCEP</stp>
        <stp>StdDev</stp>
        <stp>InputChoice=Close,Period1=20</stp>
        <stp>STDDEV</stp>
        <stp>D</stp>
        <stp/>
        <stp>all</stp>
        <stp/>
        <stp/>
        <stp/>
        <stp>T</stp>
        <tr r="AC22" s="1"/>
      </tp>
      <tp>
        <v>14.522534351799999</v>
        <stp/>
        <stp>StudyData</stp>
        <stp>S.CDNS</stp>
        <stp>StdDev</stp>
        <stp>InputChoice=Close,Period1=20</stp>
        <stp>STDDEV</stp>
        <stp>D</stp>
        <stp/>
        <stp>all</stp>
        <stp/>
        <stp/>
        <stp/>
        <stp>T</stp>
        <tr r="AC23" s="1"/>
      </tp>
      <tp>
        <v>14.5104439198</v>
        <stp/>
        <stp>StudyData</stp>
        <stp>S.COST</stp>
        <stp>StdDev</stp>
        <stp>InputChoice=Close,Period1=20</stp>
        <stp>STDDEV</stp>
        <stp>D</stp>
        <stp/>
        <stp>all</stp>
        <stp/>
        <stp/>
        <stp/>
        <stp>T</stp>
        <tr r="AC26" s="1"/>
      </tp>
      <tp>
        <v>10.491066330500001</v>
        <stp/>
        <stp>StudyData</stp>
        <stp>S.CRWV</stp>
        <stp>StdDev</stp>
        <stp>InputChoice=Close,Period1=20</stp>
        <stp>STDDEV</stp>
        <stp>D</stp>
        <stp/>
        <stp>all</stp>
        <stp/>
        <stp/>
        <stp/>
        <stp>T</stp>
        <tr r="AC29" s="1"/>
      </tp>
      <tp>
        <v>13.261812319600001</v>
        <stp/>
        <stp>StudyData</stp>
        <stp>S.CRWD</stp>
        <stp>StdDev</stp>
        <stp>InputChoice=Close,Period1=20</stp>
        <stp>STDDEV</stp>
        <stp>D</stp>
        <stp/>
        <stp>all</stp>
        <stp/>
        <stp/>
        <stp/>
        <stp>T</stp>
        <tr r="AC28" s="1"/>
      </tp>
      <tp>
        <v>3.6051511410999999</v>
        <stp/>
        <stp>StudyData</stp>
        <stp>S.CSCO</stp>
        <stp>StdDev</stp>
        <stp>InputChoice=Close,Period1=20</stp>
        <stp>STDDEV</stp>
        <stp>D</stp>
        <stp/>
        <stp>all</stp>
        <stp/>
        <stp/>
        <stp/>
        <stp>T</stp>
        <tr r="AC30" s="1"/>
      </tp>
      <tp>
        <v>1.0559351306</v>
        <stp/>
        <stp>StudyData</stp>
        <stp>S.CPRT</stp>
        <stp>StdDev</stp>
        <stp>InputChoice=Close,Period1=20</stp>
        <stp>STDDEV</stp>
        <stp>D</stp>
        <stp/>
        <stp>all</stp>
        <stp/>
        <stp/>
        <stp/>
        <stp>T</stp>
        <tr r="AC27" s="1"/>
      </tp>
      <tp>
        <v>11.555433905699999</v>
        <stp/>
        <stp>StudyData</stp>
        <stp>S.CTAS</stp>
        <stp>StdDev</stp>
        <stp>InputChoice=Close,Period1=20</stp>
        <stp>STDDEV</stp>
        <stp>D</stp>
        <stp/>
        <stp>all</stp>
        <stp/>
        <stp/>
        <stp/>
        <stp>T</stp>
        <tr r="AC32" s="1"/>
      </tp>
      <tp>
        <v>1356.3209999999999</v>
        <stp/>
        <stp>StudyData</stp>
        <stp>S.MPWR</stp>
        <stp>MA</stp>
        <stp>InputChoice=Close,MAType=Sim,Period=20</stp>
        <stp>MA</stp>
        <stp>D</stp>
        <stp/>
        <stp>all</stp>
        <stp/>
        <stp/>
        <stp/>
        <stp>T</stp>
        <tr r="AB64" s="1"/>
      </tp>
      <tp>
        <v>88.958500000000001</v>
        <stp/>
        <stp>StudyData</stp>
        <stp>S.CRWV</stp>
        <stp>MA</stp>
        <stp>InputChoice=Close,MAType=Sim,Period=20</stp>
        <stp>MA</stp>
        <stp>D</stp>
        <stp/>
        <stp>all</stp>
        <stp/>
        <stp/>
        <stp/>
        <stp>T</stp>
        <tr r="AB29" s="1"/>
      </tp>
      <tp>
        <v>3.1807826513250856</v>
        <stp/>
        <stp>ContractData</stp>
        <stp>S.GOOGL</stp>
        <stp>PercentNetLastTrade</stp>
        <stp/>
        <stp>T</stp>
        <tr r="Y11" s="2"/>
      </tp>
      <tp>
        <v>190.262</v>
        <stp/>
        <stp>StudyData</stp>
        <stp>S.CRWD</stp>
        <stp>MA</stp>
        <stp>InputChoice=Close,MAType=Sim,Period=20</stp>
        <stp>MA</stp>
        <stp>D</stp>
        <stp/>
        <stp>all</stp>
        <stp/>
        <stp/>
        <stp/>
        <stp>T</stp>
        <tr r="AB28" s="1"/>
      </tp>
      <tp>
        <v>244.73699999999999</v>
        <stp/>
        <stp>StudyData</stp>
        <stp>S.TTWO</stp>
        <stp>MA</stp>
        <stp>InputChoice=Close,MAType=Sim,Period=20</stp>
        <stp>MA</stp>
        <stp>D</stp>
        <stp/>
        <stp>all</stp>
        <stp/>
        <stp/>
        <stp/>
        <stp>T</stp>
        <tr r="AB97" s="1"/>
      </tp>
      <tp>
        <v>181.834</v>
        <stp/>
        <stp>StudyData</stp>
        <stp>S.NBIS</stp>
        <stp>MA</stp>
        <stp>InputChoice=Close,MAType=Sim,Period=20</stp>
        <stp>MA</stp>
        <stp>15</stp>
        <stp/>
        <stp>all</stp>
        <stp/>
        <stp/>
        <stp/>
        <stp>T</stp>
        <tr r="L69" s="1"/>
      </tp>
      <tp>
        <v>328.76400000000001</v>
        <stp/>
        <stp>StudyData</stp>
        <stp>S.CDNS</stp>
        <stp>MA</stp>
        <stp>InputChoice=Close,MAType=Sim,Period=20</stp>
        <stp>MA</stp>
        <stp>15</stp>
        <stp/>
        <stp>all</stp>
        <stp/>
        <stp/>
        <stp/>
        <stp>T</stp>
        <tr r="L23" s="1"/>
      </tp>
      <tp>
        <v>202.90199999999999</v>
        <stp/>
        <stp>StudyData</stp>
        <stp>S.CTAS</stp>
        <stp>MA</stp>
        <stp>InputChoice=Close,MAType=Sim,Period=20</stp>
        <stp>MA</stp>
        <stp>15</stp>
        <stp/>
        <stp>all</stp>
        <stp/>
        <stp/>
        <stp/>
        <stp>T</stp>
        <tr r="L32" s="1"/>
      </tp>
      <tp>
        <v>73.338999999999999</v>
        <stp/>
        <stp>StudyData</stp>
        <stp>S.CRWV</stp>
        <stp>MA</stp>
        <stp>InputChoice=Close,MAType=Sim,Period=20</stp>
        <stp>MA</stp>
        <stp>30</stp>
        <stp/>
        <stp>all</stp>
        <stp/>
        <stp/>
        <stp/>
        <stp>T</stp>
        <tr r="T29" s="1"/>
      </tp>
      <tp>
        <v>192.01050000000001</v>
        <stp/>
        <stp>StudyData</stp>
        <stp>S.TMUS</stp>
        <stp>MA</stp>
        <stp>InputChoice=Close,MAType=Sim,Period=20</stp>
        <stp>MA</stp>
        <stp>15</stp>
        <stp/>
        <stp>all</stp>
        <stp/>
        <stp/>
        <stp/>
        <stp>T</stp>
        <tr r="L94" s="1"/>
      </tp>
      <tp>
        <v>379.512</v>
        <stp/>
        <stp>StudyData</stp>
        <stp>S.SNPS</stp>
        <stp>MA</stp>
        <stp>InputChoice=Close,MAType=Sim,Period=20</stp>
        <stp>MA</stp>
        <stp>15</stp>
        <stp/>
        <stp>all</stp>
        <stp/>
        <stp/>
        <stp/>
        <stp>T</stp>
        <tr r="L90" s="1"/>
      </tp>
      <tp>
        <v>4.6136342507999997</v>
        <stp/>
        <stp>StudyData</stp>
        <stp>S.BKNG</stp>
        <stp>StdDev</stp>
        <stp>InputChoice=Close,Period1=20</stp>
        <stp>STDDEV</stp>
        <stp>D</stp>
        <stp/>
        <stp>all</stp>
        <stp/>
        <stp/>
        <stp/>
        <stp>T</stp>
        <tr r="AC20" s="1"/>
      </tp>
      <tp>
        <v>2.8103135026479569</v>
        <stp/>
        <stp>ContractData</stp>
        <stp>S.DDOG</stp>
        <stp>PercentNetLastTrade</stp>
        <stp/>
        <stp>T</stp>
        <tr r="Y12" s="2"/>
      </tp>
      <tp>
        <v>125.554</v>
        <stp/>
        <stp>StudyData</stp>
        <stp>S.PLTR</stp>
        <stp>MA</stp>
        <stp>InputChoice=Close,MAType=Sim,Period=20</stp>
        <stp>MA</stp>
        <stp>D</stp>
        <stp/>
        <stp>all</stp>
        <stp/>
        <stp/>
        <stp/>
        <stp>T</stp>
        <tr r="AB80" s="1"/>
      </tp>
      <tp>
        <v>95.076999999999998</v>
        <stp/>
        <stp>StudyData</stp>
        <stp>S.MSTR</stp>
        <stp>MA</stp>
        <stp>InputChoice=Close,MAType=Sim,Period=20</stp>
        <stp>MA</stp>
        <stp>D</stp>
        <stp/>
        <stp>all</stp>
        <stp/>
        <stp/>
        <stp/>
        <stp>T</stp>
        <tr r="AB67" s="1"/>
      </tp>
      <tp>
        <v>273.19299999999998</v>
        <stp/>
        <stp>StudyData</stp>
        <stp>S.INTU</stp>
        <stp>MA</stp>
        <stp>InputChoice=Close,MAType=Sim,Period=20</stp>
        <stp>MA</stp>
        <stp>D</stp>
        <stp/>
        <stp>all</stp>
        <stp/>
        <stp/>
        <stp/>
        <stp>T</stp>
        <tr r="AB50" s="1"/>
      </tp>
      <tp>
        <v>491.53</v>
        <stp/>
        <stp>StudyData</stp>
        <stp>S.VRTX</stp>
        <stp>MA</stp>
        <stp>InputChoice=Close,MAType=Sim,Period=20</stp>
        <stp>MA</stp>
        <stp>D</stp>
        <stp/>
        <stp>all</stp>
        <stp/>
        <stp/>
        <stp/>
        <stp>T</stp>
        <tr r="AB99" s="1"/>
      </tp>
      <tp>
        <v>208.98050000000001</v>
        <stp/>
        <stp>StudyData</stp>
        <stp>S.EA</stp>
        <stp>MA</stp>
        <stp>InputChoice=Close,MAType=Sim,Period=20</stp>
        <stp>MA</stp>
        <stp>15</stp>
        <stp/>
        <stp>all</stp>
        <stp/>
        <stp/>
        <stp/>
        <stp>T</stp>
        <tr r="L36" s="1"/>
      </tp>
      <tp>
        <v>117.791</v>
        <stp/>
        <stp>StudyData</stp>
        <stp>S.INTC</stp>
        <stp>MA</stp>
        <stp>InputChoice=Close,MAType=Sim,Period=20</stp>
        <stp>MA</stp>
        <stp>D</stp>
        <stp/>
        <stp>all</stp>
        <stp/>
        <stp/>
        <stp/>
        <stp>T</stp>
        <tr r="AB49" s="1"/>
      </tp>
      <tp>
        <v>608.49099999999999</v>
        <stp/>
        <stp>StudyData</stp>
        <stp>S.META</stp>
        <stp>MA</stp>
        <stp>InputChoice=Close,MAType=Sim,Period=20</stp>
        <stp>MA</stp>
        <stp>D</stp>
        <stp/>
        <stp>all</stp>
        <stp/>
        <stp/>
        <stp/>
        <stp>T</stp>
        <tr r="AB62" s="1"/>
      </tp>
      <tp>
        <v>787.91300000000001</v>
        <stp/>
        <stp>StudyData</stp>
        <stp>S.LITE</stp>
        <stp>MA</stp>
        <stp>InputChoice=Close,MAType=Sim,Period=20</stp>
        <stp>MA</stp>
        <stp>D</stp>
        <stp/>
        <stp>all</stp>
        <stp/>
        <stp/>
        <stp/>
        <stp>T</stp>
        <tr r="AB56" s="1"/>
      </tp>
      <tp>
        <v>81.101500000000001</v>
        <stp/>
        <stp>StudyData</stp>
        <stp>S.MCHP</stp>
        <stp>MA</stp>
        <stp>InputChoice=Close,MAType=Sim,Period=20</stp>
        <stp>MA</stp>
        <stp>15</stp>
        <stp/>
        <stp>all</stp>
        <stp/>
        <stp/>
        <stp/>
        <stp>T</stp>
        <tr r="L59" s="1"/>
      </tp>
      <tp>
        <v>292.78399999999999</v>
        <stp/>
        <stp>StudyData</stp>
        <stp>S.INTU</stp>
        <stp>MA</stp>
        <stp>InputChoice=Close,MAType=Sim,Period=20</stp>
        <stp>MA</stp>
        <stp>30</stp>
        <stp/>
        <stp>all</stp>
        <stp/>
        <stp/>
        <stp/>
        <stp>T</stp>
        <tr r="T50" s="1"/>
      </tp>
      <tp>
        <v>104.852</v>
        <stp/>
        <stp>StudyData</stp>
        <stp>S.CCEP</stp>
        <stp>MA</stp>
        <stp>InputChoice=Close,MAType=Sim,Period=20</stp>
        <stp>MA</stp>
        <stp>15</stp>
        <stp/>
        <stp>all</stp>
        <stp/>
        <stp/>
        <stp/>
        <stp>T</stp>
        <tr r="L22" s="1"/>
      </tp>
      <tp>
        <v>123.44199999999999</v>
        <stp/>
        <stp>StudyData</stp>
        <stp>S.SHOP</stp>
        <stp>MA</stp>
        <stp>InputChoice=Close,MAType=Sim,Period=20</stp>
        <stp>MA</stp>
        <stp>15</stp>
        <stp/>
        <stp>all</stp>
        <stp/>
        <stp/>
        <stp/>
        <stp>T</stp>
        <tr r="L88" s="1"/>
      </tp>
      <tp>
        <v>2.9266900673</v>
        <stp/>
        <stp>StudyData</stp>
        <stp>S.ABNB</stp>
        <stp>StdDev</stp>
        <stp>InputChoice=Close,Period1=20</stp>
        <stp>STDDEV</stp>
        <stp>D</stp>
        <stp/>
        <stp>all</stp>
        <stp/>
        <stp/>
        <stp/>
        <stp>T</stp>
        <tr r="AC3" s="1"/>
      </tp>
      <tp>
        <v>17.177920974300001</v>
        <stp/>
        <stp>StudyData</stp>
        <stp>S.AAPL</stp>
        <stp>StdDev</stp>
        <stp>InputChoice=Close,Period1=20</stp>
        <stp>STDDEV</stp>
        <stp>D</stp>
        <stp/>
        <stp>all</stp>
        <stp/>
        <stp/>
        <stp/>
        <stp>T</stp>
        <tr r="AC2" s="1"/>
        <tr r="U41" s="2"/>
      </tp>
      <tp>
        <v>13.426518312700001</v>
        <stp/>
        <stp>StudyData</stp>
        <stp>S.ADBE</stp>
        <stp>StdDev</stp>
        <stp>InputChoice=Close,Period1=20</stp>
        <stp>STDDEV</stp>
        <stp>D</stp>
        <stp/>
        <stp>all</stp>
        <stp/>
        <stp/>
        <stp/>
        <stp>T</stp>
        <tr r="AC4" s="1"/>
      </tp>
      <tp>
        <v>9.4770816182999997</v>
        <stp/>
        <stp>StudyData</stp>
        <stp>S.ADSK</stp>
        <stp>StdDev</stp>
        <stp>InputChoice=Close,Period1=20</stp>
        <stp>STDDEV</stp>
        <stp>D</stp>
        <stp/>
        <stp>all</stp>
        <stp/>
        <stp/>
        <stp/>
        <stp>T</stp>
        <tr r="AC7" s="1"/>
      </tp>
      <tp>
        <v>45.676735749700001</v>
        <stp/>
        <stp>StudyData</stp>
        <stp>S.ALAB</stp>
        <stp>StdDev</stp>
        <stp>InputChoice=Close,Period1=20</stp>
        <stp>STDDEV</stp>
        <stp>D</stp>
        <stp/>
        <stp>all</stp>
        <stp/>
        <stp/>
        <stp/>
        <stp>T</stp>
        <tr r="AC9" s="1"/>
      </tp>
      <tp>
        <v>15.580699559099999</v>
        <stp/>
        <stp>StudyData</stp>
        <stp>S.ALNY</stp>
        <stp>StdDev</stp>
        <stp>InputChoice=Close,Period1=20</stp>
        <stp>STDDEV</stp>
        <stp>D</stp>
        <stp/>
        <stp>all</stp>
        <stp/>
        <stp/>
        <stp/>
        <stp>T</stp>
        <tr r="AC10" s="1"/>
      </tp>
      <tp>
        <v>7.6515172352</v>
        <stp/>
        <stp>StudyData</stp>
        <stp>S.AMGN</stp>
        <stp>StdDev</stp>
        <stp>InputChoice=Close,Period1=20</stp>
        <stp>STDDEV</stp>
        <stp>D</stp>
        <stp/>
        <stp>all</stp>
        <stp/>
        <stp/>
        <stp/>
        <stp>T</stp>
        <tr r="AC13" s="1"/>
      </tp>
      <tp>
        <v>48.27656941</v>
        <stp/>
        <stp>StudyData</stp>
        <stp>S.AMAT</stp>
        <stp>StdDev</stp>
        <stp>InputChoice=Close,Period1=20</stp>
        <stp>STDDEV</stp>
        <stp>D</stp>
        <stp/>
        <stp>all</stp>
        <stp/>
        <stp/>
        <stp/>
        <stp>T</stp>
        <tr r="AC11" s="1"/>
      </tp>
      <tp>
        <v>6.9327686388999998</v>
        <stp/>
        <stp>StudyData</stp>
        <stp>S.AMZN</stp>
        <stp>StdDev</stp>
        <stp>InputChoice=Close,Period1=20</stp>
        <stp>STDDEV</stp>
        <stp>D</stp>
        <stp/>
        <stp>all</stp>
        <stp/>
        <stp/>
        <stp/>
        <stp>T</stp>
        <tr r="AC14" s="1"/>
      </tp>
      <tp>
        <v>62.807882027300003</v>
        <stp/>
        <stp>StudyData</stp>
        <stp>S.ASML</stp>
        <stp>StdDev</stp>
        <stp>InputChoice=Close,Period1=20</stp>
        <stp>STDDEV</stp>
        <stp>D</stp>
        <stp/>
        <stp>all</stp>
        <stp/>
        <stp/>
        <stp/>
        <stp>T</stp>
        <tr r="AC17" s="1"/>
      </tp>
      <tp>
        <v>10.9406848506</v>
        <stp/>
        <stp>StudyData</stp>
        <stp>S.AVGO</stp>
        <stp>StdDev</stp>
        <stp>InputChoice=Close,Period1=20</stp>
        <stp>STDDEV</stp>
        <stp>D</stp>
        <stp/>
        <stp>all</stp>
        <stp/>
        <stp/>
        <stp/>
        <stp>T</stp>
        <tr r="AC18" s="1"/>
      </tp>
      <tp>
        <v>3.2214260949959552</v>
        <stp/>
        <stp>ContractData</stp>
        <stp>S.GOOG</stp>
        <stp>PercentNetLastTrade</stp>
        <stp/>
        <stp>T</stp>
        <tr r="Y9" s="2"/>
      </tp>
      <tp>
        <v>63.813392630400003</v>
        <stp/>
        <stp>StudyData</stp>
        <stp>S.AXON</stp>
        <stp>StdDev</stp>
        <stp>InputChoice=Close,Period1=20</stp>
        <stp>STDDEV</stp>
        <stp>D</stp>
        <stp/>
        <stp>all</stp>
        <stp/>
        <stp/>
        <stp/>
        <stp>T</stp>
        <tr r="AC19" s="1"/>
      </tp>
      <tp>
        <v>182.79900000000001</v>
        <stp/>
        <stp>StudyData</stp>
        <stp>S.TMUS</stp>
        <stp>MA</stp>
        <stp>InputChoice=Close,MAType=Sim,Period=20</stp>
        <stp>MA</stp>
        <stp>D</stp>
        <stp/>
        <stp>all</stp>
        <stp/>
        <stp/>
        <stp/>
        <stp>T</stp>
        <tr r="AB94" s="1"/>
      </tp>
      <tp>
        <v>104.34399999999999</v>
        <stp/>
        <stp>StudyData</stp>
        <stp>S.SBUX</stp>
        <stp>MA</stp>
        <stp>InputChoice=Close,MAType=Sim,Period=20</stp>
        <stp>MA</stp>
        <stp>D</stp>
        <stp/>
        <stp>all</stp>
        <stp/>
        <stp/>
        <stp/>
        <stp>T</stp>
        <tr r="AB87" s="1"/>
      </tp>
      <tp>
        <v>-1.3871374527112232</v>
        <stp/>
        <stp>ContractData</stp>
        <stp>S.CMCSA</stp>
        <stp>PercentNetLastTrade</stp>
        <stp/>
        <stp>T</stp>
        <tr r="K35" s="2"/>
      </tp>
      <tp>
        <v>98.192499999999995</v>
        <stp/>
        <stp>StudyData</stp>
        <stp>S.MNST</stp>
        <stp>MA</stp>
        <stp>InputChoice=Close,MAType=Sim,Period=20</stp>
        <stp>MA</stp>
        <stp>30</stp>
        <stp/>
        <stp>all</stp>
        <stp/>
        <stp/>
        <stp/>
        <stp>T</stp>
        <tr r="T63" s="1"/>
      </tp>
      <tp>
        <v>396.39850000000001</v>
        <stp/>
        <stp>StudyData</stp>
        <stp>S.MSFT</stp>
        <stp>MA</stp>
        <stp>InputChoice=Close,MAType=Sim,Period=20</stp>
        <stp>MA</stp>
        <stp>30</stp>
        <stp/>
        <stp>all</stp>
        <stp/>
        <stp/>
        <stp/>
        <stp>T</stp>
        <tr r="T66" s="1"/>
      </tp>
      <tp>
        <v>45.868000000000002</v>
        <stp/>
        <stp>StudyData</stp>
        <stp>S.FAST</stp>
        <stp>MA</stp>
        <stp>InputChoice=Close,MAType=Sim,Period=20</stp>
        <stp>MA</stp>
        <stp>30</stp>
        <stp/>
        <stp>all</stp>
        <stp/>
        <stp/>
        <stp/>
        <stp>T</stp>
        <tr r="T39" s="1"/>
      </tp>
      <tp>
        <v>161.92699999999999</v>
        <stp/>
        <stp>StudyData</stp>
        <stp>S.FTNT</stp>
        <stp>MA</stp>
        <stp>InputChoice=Close,MAType=Sim,Period=20</stp>
        <stp>MA</stp>
        <stp>30</stp>
        <stp/>
        <stp>all</stp>
        <stp/>
        <stp/>
        <stp/>
        <stp>T</stp>
        <tr r="T41" s="1"/>
      </tp>
      <tp>
        <v>544.28700000000003</v>
        <stp/>
        <stp>StudyData</stp>
        <stp>S.AMAT</stp>
        <stp>MA</stp>
        <stp>InputChoice=Close,MAType=Sim,Period=20</stp>
        <stp>MA</stp>
        <stp>30</stp>
        <stp/>
        <stp>all</stp>
        <stp/>
        <stp/>
        <stp/>
        <stp>T</stp>
        <tr r="T11" s="1"/>
      </tp>
      <tp>
        <v>940.97850000000005</v>
        <stp/>
        <stp>StudyData</stp>
        <stp>S.COST</stp>
        <stp>MA</stp>
        <stp>InputChoice=Close,MAType=Sim,Period=20</stp>
        <stp>MA</stp>
        <stp>30</stp>
        <stp/>
        <stp>all</stp>
        <stp/>
        <stp/>
        <stp/>
        <stp>T</stp>
        <tr r="T26" s="1"/>
      </tp>
      <tp>
        <v>27.838999999999999</v>
        <stp/>
        <stp>StudyData</stp>
        <stp>S.CPRT</stp>
        <stp>MA</stp>
        <stp>InputChoice=Close,MAType=Sim,Period=20</stp>
        <stp>MA</stp>
        <stp>30</stp>
        <stp/>
        <stp>all</stp>
        <stp/>
        <stp/>
        <stp/>
        <stp>T</stp>
        <tr r="T27" s="1"/>
      </tp>
      <tp>
        <v>233.36750000000001</v>
        <stp/>
        <stp>StudyData</stp>
        <stp>S.ROST</stp>
        <stp>MA</stp>
        <stp>InputChoice=Close,MAType=Sim,Period=20</stp>
        <stp>MA</stp>
        <stp>30</stp>
        <stp/>
        <stp>all</stp>
        <stp/>
        <stp/>
        <stp/>
        <stp>T</stp>
        <tr r="T86" s="1"/>
      </tp>
      <tp>
        <v>-0.57788687736524491</v>
        <stp/>
        <stp>ContractData</stp>
        <stp>S.FANG</stp>
        <stp>PercentNetLastTrade</stp>
        <stp/>
        <stp>T</stp>
        <tr r="Y29" s="2"/>
      </tp>
      <tp>
        <v>242.297</v>
        <stp/>
        <stp>StudyData</stp>
        <stp>S.AMZN</stp>
        <stp>MA</stp>
        <stp>InputChoice=Close,MAType=Sim,Period=20</stp>
        <stp>MA</stp>
        <stp>D</stp>
        <stp/>
        <stp>all</stp>
        <stp/>
        <stp/>
        <stp/>
        <stp>T</stp>
        <tr r="AB14" s="1"/>
      </tp>
      <tp>
        <v>2.3507613919286667</v>
        <stp/>
        <stp>ContractData</stp>
        <stp>S.ISRG</stp>
        <stp>PercentNetLastTrade</stp>
        <stp/>
        <stp>T</stp>
        <tr r="Y36" s="2"/>
      </tp>
      <tp>
        <v>6.6079029199999999</v>
        <stp/>
        <stp>StudyData</stp>
        <stp>S.ODFL</stp>
        <stp>StdDev</stp>
        <stp>InputChoice=Close,Period1=20</stp>
        <stp>STDDEV</stp>
        <stp>D</stp>
        <stp/>
        <stp>all</stp>
        <stp/>
        <stp/>
        <stp/>
        <stp>T</stp>
        <tr r="AC73" s="1"/>
      </tp>
      <tp>
        <v>2.5227771899000002</v>
        <stp/>
        <stp>StudyData</stp>
        <stp>S.ORLY</stp>
        <stp>StdDev</stp>
        <stp>InputChoice=Close,Period1=20</stp>
        <stp>STDDEV</stp>
        <stp>D</stp>
        <stp/>
        <stp>all</stp>
        <stp/>
        <stp/>
        <stp/>
        <stp>T</stp>
        <tr r="AC74" s="1"/>
      </tp>
      <tp>
        <v>5.1557239057239057</v>
        <stp/>
        <stp>ContractData</stp>
        <stp>S.INTC</stp>
        <stp>PercentNetLastTrade</stp>
        <stp/>
        <stp>T</stp>
        <tr r="K29" s="2"/>
      </tp>
      <tp>
        <v>-3.2361125425126249</v>
        <stp/>
        <stp>ContractData</stp>
        <stp>S.INTU</stp>
        <stp>PercentNetLastTrade</stp>
        <stp/>
        <stp>T</stp>
        <tr r="Y16" s="2"/>
        <tr r="K33" s="2"/>
      </tp>
      <tp>
        <v>61.186</v>
        <stp/>
        <stp>StudyData</stp>
        <stp>S.MDLZ</stp>
        <stp>MA</stp>
        <stp>InputChoice=Close,MAType=Sim,Period=20</stp>
        <stp>MA</stp>
        <stp>30</stp>
        <stp/>
        <stp>all</stp>
        <stp/>
        <stp/>
        <stp/>
        <stp>T</stp>
        <tr r="T60" s="1"/>
      </tp>
      <tp>
        <v>32.944047941199997</v>
        <stp/>
        <stp>StudyData</stp>
        <stp>S.NBIS</stp>
        <stp>StdDev</stp>
        <stp>InputChoice=Close,Period1=20</stp>
        <stp>STDDEV</stp>
        <stp>D</stp>
        <stp/>
        <stp>all</stp>
        <stp/>
        <stp/>
        <stp/>
        <stp>T</stp>
        <tr r="AC69" s="1"/>
      </tp>
      <tp>
        <v>2.3367896782000002</v>
        <stp/>
        <stp>StudyData</stp>
        <stp>S.NFLX</stp>
        <stp>StdDev</stp>
        <stp>InputChoice=Close,Period1=20</stp>
        <stp>STDDEV</stp>
        <stp>D</stp>
        <stp/>
        <stp>all</stp>
        <stp/>
        <stp/>
        <stp/>
        <stp>T</stp>
        <tr r="AC70" s="1"/>
      </tp>
      <tp>
        <v>6.0305323977</v>
        <stp/>
        <stp>StudyData</stp>
        <stp>S.NVDA</stp>
        <stp>StdDev</stp>
        <stp>InputChoice=Close,Period1=20</stp>
        <stp>STDDEV</stp>
        <stp>D</stp>
        <stp/>
        <stp>all</stp>
        <stp/>
        <stp/>
        <stp/>
        <stp>T</stp>
        <tr r="AC71" s="1"/>
      </tp>
      <tp>
        <v>-3.2463850297703432</v>
        <stp/>
        <stp>ContractData</stp>
        <stp>S.HONA</stp>
        <stp>PercentNetLastTrade</stp>
        <stp/>
        <stp>T</stp>
        <tr r="Y18" s="2"/>
        <tr r="K17" s="2"/>
      </tp>
      <tp>
        <v>12.820259933000001</v>
        <stp/>
        <stp>StudyData</stp>
        <stp>S.NXPI</stp>
        <stp>StdDev</stp>
        <stp>InputChoice=Close,Period1=20</stp>
        <stp>STDDEV</stp>
        <stp>D</stp>
        <stp/>
        <stp>all</stp>
        <stp/>
        <stp/>
        <stp/>
        <stp>T</stp>
        <tr r="AC72" s="1"/>
      </tp>
      <tp>
        <v>554.19200000000001</v>
        <stp/>
        <stp>StudyData</stp>
        <stp>S.IDXX</stp>
        <stp>MA</stp>
        <stp>InputChoice=Close,MAType=Sim,Period=20</stp>
        <stp>MA</stp>
        <stp>D</stp>
        <stp/>
        <stp>all</stp>
        <stp/>
        <stp/>
        <stp/>
        <stp>T</stp>
        <tr r="AB48" s="1"/>
      </tp>
      <tp>
        <v>85.958500000000001</v>
        <stp/>
        <stp>StudyData</stp>
        <stp>S.ORLY</stp>
        <stp>MA</stp>
        <stp>InputChoice=Close,MAType=Sim,Period=20</stp>
        <stp>MA</stp>
        <stp>30</stp>
        <stp/>
        <stp>all</stp>
        <stp/>
        <stp/>
        <stp/>
        <stp>T</stp>
        <tr r="T74" s="1"/>
      </tp>
      <tp>
        <v>275.07799999999997</v>
        <stp/>
        <stp>StudyData</stp>
        <stp>S.ALNY</stp>
        <stp>MA</stp>
        <stp>InputChoice=Close,MAType=Sim,Period=20</stp>
        <stp>MA</stp>
        <stp>30</stp>
        <stp/>
        <stp>all</stp>
        <stp/>
        <stp/>
        <stp/>
        <stp>T</stp>
        <tr r="T10" s="1"/>
      </tp>
      <tp>
        <v>145.20150000000001</v>
        <stp/>
        <stp>StudyData</stp>
        <stp>S.WDAY</stp>
        <stp>MA</stp>
        <stp>InputChoice=Close,MAType=Sim,Period=20</stp>
        <stp>MA</stp>
        <stp>30</stp>
        <stp/>
        <stp>all</stp>
        <stp/>
        <stp/>
        <stp/>
        <stp>T</stp>
        <tr r="T101" s="1"/>
      </tp>
      <tp>
        <v>4.8983563314999996</v>
        <stp/>
        <stp>StudyData</stp>
        <stp>S.MCHP</stp>
        <stp>StdDev</stp>
        <stp>InputChoice=Close,Period1=20</stp>
        <stp>STDDEV</stp>
        <stp>D</stp>
        <stp/>
        <stp>all</stp>
        <stp/>
        <stp/>
        <stp/>
        <stp>T</stp>
        <tr r="AC59" s="1"/>
      </tp>
      <tp>
        <v>1.0915603511</v>
        <stp/>
        <stp>StudyData</stp>
        <stp>S.MDLZ</stp>
        <stp>StdDev</stp>
        <stp>InputChoice=Close,Period1=20</stp>
        <stp>STDDEV</stp>
        <stp>D</stp>
        <stp/>
        <stp>all</stp>
        <stp/>
        <stp/>
        <stp/>
        <stp>T</stp>
        <tr r="AC60" s="1"/>
      </tp>
      <tp>
        <v>93.304834226300002</v>
        <stp/>
        <stp>StudyData</stp>
        <stp>S.MELI</stp>
        <stp>StdDev</stp>
        <stp>InputChoice=Close,Period1=20</stp>
        <stp>STDDEV</stp>
        <stp>D</stp>
        <stp/>
        <stp>all</stp>
        <stp/>
        <stp/>
        <stp/>
        <stp>T</stp>
        <tr r="AC61" s="1"/>
      </tp>
      <tp>
        <v>44.532451077799998</v>
        <stp/>
        <stp>StudyData</stp>
        <stp>S.META</stp>
        <stp>StdDev</stp>
        <stp>InputChoice=Close,Period1=20</stp>
        <stp>STDDEV</stp>
        <stp>D</stp>
        <stp/>
        <stp>all</stp>
        <stp/>
        <stp/>
        <stp/>
        <stp>T</stp>
        <tr r="AC62" s="1"/>
      </tp>
      <tp>
        <v>1.5512256444999999</v>
        <stp/>
        <stp>StudyData</stp>
        <stp>S.MNST</stp>
        <stp>StdDev</stp>
        <stp>InputChoice=Close,Period1=20</stp>
        <stp>STDDEV</stp>
        <stp>D</stp>
        <stp/>
        <stp>all</stp>
        <stp/>
        <stp/>
        <stp/>
        <stp>T</stp>
        <tr r="AC63" s="1"/>
      </tp>
      <tp>
        <v>28981.99</v>
        <stp/>
        <stp>StudyData</stp>
        <stp>NDX</stp>
        <stp>BAR</stp>
        <stp/>
        <stp>Close</stp>
        <stp>30</stp>
        <stp>0</stp>
        <stp/>
        <stp/>
        <stp/>
        <stp/>
        <stp>T</stp>
        <tr r="S105" s="1"/>
      </tp>
      <tp>
        <v>35.156772903700002</v>
        <stp/>
        <stp>StudyData</stp>
        <stp>S.MRVL</stp>
        <stp>StdDev</stp>
        <stp>InputChoice=Close,Period1=20</stp>
        <stp>STDDEV</stp>
        <stp>D</stp>
        <stp/>
        <stp>all</stp>
        <stp/>
        <stp/>
        <stp/>
        <stp>T</stp>
        <tr r="AC65" s="1"/>
      </tp>
      <tp>
        <v>11.7751523451</v>
        <stp/>
        <stp>StudyData</stp>
        <stp>S.MSFT</stp>
        <stp>StdDev</stp>
        <stp>InputChoice=Close,Period1=20</stp>
        <stp>STDDEV</stp>
        <stp>D</stp>
        <stp/>
        <stp>all</stp>
        <stp/>
        <stp/>
        <stp/>
        <stp>T</stp>
        <tr r="AC66" s="1"/>
      </tp>
      <tp>
        <v>5.9738773840999997</v>
        <stp/>
        <stp>StudyData</stp>
        <stp>S.MSTR</stp>
        <stp>StdDev</stp>
        <stp>InputChoice=Close,Period1=20</stp>
        <stp>STDDEV</stp>
        <stp>D</stp>
        <stp/>
        <stp>all</stp>
        <stp/>
        <stp/>
        <stp/>
        <stp>T</stp>
        <tr r="AC67" s="1"/>
      </tp>
      <tp>
        <v>62.603661306699998</v>
        <stp/>
        <stp>StudyData</stp>
        <stp>S.MPWR</stp>
        <stp>StdDev</stp>
        <stp>InputChoice=Close,Period1=20</stp>
        <stp>STDDEV</stp>
        <stp>D</stp>
        <stp/>
        <stp>all</stp>
        <stp/>
        <stp/>
        <stp/>
        <stp>T</stp>
        <tr r="AC64" s="1"/>
      </tp>
      <tp>
        <v>28981.99</v>
        <stp/>
        <stp>StudyData</stp>
        <stp>NDX</stp>
        <stp>BAR</stp>
        <stp/>
        <stp>Close</stp>
        <stp>5</stp>
        <stp>0</stp>
        <stp/>
        <stp/>
        <stp/>
        <stp/>
        <stp>T</stp>
        <tr r="C105" s="1"/>
      </tp>
      <tp>
        <v>28981.99</v>
        <stp/>
        <stp>StudyData</stp>
        <stp>NDX</stp>
        <stp>BAR</stp>
        <stp/>
        <stp>Close</stp>
        <stp>D</stp>
        <stp>0</stp>
        <stp/>
        <stp/>
        <stp/>
        <stp/>
        <stp>T</stp>
        <tr r="AA105" s="1"/>
        <tr r="K105" s="1"/>
      </tp>
      <tp>
        <v>105.015</v>
        <stp/>
        <stp>StudyData</stp>
        <stp>S.PAYX</stp>
        <stp>MA</stp>
        <stp>InputChoice=Close,MAType=Sim,Period=20</stp>
        <stp>MA</stp>
        <stp>D</stp>
        <stp/>
        <stp>all</stp>
        <stp/>
        <stp/>
        <stp/>
        <stp>T</stp>
        <tr r="AB76" s="1"/>
      </tp>
      <tp>
        <v>315.35899999999998</v>
        <stp/>
        <stp>StudyData</stp>
        <stp>S.LRCX</stp>
        <stp>MA</stp>
        <stp>InputChoice=Close,MAType=Sim,Period=20</stp>
        <stp>MA</stp>
        <stp>30</stp>
        <stp/>
        <stp>all</stp>
        <stp/>
        <stp/>
        <stp/>
        <stp>T</stp>
        <tr r="T57" s="1"/>
      </tp>
      <tp>
        <v>70.241500000000002</v>
        <stp/>
        <stp>StudyData</stp>
        <stp>S.NFLX</stp>
        <stp>MA</stp>
        <stp>InputChoice=Close,MAType=Sim,Period=20</stp>
        <stp>MA</stp>
        <stp>30</stp>
        <stp/>
        <stp>all</stp>
        <stp/>
        <stp/>
        <stp/>
        <stp>T</stp>
        <tr r="T70" s="1"/>
      </tp>
      <tp>
        <v>568.87649999999996</v>
        <stp/>
        <stp>StudyData</stp>
        <stp>S.IDXX</stp>
        <stp>MA</stp>
        <stp>InputChoice=Close,MAType=Sim,Period=20</stp>
        <stp>MA</stp>
        <stp>30</stp>
        <stp/>
        <stp>all</stp>
        <stp/>
        <stp/>
        <stp/>
        <stp>T</stp>
        <tr r="T48" s="1"/>
      </tp>
      <tp>
        <v>486.08449999999999</v>
        <stp/>
        <stp>StudyData</stp>
        <stp>S.VRTX</stp>
        <stp>MA</stp>
        <stp>InputChoice=Close,MAType=Sim,Period=20</stp>
        <stp>MA</stp>
        <stp>30</stp>
        <stp/>
        <stp>all</stp>
        <stp/>
        <stp/>
        <stp/>
        <stp>T</stp>
        <tr r="T99" s="1"/>
      </tp>
      <tp>
        <v>114.066</v>
        <stp/>
        <stp>StudyData</stp>
        <stp>S.PAYX</stp>
        <stp>MA</stp>
        <stp>InputChoice=Close,MAType=Sim,Period=20</stp>
        <stp>MA</stp>
        <stp>30</stp>
        <stp/>
        <stp>all</stp>
        <stp/>
        <stp/>
        <stp/>
        <stp>T</stp>
        <tr r="T76" s="1"/>
      </tp>
      <tp>
        <v>106.9345</v>
        <stp/>
        <stp>StudyData</stp>
        <stp>S.SBUX</stp>
        <stp>MA</stp>
        <stp>InputChoice=Close,MAType=Sim,Period=20</stp>
        <stp>MA</stp>
        <stp>30</stp>
        <stp/>
        <stp>all</stp>
        <stp/>
        <stp/>
        <stp/>
        <stp>T</stp>
        <tr r="T87" s="1"/>
      </tp>
      <tp>
        <v>126.919</v>
        <stp/>
        <stp>StudyData</stp>
        <stp>S.SPCX</stp>
        <stp>MA</stp>
        <stp>InputChoice=Close,MAType=Sim,Period=20</stp>
        <stp>MA</stp>
        <stp>30</stp>
        <stp/>
        <stp>all</stp>
        <stp/>
        <stp/>
        <stp/>
        <stp>T</stp>
        <tr r="T91" s="1"/>
      </tp>
      <tp>
        <v>56.977003089</v>
        <stp/>
        <stp>StudyData</stp>
        <stp>S.LITE</stp>
        <stp>StdDev</stp>
        <stp>InputChoice=Close,Period1=20</stp>
        <stp>STDDEV</stp>
        <stp>D</stp>
        <stp/>
        <stp>all</stp>
        <stp/>
        <stp/>
        <stp/>
        <stp>T</stp>
        <tr r="AC56" s="1"/>
      </tp>
      <tp>
        <v>33.836647307299998</v>
        <stp/>
        <stp>StudyData</stp>
        <stp>S.LRCX</stp>
        <stp>StdDev</stp>
        <stp>InputChoice=Close,Period1=20</stp>
        <stp>STDDEV</stp>
        <stp>D</stp>
        <stp/>
        <stp>all</stp>
        <stp/>
        <stp/>
        <stp/>
        <stp>T</stp>
        <tr r="AC57" s="1"/>
      </tp>
      <tp>
        <v>61.024500000000003</v>
        <stp/>
        <stp>StudyData</stp>
        <stp>S.MDLZ</stp>
        <stp>MA</stp>
        <stp>InputChoice=Close,MAType=Sim,Period=20</stp>
        <stp>MA</stp>
        <stp>15</stp>
        <stp/>
        <stp>all</stp>
        <stp/>
        <stp/>
        <stp/>
        <stp>T</stp>
        <tr r="L60" s="1"/>
      </tp>
      <tp>
        <v>3.9458841463414633</v>
        <stp/>
        <stp>ContractData</stp>
        <stp>S.MPWR</stp>
        <stp>PercentNetLastTrade</stp>
        <stp/>
        <stp>T</stp>
        <tr r="K30" s="2"/>
        <tr r="K10" s="2"/>
      </tp>
      <tp>
        <v>23.0860045049</v>
        <stp/>
        <stp>StudyData</stp>
        <stp>S.KLAC</stp>
        <stp>StdDev</stp>
        <stp>InputChoice=Close,Period1=20</stp>
        <stp>STDDEV</stp>
        <stp>D</stp>
        <stp/>
        <stp>all</stp>
        <stp/>
        <stp/>
        <stp/>
        <stp>T</stp>
        <tr r="AC54" s="1"/>
      </tp>
      <tp>
        <v>0.80323720581506253</v>
        <stp/>
        <stp>ContractData</stp>
        <stp>S.MELI</stp>
        <stp>PercentNetLastTrade</stp>
        <stp/>
        <stp>T</stp>
        <tr r="K9" s="2"/>
      </tp>
      <tp>
        <v>2.3962450592885376</v>
        <stp/>
        <stp>ContractData</stp>
        <stp>S.MCHP</stp>
        <stp>PercentNetLastTrade</stp>
        <stp/>
        <stp>T</stp>
        <tr r="K12" s="2"/>
      </tp>
      <tp>
        <v>6.021942632570072</v>
        <stp/>
        <stp>ContractData</stp>
        <stp>S.LITE</stp>
        <stp>PercentNetLastTrade</stp>
        <stp/>
        <stp>T</stp>
        <tr r="Y13" s="2"/>
      </tp>
      <tp>
        <v>314.8725</v>
        <stp/>
        <stp>StudyData</stp>
        <stp>S.LRCX</stp>
        <stp>MA</stp>
        <stp>InputChoice=Close,MAType=Sim,Period=20</stp>
        <stp>MA</stp>
        <stp>15</stp>
        <stp/>
        <stp>all</stp>
        <stp/>
        <stp/>
        <stp/>
        <stp>T</stp>
        <tr r="L57" s="1"/>
      </tp>
      <tp>
        <v>68.814999999999998</v>
        <stp/>
        <stp>StudyData</stp>
        <stp>S.NFLX</stp>
        <stp>MA</stp>
        <stp>InputChoice=Close,MAType=Sim,Period=20</stp>
        <stp>MA</stp>
        <stp>15</stp>
        <stp/>
        <stp>all</stp>
        <stp/>
        <stp/>
        <stp/>
        <stp>T</stp>
        <tr r="L70" s="1"/>
      </tp>
      <tp>
        <v>564.54200000000003</v>
        <stp/>
        <stp>StudyData</stp>
        <stp>S.IDXX</stp>
        <stp>MA</stp>
        <stp>InputChoice=Close,MAType=Sim,Period=20</stp>
        <stp>MA</stp>
        <stp>15</stp>
        <stp/>
        <stp>all</stp>
        <stp/>
        <stp/>
        <stp/>
        <stp>T</stp>
        <tr r="L48" s="1"/>
      </tp>
      <tp>
        <v>485.39100000000002</v>
        <stp/>
        <stp>StudyData</stp>
        <stp>S.VRTX</stp>
        <stp>MA</stp>
        <stp>InputChoice=Close,MAType=Sim,Period=20</stp>
        <stp>MA</stp>
        <stp>15</stp>
        <stp/>
        <stp>all</stp>
        <stp/>
        <stp/>
        <stp/>
        <stp>T</stp>
        <tr r="L99" s="1"/>
      </tp>
      <tp>
        <v>113.4875</v>
        <stp/>
        <stp>StudyData</stp>
        <stp>S.PAYX</stp>
        <stp>MA</stp>
        <stp>InputChoice=Close,MAType=Sim,Period=20</stp>
        <stp>MA</stp>
        <stp>15</stp>
        <stp/>
        <stp>all</stp>
        <stp/>
        <stp/>
        <stp/>
        <stp>T</stp>
        <tr r="L76" s="1"/>
      </tp>
      <tp>
        <v>106.03749999999999</v>
        <stp/>
        <stp>StudyData</stp>
        <stp>S.SBUX</stp>
        <stp>MA</stp>
        <stp>InputChoice=Close,MAType=Sim,Period=20</stp>
        <stp>MA</stp>
        <stp>15</stp>
        <stp/>
        <stp>all</stp>
        <stp/>
        <stp/>
        <stp/>
        <stp>T</stp>
        <tr r="L87" s="1"/>
      </tp>
      <tp>
        <v>124.904</v>
        <stp/>
        <stp>StudyData</stp>
        <stp>S.SPCX</stp>
        <stp>MA</stp>
        <stp>InputChoice=Close,MAType=Sim,Period=20</stp>
        <stp>MA</stp>
        <stp>15</stp>
        <stp/>
        <stp>all</stp>
        <stp/>
        <stp/>
        <stp/>
        <stp>T</stp>
        <tr r="L91" s="1"/>
      </tp>
      <tp>
        <v>12.6652467801</v>
        <stp/>
        <stp>StudyData</stp>
        <stp>S.IDXX</stp>
        <stp>StdDev</stp>
        <stp>InputChoice=Close,Period1=20</stp>
        <stp>STDDEV</stp>
        <stp>D</stp>
        <stp/>
        <stp>all</stp>
        <stp/>
        <stp/>
        <stp/>
        <stp>T</stp>
        <tr r="AC48" s="1"/>
      </tp>
      <tp>
        <v>11.208063213599999</v>
        <stp/>
        <stp>StudyData</stp>
        <stp>S.INTU</stp>
        <stp>StdDev</stp>
        <stp>InputChoice=Close,Period1=20</stp>
        <stp>STDDEV</stp>
        <stp>D</stp>
        <stp/>
        <stp>all</stp>
        <stp/>
        <stp/>
        <stp/>
        <stp>T</stp>
        <tr r="AC50" s="1"/>
      </tp>
      <tp>
        <v>14.2567755471</v>
        <stp/>
        <stp>StudyData</stp>
        <stp>S.INTC</stp>
        <stp>StdDev</stp>
        <stp>InputChoice=Close,Period1=20</stp>
        <stp>STDDEV</stp>
        <stp>D</stp>
        <stp/>
        <stp>all</stp>
        <stp/>
        <stp/>
        <stp/>
        <stp>T</stp>
        <tr r="AC49" s="1"/>
      </tp>
      <tp>
        <v>-0.79113924050632911</v>
        <stp/>
        <stp>ContractData</stp>
        <stp>S.ODFL</stp>
        <stp>PercentNetLastTrade</stp>
        <stp/>
        <stp>T</stp>
        <tr r="K36" s="2"/>
        <tr r="Y20" s="2"/>
      </tp>
      <tp>
        <v>20.8837056757</v>
        <stp/>
        <stp>StudyData</stp>
        <stp>S.ISRG</stp>
        <stp>StdDev</stp>
        <stp>InputChoice=Close,Period1=20</stp>
        <stp>STDDEV</stp>
        <stp>D</stp>
        <stp/>
        <stp>all</stp>
        <stp/>
        <stp/>
        <stp/>
        <stp>T</stp>
        <tr r="AC51" s="1"/>
      </tp>
      <tp>
        <v>85.825500000000005</v>
        <stp/>
        <stp>StudyData</stp>
        <stp>S.ORLY</stp>
        <stp>MA</stp>
        <stp>InputChoice=Close,MAType=Sim,Period=20</stp>
        <stp>MA</stp>
        <stp>15</stp>
        <stp/>
        <stp>all</stp>
        <stp/>
        <stp/>
        <stp/>
        <stp>T</stp>
        <tr r="L74" s="1"/>
      </tp>
      <tp>
        <v>270.94349999999997</v>
        <stp/>
        <stp>StudyData</stp>
        <stp>S.ALNY</stp>
        <stp>MA</stp>
        <stp>InputChoice=Close,MAType=Sim,Period=20</stp>
        <stp>MA</stp>
        <stp>15</stp>
        <stp/>
        <stp>all</stp>
        <stp/>
        <stp/>
        <stp/>
        <stp>T</stp>
        <tr r="L10" s="1"/>
      </tp>
      <tp>
        <v>144.25399999999999</v>
        <stp/>
        <stp>StudyData</stp>
        <stp>S.WDAY</stp>
        <stp>MA</stp>
        <stp>InputChoice=Close,MAType=Sim,Period=20</stp>
        <stp>MA</stp>
        <stp>15</stp>
        <stp/>
        <stp>all</stp>
        <stp/>
        <stp/>
        <stp/>
        <stp>T</stp>
        <tr r="L101" s="1"/>
      </tp>
      <tp>
        <v>14.973302332799999</v>
        <stp/>
        <stp>StudyData</stp>
        <stp>S.HONA</stp>
        <stp>StdDev</stp>
        <stp>InputChoice=Close,Period1=20</stp>
        <stp>STDDEV</stp>
        <stp>D</stp>
        <stp/>
        <stp>all</stp>
        <stp/>
        <stp/>
        <stp/>
        <stp>T</stp>
        <tr r="AC47" s="1"/>
      </tp>
      <tp>
        <v>-1.7839013778100072</v>
        <stp/>
        <stp>ContractData</stp>
        <stp>S.NFLX</stp>
        <stp>PercentNetLastTrade</stp>
        <stp/>
        <stp>T</stp>
        <tr r="Y35" s="2"/>
      </tp>
      <tp>
        <v>369.38</v>
        <stp/>
        <stp>StudyData</stp>
        <stp>S.MAR</stp>
        <stp>BAR</stp>
        <stp/>
        <stp>Close</stp>
        <stp>5</stp>
        <stp>0</stp>
        <stp/>
        <stp/>
        <stp/>
        <stp/>
        <stp>T</stp>
        <tr r="C58" s="1"/>
      </tp>
      <tp>
        <v>369.38</v>
        <stp/>
        <stp>StudyData</stp>
        <stp>S.MAR</stp>
        <stp>BAR</stp>
        <stp/>
        <stp>Close</stp>
        <stp>D</stp>
        <stp>0</stp>
        <stp/>
        <stp/>
        <stp/>
        <stp/>
        <stp>T</stp>
        <tr r="AA58" s="1"/>
      </tp>
      <tp>
        <v>1.3265100829000001</v>
        <stp/>
        <stp>StudyData</stp>
        <stp>S.MAR</stp>
        <stp>StdDev</stp>
        <stp>InputChoice=Close,Period1=20</stp>
        <stp>STDDEV</stp>
        <stp>15</stp>
        <stp/>
        <stp>all</stp>
        <stp/>
        <stp/>
        <stp/>
        <stp>T</stp>
        <tr r="M58" s="1"/>
      </tp>
      <tp>
        <v>1.8002483162</v>
        <stp/>
        <stp>StudyData</stp>
        <stp>S.HON</stp>
        <stp>StdDev</stp>
        <stp>InputChoice=Close,Period1=20</stp>
        <stp>STDDEV</stp>
        <stp>30</stp>
        <stp/>
        <stp>all</stp>
        <stp/>
        <stp/>
        <stp/>
        <stp>T</stp>
        <tr r="U46" s="1"/>
      </tp>
      <tp>
        <v>351.30650000000003</v>
        <stp/>
        <stp>StudyData</stp>
        <stp>S.GOOGL</stp>
        <stp>MA</stp>
        <stp>InputChoice=Close,MAType=Sim,Period=20</stp>
        <stp>MA</stp>
        <stp>30</stp>
        <stp/>
        <stp>all</stp>
        <stp/>
        <stp/>
        <stp/>
        <stp>T</stp>
        <tr r="T45" s="1"/>
      </tp>
      <tp>
        <v>56.063000000000002</v>
        <stp/>
        <stp>StudyData</stp>
        <stp>S.BKR</stp>
        <stp>MA</stp>
        <stp>InputChoice=Close,MAType=Sim,Period=20</stp>
        <stp>MA</stp>
        <stp>5</stp>
        <stp/>
        <stp>all</stp>
        <stp/>
        <stp/>
        <stp/>
        <stp>T</stp>
        <tr r="D21" s="1"/>
      </tp>
      <tp>
        <v>2.3910769017</v>
        <stp/>
        <stp>StudyData</stp>
        <stp>S.LIN</stp>
        <stp>StdDev</stp>
        <stp>InputChoice=Close,Period1=20</stp>
        <stp>STDDEV</stp>
        <stp>15</stp>
        <stp/>
        <stp>all</stp>
        <stp/>
        <stp/>
        <stp/>
        <stp>T</stp>
        <tr r="M55" s="1"/>
      </tp>
      <tp>
        <v>-0.32999999999999829</v>
        <stp/>
        <stp>ContractData</stp>
        <stp>S.CMCSA</stp>
        <stp>NetLastTrade</stp>
        <stp/>
        <stp>T</stp>
        <tr r="J35" s="2"/>
      </tp>
      <tp>
        <v>502.64</v>
        <stp/>
        <stp>StudyData</stp>
        <stp>S.WDC</stp>
        <stp>BAR</stp>
        <stp/>
        <stp>Close</stp>
        <stp>30</stp>
        <stp>0</stp>
        <stp/>
        <stp/>
        <stp/>
        <stp/>
        <stp>T</stp>
        <tr r="S102" s="1"/>
      </tp>
      <tp>
        <v>25.71</v>
        <stp/>
        <stp>StudyData</stp>
        <stp>S.KHC</stp>
        <stp>BAR</stp>
        <stp/>
        <stp>Close</stp>
        <stp>30</stp>
        <stp>0</stp>
        <stp/>
        <stp/>
        <stp/>
        <stp/>
        <stp>T</stp>
        <tr r="S53" s="1"/>
      </tp>
      <tp>
        <v>46.36</v>
        <stp/>
        <stp>StudyData</stp>
        <stp>S.EXC</stp>
        <stp>BAR</stp>
        <stp/>
        <stp>Close</stp>
        <stp>30</stp>
        <stp>0</stp>
        <stp/>
        <stp/>
        <stp/>
        <stp/>
        <stp>T</stp>
        <tr r="S37" s="1"/>
      </tp>
      <tp>
        <v>502.64</v>
        <stp/>
        <stp>StudyData</stp>
        <stp>S.WDC</stp>
        <stp>BAR</stp>
        <stp/>
        <stp>Close</stp>
        <stp>15</stp>
        <stp>0</stp>
        <stp/>
        <stp/>
        <stp/>
        <stp/>
        <stp>T</stp>
        <tr r="K102" s="1"/>
      </tp>
      <tp>
        <v>25.71</v>
        <stp/>
        <stp>StudyData</stp>
        <stp>S.KHC</stp>
        <stp>BAR</stp>
        <stp/>
        <stp>Close</stp>
        <stp>15</stp>
        <stp>0</stp>
        <stp/>
        <stp/>
        <stp/>
        <stp/>
        <stp>T</stp>
        <tr r="K53" s="1"/>
      </tp>
      <tp>
        <v>46.36</v>
        <stp/>
        <stp>StudyData</stp>
        <stp>S.EXC</stp>
        <stp>BAR</stp>
        <stp/>
        <stp>Close</stp>
        <stp>15</stp>
        <stp>0</stp>
        <stp/>
        <stp/>
        <stp/>
        <stp/>
        <stp>T</stp>
        <tr r="K37" s="1"/>
      </tp>
      <tp>
        <v>381.47</v>
        <stp/>
        <stp>ContractData</stp>
        <stp>S.ADI</stp>
        <stp>LastTrade</stp>
        <stp/>
        <stp>T</stp>
        <tr r="I11" s="2"/>
      </tp>
      <tp>
        <v>23.46</v>
        <stp/>
        <stp>StudyData</stp>
        <stp>S.CMCSA</stp>
        <stp>BAR</stp>
        <stp/>
        <stp>Close</stp>
        <stp>D</stp>
        <stp>0</stp>
        <stp/>
        <stp/>
        <stp/>
        <stp/>
        <stp>T</stp>
        <tr r="AA25" s="1"/>
      </tp>
      <tp>
        <v>23.46</v>
        <stp/>
        <stp>StudyData</stp>
        <stp>S.CMCSA</stp>
        <stp>BAR</stp>
        <stp/>
        <stp>Close</stp>
        <stp>5</stp>
        <stp>0</stp>
        <stp/>
        <stp/>
        <stp/>
        <stp/>
        <stp>T</stp>
        <tr r="C25" s="1"/>
      </tp>
      <tp>
        <v>513.41</v>
        <stp/>
        <stp>StudyData</stp>
        <stp>S.LIN</stp>
        <stp>MA</stp>
        <stp>InputChoice=Close,MAType=Sim,Period=20</stp>
        <stp>MA</stp>
        <stp>5</stp>
        <stp/>
        <stp>all</stp>
        <stp/>
        <stp/>
        <stp/>
        <stp>T</stp>
        <tr r="D55" s="1"/>
      </tp>
      <tp>
        <v>0.28541680050000001</v>
        <stp/>
        <stp>StudyData</stp>
        <stp>S.KDP</stp>
        <stp>StdDev</stp>
        <stp>InputChoice=Close,Period1=20</stp>
        <stp>STDDEV</stp>
        <stp>30</stp>
        <stp/>
        <stp>all</stp>
        <stp/>
        <stp/>
        <stp/>
        <stp>T</stp>
        <tr r="U52" s="1"/>
      </tp>
      <tp>
        <v>0.31239838349999999</v>
        <stp/>
        <stp>StudyData</stp>
        <stp>S.KHC</stp>
        <stp>StdDev</stp>
        <stp>InputChoice=Close,Period1=20</stp>
        <stp>STDDEV</stp>
        <stp>30</stp>
        <stp/>
        <stp>all</stp>
        <stp/>
        <stp/>
        <stp/>
        <stp>T</stp>
        <tr r="U53" s="1"/>
      </tp>
      <tp>
        <v>26.76</v>
        <stp/>
        <stp>StudyData</stp>
        <stp>S.WBD</stp>
        <stp>BAR</stp>
        <stp/>
        <stp>Close</stp>
        <stp>5</stp>
        <stp>0</stp>
        <stp/>
        <stp/>
        <stp/>
        <stp/>
        <stp>T</stp>
        <tr r="C100" s="1"/>
      </tp>
      <tp>
        <v>26.76</v>
        <stp/>
        <stp>StudyData</stp>
        <stp>S.WBD</stp>
        <stp>BAR</stp>
        <stp/>
        <stp>Close</stp>
        <stp>D</stp>
        <stp>0</stp>
        <stp/>
        <stp/>
        <stp/>
        <stp/>
        <stp>T</stp>
        <tr r="AA100" s="1"/>
      </tp>
      <tp>
        <v>0.15000000000000568</v>
        <stp/>
        <stp>ContractData</stp>
        <stp>S.EA</stp>
        <stp>NetLastTrade</stp>
        <stp/>
        <stp>T</stp>
        <tr r="X26" s="2"/>
      </tp>
      <tp>
        <v>25.8565</v>
        <stp/>
        <stp>StudyData</stp>
        <stp>S.KHC</stp>
        <stp>MA</stp>
        <stp>InputChoice=Close,MAType=Sim,Period=20</stp>
        <stp>MA</stp>
        <stp>5</stp>
        <stp/>
        <stp>all</stp>
        <stp/>
        <stp/>
        <stp/>
        <stp>T</stp>
        <tr r="D53" s="1"/>
      </tp>
      <tp>
        <v>136.46</v>
        <stp/>
        <stp>ContractData</stp>
        <stp>S.PEP</stp>
        <stp>LastTrade</stp>
        <stp/>
        <stp>T</stp>
        <tr r="I20" s="2"/>
      </tp>
      <tp>
        <v>349.34000000000003</v>
        <stp/>
        <stp>ContractData</stp>
        <stp>S.TER</stp>
        <stp>LastTrade</stp>
        <stp/>
        <stp>T</stp>
        <tr r="I27" s="2"/>
      </tp>
      <tp>
        <v>136.46</v>
        <stp/>
        <stp>StudyData</stp>
        <stp>S.PEP</stp>
        <stp>BAR</stp>
        <stp/>
        <stp>Close</stp>
        <stp>5</stp>
        <stp>0</stp>
        <stp/>
        <stp/>
        <stp/>
        <stp/>
        <stp>T</stp>
        <tr r="C79" s="1"/>
      </tp>
      <tp>
        <v>132.6</v>
        <stp/>
        <stp>StudyData</stp>
        <stp>S.AEP</stp>
        <stp>BAR</stp>
        <stp/>
        <stp>Close</stp>
        <stp>5</stp>
        <stp>0</stp>
        <stp/>
        <stp/>
        <stp/>
        <stp/>
        <stp>T</stp>
        <tr r="C8" s="1"/>
      </tp>
      <tp>
        <v>136.46</v>
        <stp/>
        <stp>StudyData</stp>
        <stp>S.PEP</stp>
        <stp>BAR</stp>
        <stp/>
        <stp>Close</stp>
        <stp>D</stp>
        <stp>0</stp>
        <stp/>
        <stp/>
        <stp/>
        <stp/>
        <stp>T</stp>
        <tr r="AA79" s="1"/>
      </tp>
      <tp>
        <v>132.6</v>
        <stp/>
        <stp>StudyData</stp>
        <stp>S.AEP</stp>
        <stp>BAR</stp>
        <stp/>
        <stp>Close</stp>
        <stp>D</stp>
        <stp>0</stp>
        <stp/>
        <stp/>
        <stp/>
        <stp/>
        <stp>T</stp>
        <tr r="AA8" s="1"/>
      </tp>
      <tp>
        <v>349.34</v>
        <stp/>
        <stp>StudyData</stp>
        <stp>S.TER</stp>
        <stp>BAR</stp>
        <stp/>
        <stp>Close</stp>
        <stp>5</stp>
        <stp>0</stp>
        <stp/>
        <stp/>
        <stp/>
        <stp/>
        <stp>T</stp>
        <tr r="C93" s="1"/>
      </tp>
      <tp>
        <v>63.74</v>
        <stp/>
        <stp>StudyData</stp>
        <stp>S.FER</stp>
        <stp>BAR</stp>
        <stp/>
        <stp>Close</stp>
        <stp>5</stp>
        <stp>0</stp>
        <stp/>
        <stp/>
        <stp/>
        <stp/>
        <stp>T</stp>
        <tr r="C40" s="1"/>
      </tp>
      <tp>
        <v>349.34</v>
        <stp/>
        <stp>StudyData</stp>
        <stp>S.TER</stp>
        <stp>BAR</stp>
        <stp/>
        <stp>Close</stp>
        <stp>D</stp>
        <stp>0</stp>
        <stp/>
        <stp/>
        <stp/>
        <stp/>
        <stp>T</stp>
        <tr r="AA93" s="1"/>
      </tp>
      <tp>
        <v>63.74</v>
        <stp/>
        <stp>StudyData</stp>
        <stp>S.FER</stp>
        <stp>BAR</stp>
        <stp/>
        <stp>Close</stp>
        <stp>D</stp>
        <stp>0</stp>
        <stp/>
        <stp/>
        <stp/>
        <stp/>
        <stp>T</stp>
        <tr r="AA40" s="1"/>
      </tp>
      <tp>
        <v>2.9861306067000002</v>
        <stp/>
        <stp>StudyData</stp>
        <stp>S.LIN</stp>
        <stp>StdDev</stp>
        <stp>InputChoice=Close,Period1=20</stp>
        <stp>STDDEV</stp>
        <stp>30</stp>
        <stp/>
        <stp>all</stp>
        <stp/>
        <stp/>
        <stp/>
        <stp>T</stp>
        <tr r="U55" s="1"/>
      </tp>
      <tp>
        <v>254.68</v>
        <stp/>
        <stp>StudyData</stp>
        <stp>S.CEG</stp>
        <stp>BAR</stp>
        <stp/>
        <stp>Close</stp>
        <stp>5</stp>
        <stp>0</stp>
        <stp/>
        <stp/>
        <stp/>
        <stp/>
        <stp>T</stp>
        <tr r="C24" s="1"/>
      </tp>
      <tp>
        <v>254.68</v>
        <stp/>
        <stp>StudyData</stp>
        <stp>S.CEG</stp>
        <stp>BAR</stp>
        <stp/>
        <stp>Close</stp>
        <stp>D</stp>
        <stp>0</stp>
        <stp/>
        <stp/>
        <stp/>
        <stp/>
        <stp>T</stp>
        <tr r="AA24" s="1"/>
      </tp>
      <tp>
        <v>79.540000000000006</v>
        <stp/>
        <stp>StudyData</stp>
        <stp>S.XEL</stp>
        <stp>BAR</stp>
        <stp/>
        <stp>Close</stp>
        <stp>5</stp>
        <stp>0</stp>
        <stp/>
        <stp/>
        <stp/>
        <stp/>
        <stp>T</stp>
        <tr r="C104" s="1"/>
      </tp>
      <tp>
        <v>79.540000000000006</v>
        <stp/>
        <stp>StudyData</stp>
        <stp>S.XEL</stp>
        <stp>BAR</stp>
        <stp/>
        <stp>Close</stp>
        <stp>D</stp>
        <stp>0</stp>
        <stp/>
        <stp/>
        <stp/>
        <stp/>
        <stp>T</stp>
        <tr r="AA104" s="1"/>
      </tp>
      <tp>
        <v>211.73000000000002</v>
        <stp/>
        <stp>ContractData</stp>
        <stp>S.IBM</stp>
        <stp>LastTrade</stp>
        <stp/>
        <stp>T</stp>
        <tr r="I41" s="2"/>
      </tp>
      <tp>
        <v>362.0915</v>
        <stp/>
        <stp>StudyData</stp>
        <stp>S.ROP</stp>
        <stp>MA</stp>
        <stp>InputChoice=Close,MAType=Sim,Period=20</stp>
        <stp>MA</stp>
        <stp>5</stp>
        <stp/>
        <stp>all</stp>
        <stp/>
        <stp/>
        <stp/>
        <stp>T</stp>
        <tr r="D85" s="1"/>
      </tp>
      <tp>
        <v>225.2585</v>
        <stp/>
        <stp>StudyData</stp>
        <stp>S.HON</stp>
        <stp>MA</stp>
        <stp>InputChoice=Close,MAType=Sim,Period=20</stp>
        <stp>MA</stp>
        <stp>5</stp>
        <stp/>
        <stp>all</stp>
        <stp/>
        <stp/>
        <stp/>
        <stp>T</stp>
        <tr r="D46" s="1"/>
      </tp>
      <tp>
        <v>30.89</v>
        <stp/>
        <stp>StudyData</stp>
        <stp>S.KDP</stp>
        <stp>BAR</stp>
        <stp/>
        <stp>Close</stp>
        <stp>5</stp>
        <stp>0</stp>
        <stp/>
        <stp/>
        <stp/>
        <stp/>
        <stp>T</stp>
        <tr r="C52" s="1"/>
      </tp>
      <tp>
        <v>252.81</v>
        <stp/>
        <stp>StudyData</stp>
        <stp>S.ADP</stp>
        <stp>BAR</stp>
        <stp/>
        <stp>Close</stp>
        <stp>5</stp>
        <stp>0</stp>
        <stp/>
        <stp/>
        <stp/>
        <stp/>
        <stp>T</stp>
        <tr r="C6" s="1"/>
      </tp>
      <tp>
        <v>30.89</v>
        <stp/>
        <stp>StudyData</stp>
        <stp>S.KDP</stp>
        <stp>BAR</stp>
        <stp/>
        <stp>Close</stp>
        <stp>D</stp>
        <stp>0</stp>
        <stp/>
        <stp/>
        <stp/>
        <stp/>
        <stp>T</stp>
        <tr r="AA52" s="1"/>
      </tp>
      <tp>
        <v>252.81</v>
        <stp/>
        <stp>StudyData</stp>
        <stp>S.ADP</stp>
        <stp>BAR</stp>
        <stp/>
        <stp>Close</stp>
        <stp>D</stp>
        <stp>0</stp>
        <stp/>
        <stp/>
        <stp/>
        <stp/>
        <stp>T</stp>
        <tr r="AA6" s="1"/>
      </tp>
      <tp>
        <v>2.3039975585999999</v>
        <stp/>
        <stp>StudyData</stp>
        <stp>S.MAR</stp>
        <stp>StdDev</stp>
        <stp>InputChoice=Close,Period1=20</stp>
        <stp>STDDEV</stp>
        <stp>30</stp>
        <stp/>
        <stp>all</stp>
        <stp/>
        <stp/>
        <stp/>
        <stp>T</stp>
        <tr r="U58" s="1"/>
      </tp>
      <tp>
        <v>1.1349840307000001</v>
        <stp/>
        <stp>StudyData</stp>
        <stp>S.HON</stp>
        <stp>StdDev</stp>
        <stp>InputChoice=Close,Period1=20</stp>
        <stp>STDDEV</stp>
        <stp>15</stp>
        <stp/>
        <stp>all</stp>
        <stp/>
        <stp/>
        <stp/>
        <stp>T</stp>
        <tr r="M46" s="1"/>
      </tp>
      <tp>
        <v>502.64</v>
        <stp/>
        <stp>StudyData</stp>
        <stp>S.WDC</stp>
        <stp>BAR</stp>
        <stp/>
        <stp>Close</stp>
        <stp>5</stp>
        <stp>0</stp>
        <stp/>
        <stp/>
        <stp/>
        <stp/>
        <stp>T</stp>
        <tr r="C102" s="1"/>
      </tp>
      <tp>
        <v>502.64</v>
        <stp/>
        <stp>StudyData</stp>
        <stp>S.WDC</stp>
        <stp>BAR</stp>
        <stp/>
        <stp>Close</stp>
        <stp>D</stp>
        <stp>0</stp>
        <stp/>
        <stp/>
        <stp/>
        <stp/>
        <stp>T</stp>
        <tr r="AA102" s="1"/>
      </tp>
      <tp>
        <v>85.43</v>
        <stp/>
        <stp>StudyData</stp>
        <stp>S.PDD</stp>
        <stp>BAR</stp>
        <stp/>
        <stp>Close</stp>
        <stp>5</stp>
        <stp>0</stp>
        <stp/>
        <stp/>
        <stp/>
        <stp/>
        <stp>T</stp>
        <tr r="C78" s="1"/>
      </tp>
      <tp>
        <v>85.43</v>
        <stp/>
        <stp>StudyData</stp>
        <stp>S.PDD</stp>
        <stp>BAR</stp>
        <stp/>
        <stp>Close</stp>
        <stp>D</stp>
        <stp>0</stp>
        <stp/>
        <stp/>
        <stp/>
        <stp/>
        <stp>T</stp>
        <tr r="AA78" s="1"/>
      </tp>
      <tp>
        <v>381.47</v>
        <stp/>
        <stp>StudyData</stp>
        <stp>S.ADI</stp>
        <stp>BAR</stp>
        <stp/>
        <stp>Close</stp>
        <stp>5</stp>
        <stp>0</stp>
        <stp/>
        <stp/>
        <stp/>
        <stp/>
        <stp>T</stp>
        <tr r="C5" s="1"/>
      </tp>
      <tp>
        <v>381.47</v>
        <stp/>
        <stp>StudyData</stp>
        <stp>S.ADI</stp>
        <stp>BAR</stp>
        <stp/>
        <stp>Close</stp>
        <stp>D</stp>
        <stp>0</stp>
        <stp/>
        <stp/>
        <stp/>
        <stp/>
        <stp>T</stp>
        <tr r="AA5" s="1"/>
      </tp>
      <tp>
        <v>346.41399999999999</v>
        <stp/>
        <stp>StudyData</stp>
        <stp>S.GOOGL</stp>
        <stp>MA</stp>
        <stp>InputChoice=Close,MAType=Sim,Period=20</stp>
        <stp>MA</stp>
        <stp>15</stp>
        <stp/>
        <stp>all</stp>
        <stp/>
        <stp/>
        <stp/>
        <stp>T</stp>
        <tr r="L45" s="1"/>
      </tp>
      <tp>
        <v>254.68</v>
        <stp/>
        <stp>StudyData</stp>
        <stp>S.CEG</stp>
        <stp>BAR</stp>
        <stp/>
        <stp>Close</stp>
        <stp>30</stp>
        <stp>0</stp>
        <stp/>
        <stp/>
        <stp/>
        <stp/>
        <stp>T</stp>
        <tr r="S24" s="1"/>
      </tp>
      <tp>
        <v>254.68</v>
        <stp/>
        <stp>StudyData</stp>
        <stp>S.CEG</stp>
        <stp>BAR</stp>
        <stp/>
        <stp>Close</stp>
        <stp>15</stp>
        <stp>0</stp>
        <stp/>
        <stp/>
        <stp/>
        <stp/>
        <stp>T</stp>
        <tr r="K24" s="1"/>
      </tp>
      <tp>
        <v>0.1622621336</v>
        <stp/>
        <stp>StudyData</stp>
        <stp>S.KDP</stp>
        <stp>StdDev</stp>
        <stp>InputChoice=Close,Period1=20</stp>
        <stp>STDDEV</stp>
        <stp>15</stp>
        <stp/>
        <stp>all</stp>
        <stp/>
        <stp/>
        <stp/>
        <stp>T</stp>
        <tr r="M52" s="1"/>
      </tp>
      <tp>
        <v>0.15973102389999999</v>
        <stp/>
        <stp>StudyData</stp>
        <stp>S.KHC</stp>
        <stp>StdDev</stp>
        <stp>InputChoice=Close,Period1=20</stp>
        <stp>STDDEV</stp>
        <stp>15</stp>
        <stp/>
        <stp>all</stp>
        <stp/>
        <stp/>
        <stp/>
        <stp>T</stp>
        <tr r="M53" s="1"/>
      </tp>
      <tp>
        <v>114.3565</v>
        <stp/>
        <stp>StudyData</stp>
        <stp>S.WMT</stp>
        <stp>MA</stp>
        <stp>InputChoice=Close,MAType=Sim,Period=20</stp>
        <stp>MA</stp>
        <stp>5</stp>
        <stp/>
        <stp>all</stp>
        <stp/>
        <stp/>
        <stp/>
        <stp>T</stp>
        <tr r="D103" s="1"/>
      </tp>
      <tp>
        <v>26.76</v>
        <stp/>
        <stp>StudyData</stp>
        <stp>S.WBD</stp>
        <stp>BAR</stp>
        <stp/>
        <stp>Close</stp>
        <stp>30</stp>
        <stp>0</stp>
        <stp/>
        <stp/>
        <stp/>
        <stp/>
        <stp>T</stp>
        <tr r="S100" s="1"/>
      </tp>
      <tp>
        <v>85.43</v>
        <stp/>
        <stp>StudyData</stp>
        <stp>S.PDD</stp>
        <stp>BAR</stp>
        <stp/>
        <stp>Close</stp>
        <stp>30</stp>
        <stp>0</stp>
        <stp/>
        <stp/>
        <stp/>
        <stp/>
        <stp>T</stp>
        <tr r="S78" s="1"/>
      </tp>
      <tp>
        <v>520</v>
        <stp/>
        <stp>StudyData</stp>
        <stp>S.AMD</stp>
        <stp>BAR</stp>
        <stp/>
        <stp>Close</stp>
        <stp>30</stp>
        <stp>0</stp>
        <stp/>
        <stp/>
        <stp/>
        <stp/>
        <stp>T</stp>
        <tr r="S12" s="1"/>
      </tp>
      <tp>
        <v>85.43</v>
        <stp/>
        <stp>StudyData</stp>
        <stp>S.PDD</stp>
        <stp>BAR</stp>
        <stp/>
        <stp>Close</stp>
        <stp>15</stp>
        <stp>0</stp>
        <stp/>
        <stp/>
        <stp/>
        <stp/>
        <stp>T</stp>
        <tr r="K78" s="1"/>
      </tp>
      <tp>
        <v>26.76</v>
        <stp/>
        <stp>StudyData</stp>
        <stp>S.WBD</stp>
        <stp>BAR</stp>
        <stp/>
        <stp>Close</stp>
        <stp>15</stp>
        <stp>0</stp>
        <stp/>
        <stp/>
        <stp/>
        <stp/>
        <stp>T</stp>
        <tr r="K100" s="1"/>
      </tp>
      <tp>
        <v>520</v>
        <stp/>
        <stp>StudyData</stp>
        <stp>S.AMD</stp>
        <stp>BAR</stp>
        <stp/>
        <stp>Close</stp>
        <stp>15</stp>
        <stp>0</stp>
        <stp/>
        <stp/>
        <stp/>
        <stp/>
        <stp>T</stp>
        <tr r="K12" s="1"/>
      </tp>
      <tp>
        <v>499.31049999999999</v>
        <stp/>
        <stp>StudyData</stp>
        <stp>S.AMD</stp>
        <stp>MA</stp>
        <stp>InputChoice=Close,MAType=Sim,Period=20</stp>
        <stp>MA</stp>
        <stp>5</stp>
        <stp/>
        <stp>all</stp>
        <stp/>
        <stp/>
        <stp/>
        <stp>T</stp>
        <tr r="D12" s="1"/>
      </tp>
      <tp>
        <v>205.81549999999999</v>
        <stp/>
        <stp>StudyData</stp>
        <stp>S.EA</stp>
        <stp>MA</stp>
        <stp>InputChoice=Close,MAType=Sim,Period=20</stp>
        <stp>MA</stp>
        <stp>D</stp>
        <stp/>
        <stp>all</stp>
        <stp/>
        <stp/>
        <stp/>
        <stp>T</stp>
        <tr r="AB36" s="1"/>
      </tp>
      <tp>
        <v>23.7805</v>
        <stp/>
        <stp>StudyData</stp>
        <stp>S.CMCSA</stp>
        <stp>MA</stp>
        <stp>InputChoice=Close,MAType=Sim,Period=20</stp>
        <stp>MA</stp>
        <stp>5</stp>
        <stp/>
        <stp>all</stp>
        <stp/>
        <stp/>
        <stp/>
        <stp>T</stp>
        <tr r="D25" s="1"/>
      </tp>
      <tp>
        <v>0.24988197209999999</v>
        <stp/>
        <stp>StudyData</stp>
        <stp>S.EXC</stp>
        <stp>StdDev</stp>
        <stp>InputChoice=Close,Period1=20</stp>
        <stp>STDDEV</stp>
        <stp>15</stp>
        <stp/>
        <stp>all</stp>
        <stp/>
        <stp/>
        <stp/>
        <stp>T</stp>
        <tr r="M37" s="1"/>
      </tp>
      <tp>
        <v>512.30999999999995</v>
        <stp/>
        <stp>StudyData</stp>
        <stp>S.LIN</stp>
        <stp>BAR</stp>
        <stp/>
        <stp>Close</stp>
        <stp>5</stp>
        <stp>0</stp>
        <stp/>
        <stp/>
        <stp/>
        <stp/>
        <stp>T</stp>
        <tr r="C55" s="1"/>
      </tp>
      <tp>
        <v>512.30999999999995</v>
        <stp/>
        <stp>StudyData</stp>
        <stp>S.LIN</stp>
        <stp>BAR</stp>
        <stp/>
        <stp>Close</stp>
        <stp>D</stp>
        <stp>0</stp>
        <stp/>
        <stp/>
        <stp/>
        <stp/>
        <stp>T</stp>
        <tr r="AA55" s="1"/>
      </tp>
      <tp>
        <v>2.6196573725999999</v>
        <stp/>
        <stp>StudyData</stp>
        <stp>S.ADI</stp>
        <stp>StdDev</stp>
        <stp>InputChoice=Close,Period1=20</stp>
        <stp>STDDEV</stp>
        <stp>30</stp>
        <stp/>
        <stp>all</stp>
        <stp/>
        <stp/>
        <stp/>
        <stp>T</stp>
        <tr r="U5" s="1"/>
      </tp>
      <tp>
        <v>1.7158178808</v>
        <stp/>
        <stp>StudyData</stp>
        <stp>S.ADP</stp>
        <stp>StdDev</stp>
        <stp>InputChoice=Close,Period1=20</stp>
        <stp>STDDEV</stp>
        <stp>30</stp>
        <stp/>
        <stp>all</stp>
        <stp/>
        <stp/>
        <stp/>
        <stp>T</stp>
        <tr r="U6" s="1"/>
      </tp>
      <tp>
        <v>0.93576492769999997</v>
        <stp/>
        <stp>StudyData</stp>
        <stp>S.AEP</stp>
        <stp>StdDev</stp>
        <stp>InputChoice=Close,Period1=20</stp>
        <stp>STDDEV</stp>
        <stp>30</stp>
        <stp/>
        <stp>all</stp>
        <stp/>
        <stp/>
        <stp/>
        <stp>T</stp>
        <tr r="U8" s="1"/>
      </tp>
      <tp>
        <v>8.3690610435000004</v>
        <stp/>
        <stp>StudyData</stp>
        <stp>S.AMD</stp>
        <stp>StdDev</stp>
        <stp>InputChoice=Close,Period1=20</stp>
        <stp>STDDEV</stp>
        <stp>30</stp>
        <stp/>
        <stp>all</stp>
        <stp/>
        <stp/>
        <stp/>
        <stp>T</stp>
        <tr r="U12" s="1"/>
      </tp>
      <tp>
        <v>25.71</v>
        <stp/>
        <stp>StudyData</stp>
        <stp>S.KHC</stp>
        <stp>BAR</stp>
        <stp/>
        <stp>Close</stp>
        <stp>5</stp>
        <stp>0</stp>
        <stp/>
        <stp/>
        <stp/>
        <stp/>
        <stp>T</stp>
        <tr r="C53" s="1"/>
      </tp>
      <tp>
        <v>25.71</v>
        <stp/>
        <stp>StudyData</stp>
        <stp>S.KHC</stp>
        <stp>BAR</stp>
        <stp/>
        <stp>Close</stp>
        <stp>D</stp>
        <stp>0</stp>
        <stp/>
        <stp/>
        <stp/>
        <stp/>
        <stp>T</stp>
        <tr r="AA53" s="1"/>
      </tp>
      <tp>
        <v>8.3727054170000006</v>
        <stp/>
        <stp>StudyData</stp>
        <stp>S.APP</stp>
        <stp>StdDev</stp>
        <stp>InputChoice=Close,Period1=20</stp>
        <stp>STDDEV</stp>
        <stp>30</stp>
        <stp/>
        <stp>all</stp>
        <stp/>
        <stp/>
        <stp/>
        <stp>T</stp>
        <tr r="U15" s="1"/>
      </tp>
      <tp>
        <v>5.9725203013000003</v>
        <stp/>
        <stp>StudyData</stp>
        <stp>S.ARM</stp>
        <stp>StdDev</stp>
        <stp>InputChoice=Close,Period1=20</stp>
        <stp>STDDEV</stp>
        <stp>30</stp>
        <stp/>
        <stp>all</stp>
        <stp/>
        <stp/>
        <stp/>
        <stp>T</stp>
        <tr r="U16" s="1"/>
      </tp>
      <tp>
        <v>23.967500000000001</v>
        <stp/>
        <stp>StudyData</stp>
        <stp>S.CMCSA</stp>
        <stp>MA</stp>
        <stp>InputChoice=Close,MAType=Sim,Period=20</stp>
        <stp>MA</stp>
        <stp>30</stp>
        <stp/>
        <stp>all</stp>
        <stp/>
        <stp/>
        <stp/>
        <stp>T</stp>
        <tr r="T25" s="1"/>
      </tp>
      <tp>
        <v>417.76422866730002</v>
        <stp/>
        <stp>StudyData</stp>
        <stp>NDX</stp>
        <stp>StdDev</stp>
        <stp>InputChoice=Close,Period1=20</stp>
        <stp>STDDEV</stp>
        <stp>D</stp>
        <stp/>
        <stp>all</stp>
        <stp/>
        <stp/>
        <stp/>
        <stp>T</stp>
        <tr r="AC105" s="1"/>
      </tp>
      <tp>
        <v>26.888500000000001</v>
        <stp/>
        <stp>StudyData</stp>
        <stp>S.WBD</stp>
        <stp>MA</stp>
        <stp>InputChoice=Close,MAType=Sim,Period=20</stp>
        <stp>MA</stp>
        <stp>5</stp>
        <stp/>
        <stp>all</stp>
        <stp/>
        <stp/>
        <stp/>
        <stp>T</stp>
        <tr r="D100" s="1"/>
      </tp>
      <tp>
        <v>56.22</v>
        <stp/>
        <stp>StudyData</stp>
        <stp>S.BKR</stp>
        <stp>BAR</stp>
        <stp/>
        <stp>Close</stp>
        <stp>5</stp>
        <stp>0</stp>
        <stp/>
        <stp/>
        <stp/>
        <stp/>
        <stp>T</stp>
        <tr r="C21" s="1"/>
      </tp>
      <tp>
        <v>56.22</v>
        <stp/>
        <stp>StudyData</stp>
        <stp>S.BKR</stp>
        <stp>BAR</stp>
        <stp/>
        <stp>Close</stp>
        <stp>D</stp>
        <stp>0</stp>
        <stp/>
        <stp/>
        <stp/>
        <stp/>
        <stp>T</stp>
        <tr r="AA21" s="1"/>
      </tp>
      <tp>
        <v>0.27846857990000001</v>
        <stp/>
        <stp>StudyData</stp>
        <stp>S.BKR</stp>
        <stp>StdDev</stp>
        <stp>InputChoice=Close,Period1=20</stp>
        <stp>STDDEV</stp>
        <stp>30</stp>
        <stp/>
        <stp>all</stp>
        <stp/>
        <stp/>
        <stp/>
        <stp>T</stp>
        <tr r="U21" s="1"/>
      </tp>
      <tp>
        <v>209.05</v>
        <stp/>
        <stp>ContractData</stp>
        <stp>S.EA</stp>
        <stp>LastTrade</stp>
        <stp/>
        <stp>T</stp>
        <tr r="W26" s="2"/>
      </tp>
      <tp>
        <v>357.8</v>
        <stp/>
        <stp>ContractData</stp>
        <stp>S.GOOGL</stp>
        <stp>LastTrade</stp>
        <stp/>
        <stp>T</stp>
        <tr r="W11" s="2"/>
      </tp>
      <tp>
        <v>365.58800000000002</v>
        <stp/>
        <stp>StudyData</stp>
        <stp>S.MAR</stp>
        <stp>MA</stp>
        <stp>InputChoice=Close,MAType=Sim,Period=20</stp>
        <stp>MA</stp>
        <stp>5</stp>
        <stp/>
        <stp>all</stp>
        <stp/>
        <stp/>
        <stp/>
        <stp>T</stp>
        <tr r="D58" s="1"/>
      </tp>
      <tp>
        <v>1.6013559879000001</v>
        <stp/>
        <stp>StudyData</stp>
        <stp>S.CEG</stp>
        <stp>StdDev</stp>
        <stp>InputChoice=Close,Period1=20</stp>
        <stp>STDDEV</stp>
        <stp>30</stp>
        <stp/>
        <stp>all</stp>
        <stp/>
        <stp/>
        <stp/>
        <stp>T</stp>
        <tr r="U24" s="1"/>
      </tp>
      <tp>
        <v>0.1008414597</v>
        <stp/>
        <stp>StudyData</stp>
        <stp>S.FER</stp>
        <stp>StdDev</stp>
        <stp>InputChoice=Close,Period1=20</stp>
        <stp>STDDEV</stp>
        <stp>15</stp>
        <stp/>
        <stp>all</stp>
        <stp/>
        <stp/>
        <stp/>
        <stp>T</stp>
        <tr r="M40" s="1"/>
      </tp>
      <tp>
        <v>0.2269162841</v>
        <stp/>
        <stp>StudyData</stp>
        <stp>S.CSX</stp>
        <stp>StdDev</stp>
        <stp>InputChoice=Close,Period1=20</stp>
        <stp>STDDEV</stp>
        <stp>30</stp>
        <stp/>
        <stp>all</stp>
        <stp/>
        <stp/>
        <stp/>
        <stp>T</stp>
        <tr r="U31" s="1"/>
      </tp>
      <tp>
        <v>520</v>
        <stp/>
        <stp>ContractData</stp>
        <stp>S.AMD</stp>
        <stp>LastTrade</stp>
        <stp/>
        <stp>T</stp>
        <tr r="I28" s="2"/>
      </tp>
      <tp>
        <v>189.81</v>
        <stp/>
        <stp>ContractData</stp>
        <stp>S.TMUS</stp>
        <stp>Low</stp>
        <stp/>
        <stp>T</stp>
        <tr r="N18" s="2"/>
      </tp>
      <tp>
        <v>94.91</v>
        <stp/>
        <stp>StudyData</stp>
        <stp>S.TRI</stp>
        <stp>BAR</stp>
        <stp/>
        <stp>Close</stp>
        <stp>30</stp>
        <stp>0</stp>
        <stp/>
        <stp/>
        <stp/>
        <stp/>
        <stp>T</stp>
        <tr r="S95" s="1"/>
      </tp>
      <tp>
        <v>381.47</v>
        <stp/>
        <stp>StudyData</stp>
        <stp>S.ADI</stp>
        <stp>BAR</stp>
        <stp/>
        <stp>Close</stp>
        <stp>30</stp>
        <stp>0</stp>
        <stp/>
        <stp/>
        <stp/>
        <stp/>
        <stp>T</stp>
        <tr r="S5" s="1"/>
      </tp>
      <tp>
        <v>94.91</v>
        <stp/>
        <stp>StudyData</stp>
        <stp>S.TRI</stp>
        <stp>BAR</stp>
        <stp/>
        <stp>Close</stp>
        <stp>15</stp>
        <stp>0</stp>
        <stp/>
        <stp/>
        <stp/>
        <stp/>
        <stp>T</stp>
        <tr r="K95" s="1"/>
      </tp>
      <tp>
        <v>381.47</v>
        <stp/>
        <stp>StudyData</stp>
        <stp>S.ADI</stp>
        <stp>BAR</stp>
        <stp/>
        <stp>Close</stp>
        <stp>15</stp>
        <stp>0</stp>
        <stp/>
        <stp/>
        <stp/>
        <stp/>
        <stp>T</stp>
        <tr r="K5" s="1"/>
      </tp>
      <tp>
        <v>1.9973694576000001</v>
        <stp/>
        <stp>StudyData</stp>
        <stp>S.ADI</stp>
        <stp>StdDev</stp>
        <stp>InputChoice=Close,Period1=20</stp>
        <stp>STDDEV</stp>
        <stp>15</stp>
        <stp/>
        <stp>all</stp>
        <stp/>
        <stp/>
        <stp/>
        <stp>T</stp>
        <tr r="M5" s="1"/>
      </tp>
      <tp>
        <v>1.0398003414000001</v>
        <stp/>
        <stp>StudyData</stp>
        <stp>S.ADP</stp>
        <stp>StdDev</stp>
        <stp>InputChoice=Close,Period1=20</stp>
        <stp>STDDEV</stp>
        <stp>15</stp>
        <stp/>
        <stp>all</stp>
        <stp/>
        <stp/>
        <stp/>
        <stp>T</stp>
        <tr r="M6" s="1"/>
      </tp>
      <tp>
        <v>0.74989932660000003</v>
        <stp/>
        <stp>StudyData</stp>
        <stp>S.AEP</stp>
        <stp>StdDev</stp>
        <stp>InputChoice=Close,Period1=20</stp>
        <stp>STDDEV</stp>
        <stp>15</stp>
        <stp/>
        <stp>all</stp>
        <stp/>
        <stp/>
        <stp/>
        <stp>T</stp>
        <tr r="M8" s="1"/>
      </tp>
      <tp>
        <v>113.6</v>
        <stp/>
        <stp>StudyData</stp>
        <stp>S.WMT</stp>
        <stp>BAR</stp>
        <stp/>
        <stp>Close</stp>
        <stp>5</stp>
        <stp>0</stp>
        <stp/>
        <stp/>
        <stp/>
        <stp/>
        <stp>T</stp>
        <tr r="C103" s="1"/>
      </tp>
      <tp>
        <v>113.6</v>
        <stp/>
        <stp>StudyData</stp>
        <stp>S.WMT</stp>
        <stp>BAR</stp>
        <stp/>
        <stp>Close</stp>
        <stp>D</stp>
        <stp>0</stp>
        <stp/>
        <stp/>
        <stp/>
        <stp/>
        <stp>T</stp>
        <tr r="AA103" s="1"/>
      </tp>
      <tp>
        <v>6.5182091098999999</v>
        <stp/>
        <stp>StudyData</stp>
        <stp>S.AMD</stp>
        <stp>StdDev</stp>
        <stp>InputChoice=Close,Period1=20</stp>
        <stp>STDDEV</stp>
        <stp>15</stp>
        <stp/>
        <stp>all</stp>
        <stp/>
        <stp/>
        <stp/>
        <stp>T</stp>
        <tr r="M12" s="1"/>
      </tp>
      <tp>
        <v>520</v>
        <stp/>
        <stp>StudyData</stp>
        <stp>S.AMD</stp>
        <stp>BAR</stp>
        <stp/>
        <stp>Close</stp>
        <stp>5</stp>
        <stp>0</stp>
        <stp/>
        <stp/>
        <stp/>
        <stp/>
        <stp>T</stp>
        <tr r="C12" s="1"/>
      </tp>
      <tp>
        <v>3.4948331863000002</v>
        <stp/>
        <stp>StudyData</stp>
        <stp>S.APP</stp>
        <stp>StdDev</stp>
        <stp>InputChoice=Close,Period1=20</stp>
        <stp>STDDEV</stp>
        <stp>15</stp>
        <stp/>
        <stp>all</stp>
        <stp/>
        <stp/>
        <stp/>
        <stp>T</stp>
        <tr r="M15" s="1"/>
      </tp>
      <tp>
        <v>520</v>
        <stp/>
        <stp>StudyData</stp>
        <stp>S.AMD</stp>
        <stp>BAR</stp>
        <stp/>
        <stp>Close</stp>
        <stp>D</stp>
        <stp>0</stp>
        <stp/>
        <stp/>
        <stp/>
        <stp/>
        <stp>T</stp>
        <tr r="AA12" s="1"/>
      </tp>
      <tp>
        <v>3.5331250685</v>
        <stp/>
        <stp>StudyData</stp>
        <stp>S.ARM</stp>
        <stp>StdDev</stp>
        <stp>InputChoice=Close,Period1=20</stp>
        <stp>STDDEV</stp>
        <stp>15</stp>
        <stp/>
        <stp>all</stp>
        <stp/>
        <stp/>
        <stp/>
        <stp>T</stp>
        <tr r="M16" s="1"/>
      </tp>
      <tp>
        <v>23.831499999999998</v>
        <stp/>
        <stp>StudyData</stp>
        <stp>S.CMCSA</stp>
        <stp>MA</stp>
        <stp>InputChoice=Close,MAType=Sim,Period=20</stp>
        <stp>MA</stp>
        <stp>15</stp>
        <stp/>
        <stp>all</stp>
        <stp/>
        <stp/>
        <stp/>
        <stp>T</stp>
        <tr r="L25" s="1"/>
      </tp>
      <tp>
        <v>123.04</v>
        <stp/>
        <stp>ContractData</stp>
        <stp>S.SPCX</stp>
        <stp>Low</stp>
        <stp/>
        <stp>T</stp>
        <tr r="AB37" s="2"/>
      </tp>
      <tp>
        <v>379</v>
        <stp/>
        <stp>ContractData</stp>
        <stp>S.SNPS</stp>
        <stp>Low</stp>
        <stp/>
        <stp>T</stp>
        <tr r="AB34" s="2"/>
      </tp>
      <tp>
        <v>290.39999999999998</v>
        <stp/>
        <stp>StudyData</stp>
        <stp>S.TXN</stp>
        <stp>BAR</stp>
        <stp/>
        <stp>Close</stp>
        <stp>30</stp>
        <stp>0</stp>
        <stp/>
        <stp/>
        <stp/>
        <stp/>
        <stp>T</stp>
        <tr r="S98" s="1"/>
      </tp>
      <tp>
        <v>512.30999999999995</v>
        <stp/>
        <stp>StudyData</stp>
        <stp>S.LIN</stp>
        <stp>BAR</stp>
        <stp/>
        <stp>Close</stp>
        <stp>30</stp>
        <stp>0</stp>
        <stp/>
        <stp/>
        <stp/>
        <stp/>
        <stp>T</stp>
        <tr r="S55" s="1"/>
      </tp>
      <tp>
        <v>224.93</v>
        <stp/>
        <stp>StudyData</stp>
        <stp>S.HON</stp>
        <stp>BAR</stp>
        <stp/>
        <stp>Close</stp>
        <stp>30</stp>
        <stp>0</stp>
        <stp/>
        <stp/>
        <stp/>
        <stp/>
        <stp>T</stp>
        <tr r="S46" s="1"/>
      </tp>
      <tp>
        <v>290.39999999999998</v>
        <stp/>
        <stp>StudyData</stp>
        <stp>S.TXN</stp>
        <stp>BAR</stp>
        <stp/>
        <stp>Close</stp>
        <stp>15</stp>
        <stp>0</stp>
        <stp/>
        <stp/>
        <stp/>
        <stp/>
        <stp>T</stp>
        <tr r="K98" s="1"/>
      </tp>
      <tp>
        <v>224.93</v>
        <stp/>
        <stp>StudyData</stp>
        <stp>S.HON</stp>
        <stp>BAR</stp>
        <stp/>
        <stp>Close</stp>
        <stp>15</stp>
        <stp>0</stp>
        <stp/>
        <stp/>
        <stp/>
        <stp/>
        <stp>T</stp>
        <tr r="K46" s="1"/>
      </tp>
      <tp>
        <v>512.30999999999995</v>
        <stp/>
        <stp>StudyData</stp>
        <stp>S.LIN</stp>
        <stp>BAR</stp>
        <stp/>
        <stp>Close</stp>
        <stp>15</stp>
        <stp>0</stp>
        <stp/>
        <stp/>
        <stp/>
        <stp/>
        <stp>T</stp>
        <tr r="K55" s="1"/>
      </tp>
      <tp>
        <v>0.3351458638</v>
        <stp/>
        <stp>StudyData</stp>
        <stp>S.EXC</stp>
        <stp>StdDev</stp>
        <stp>InputChoice=Close,Period1=20</stp>
        <stp>STDDEV</stp>
        <stp>30</stp>
        <stp/>
        <stp>all</stp>
        <stp/>
        <stp/>
        <stp/>
        <stp>T</stp>
        <tr r="U37" s="1"/>
      </tp>
      <tp>
        <v>11.03000000000003</v>
        <stp/>
        <stp>ContractData</stp>
        <stp>S.GOOGL</stp>
        <stp>NetLastTrade</stp>
        <stp/>
        <stp>T</stp>
        <tr r="X11" s="2"/>
      </tp>
      <tp>
        <v>358.98</v>
        <stp/>
        <stp>StudyData</stp>
        <stp>S.ROP</stp>
        <stp>BAR</stp>
        <stp/>
        <stp>Close</stp>
        <stp>5</stp>
        <stp>0</stp>
        <stp/>
        <stp/>
        <stp/>
        <stp/>
        <stp>T</stp>
        <tr r="C85" s="1"/>
      </tp>
      <tp>
        <v>358.98</v>
        <stp/>
        <stp>StudyData</stp>
        <stp>S.ROP</stp>
        <stp>BAR</stp>
        <stp/>
        <stp>Close</stp>
        <stp>D</stp>
        <stp>0</stp>
        <stp/>
        <stp/>
        <stp/>
        <stp/>
        <stp>T</stp>
        <tr r="AA85" s="1"/>
      </tp>
      <tp>
        <v>0.61167475019999995</v>
        <stp/>
        <stp>StudyData</stp>
        <stp>S.CEG</stp>
        <stp>StdDev</stp>
        <stp>InputChoice=Close,Period1=20</stp>
        <stp>STDDEV</stp>
        <stp>15</stp>
        <stp/>
        <stp>all</stp>
        <stp/>
        <stp/>
        <stp/>
        <stp>T</stp>
        <tr r="M24" s="1"/>
      </tp>
      <tp>
        <v>0.106699344</v>
        <stp/>
        <stp>StudyData</stp>
        <stp>S.FER</stp>
        <stp>StdDev</stp>
        <stp>InputChoice=Close,Period1=20</stp>
        <stp>STDDEV</stp>
        <stp>30</stp>
        <stp/>
        <stp>all</stp>
        <stp/>
        <stp/>
        <stp/>
        <stp>T</stp>
        <tr r="U40" s="1"/>
      </tp>
      <tp>
        <v>0.1817278185</v>
        <stp/>
        <stp>StudyData</stp>
        <stp>S.CSX</stp>
        <stp>StdDev</stp>
        <stp>InputChoice=Close,Period1=20</stp>
        <stp>STDDEV</stp>
        <stp>15</stp>
        <stp/>
        <stp>all</stp>
        <stp/>
        <stp/>
        <stp/>
        <stp>T</stp>
        <tr r="M31" s="1"/>
      </tp>
      <tp>
        <v>224.93</v>
        <stp/>
        <stp>StudyData</stp>
        <stp>S.HON</stp>
        <stp>BAR</stp>
        <stp/>
        <stp>Close</stp>
        <stp>5</stp>
        <stp>0</stp>
        <stp/>
        <stp/>
        <stp/>
        <stp/>
        <stp>T</stp>
        <tr r="C46" s="1"/>
      </tp>
      <tp>
        <v>224.93</v>
        <stp/>
        <stp>StudyData</stp>
        <stp>S.HON</stp>
        <stp>BAR</stp>
        <stp/>
        <stp>Close</stp>
        <stp>D</stp>
        <stp>0</stp>
        <stp/>
        <stp/>
        <stp/>
        <stp/>
        <stp>T</stp>
        <tr r="AA46" s="1"/>
      </tp>
      <tp>
        <v>63.598999999999997</v>
        <stp/>
        <stp>StudyData</stp>
        <stp>S.FER</stp>
        <stp>MA</stp>
        <stp>InputChoice=Close,MAType=Sim,Period=20</stp>
        <stp>MA</stp>
        <stp>5</stp>
        <stp/>
        <stp>all</stp>
        <stp/>
        <stp/>
        <stp/>
        <stp>T</stp>
        <tr r="D40" s="1"/>
      </tp>
      <tp>
        <v>326.62700000000001</v>
        <stp/>
        <stp>StudyData</stp>
        <stp>S.TER</stp>
        <stp>MA</stp>
        <stp>InputChoice=Close,MAType=Sim,Period=20</stp>
        <stp>MA</stp>
        <stp>5</stp>
        <stp/>
        <stp>all</stp>
        <stp/>
        <stp/>
        <stp/>
        <stp>T</stp>
        <tr r="D93" s="1"/>
      </tp>
      <tp>
        <v>132.28200000000001</v>
        <stp/>
        <stp>StudyData</stp>
        <stp>S.AEP</stp>
        <stp>MA</stp>
        <stp>InputChoice=Close,MAType=Sim,Period=20</stp>
        <stp>MA</stp>
        <stp>5</stp>
        <stp/>
        <stp>all</stp>
        <stp/>
        <stp/>
        <stp/>
        <stp>T</stp>
        <tr r="D8" s="1"/>
      </tp>
      <tp>
        <v>136.8725</v>
        <stp/>
        <stp>StudyData</stp>
        <stp>S.PEP</stp>
        <stp>MA</stp>
        <stp>InputChoice=Close,MAType=Sim,Period=20</stp>
        <stp>MA</stp>
        <stp>5</stp>
        <stp/>
        <stp>all</stp>
        <stp/>
        <stp/>
        <stp/>
        <stp>T</stp>
        <tr r="D79" s="1"/>
      </tp>
      <tp>
        <v>79.051500000000004</v>
        <stp/>
        <stp>StudyData</stp>
        <stp>S.XEL</stp>
        <stp>MA</stp>
        <stp>InputChoice=Close,MAType=Sim,Period=20</stp>
        <stp>MA</stp>
        <stp>5</stp>
        <stp/>
        <stp>all</stp>
        <stp/>
        <stp/>
        <stp/>
        <stp>T</stp>
        <tr r="D104" s="1"/>
      </tp>
      <tp>
        <v>79.540000000000006</v>
        <stp/>
        <stp>StudyData</stp>
        <stp>S.XEL</stp>
        <stp>BAR</stp>
        <stp/>
        <stp>Close</stp>
        <stp>30</stp>
        <stp>0</stp>
        <stp/>
        <stp/>
        <stp/>
        <stp/>
        <stp>T</stp>
        <tr r="S104" s="1"/>
      </tp>
      <tp>
        <v>79.540000000000006</v>
        <stp/>
        <stp>StudyData</stp>
        <stp>S.XEL</stp>
        <stp>BAR</stp>
        <stp/>
        <stp>Close</stp>
        <stp>15</stp>
        <stp>0</stp>
        <stp/>
        <stp/>
        <stp/>
        <stp/>
        <stp>T</stp>
        <tr r="K104" s="1"/>
      </tp>
      <tp>
        <v>252.84049999999999</v>
        <stp/>
        <stp>StudyData</stp>
        <stp>S.CEG</stp>
        <stp>MA</stp>
        <stp>InputChoice=Close,MAType=Sim,Period=20</stp>
        <stp>MA</stp>
        <stp>5</stp>
        <stp/>
        <stp>all</stp>
        <stp/>
        <stp/>
        <stp/>
        <stp>T</stp>
        <tr r="D24" s="1"/>
      </tp>
      <tp>
        <v>0.140502669</v>
        <stp/>
        <stp>StudyData</stp>
        <stp>S.BKR</stp>
        <stp>StdDev</stp>
        <stp>InputChoice=Close,Period1=20</stp>
        <stp>STDDEV</stp>
        <stp>15</stp>
        <stp/>
        <stp>all</stp>
        <stp/>
        <stp/>
        <stp/>
        <stp>T</stp>
        <tr r="M21" s="1"/>
      </tp>
      <tp>
        <v>1011.4635</v>
        <stp/>
        <stp>StudyData</stp>
        <stp>S.MU</stp>
        <stp>MA</stp>
        <stp>InputChoice=Close,MAType=Sim,Period=20</stp>
        <stp>MA</stp>
        <stp>D</stp>
        <stp/>
        <stp>all</stp>
        <stp/>
        <stp/>
        <stp/>
        <stp>T</stp>
        <tr r="AB68" s="1"/>
      </tp>
      <tp>
        <v>55.28</v>
        <stp/>
        <stp>ContractData</stp>
        <stp>S.PYPL</stp>
        <stp>Low</stp>
        <stp/>
        <stp>T</stp>
        <tr r="AB17" s="2"/>
        <tr r="N19" s="2"/>
        <tr r="N34" s="2"/>
        <tr r="AB28" s="2"/>
      </tp>
      <tp>
        <v>30.882000000000001</v>
        <stp/>
        <stp>StudyData</stp>
        <stp>S.KDP</stp>
        <stp>MA</stp>
        <stp>InputChoice=Close,MAType=Sim,Period=20</stp>
        <stp>MA</stp>
        <stp>5</stp>
        <stp/>
        <stp>all</stp>
        <stp/>
        <stp/>
        <stp/>
        <stp>T</stp>
        <tr r="D52" s="1"/>
      </tp>
      <tp>
        <v>254.57050000000001</v>
        <stp/>
        <stp>StudyData</stp>
        <stp>S.ADP</stp>
        <stp>MA</stp>
        <stp>InputChoice=Close,MAType=Sim,Period=20</stp>
        <stp>MA</stp>
        <stp>5</stp>
        <stp/>
        <stp>all</stp>
        <stp/>
        <stp/>
        <stp/>
        <stp>T</stp>
        <tr r="D6" s="1"/>
      </tp>
      <tp>
        <v>375.91050000000001</v>
        <stp/>
        <stp>StudyData</stp>
        <stp>S.ADI</stp>
        <stp>MA</stp>
        <stp>InputChoice=Close,MAType=Sim,Period=20</stp>
        <stp>MA</stp>
        <stp>5</stp>
        <stp/>
        <stp>all</stp>
        <stp/>
        <stp/>
        <stp/>
        <stp>T</stp>
        <tr r="D5" s="1"/>
      </tp>
      <tp>
        <v>274.27</v>
        <stp/>
        <stp>StudyData</stp>
        <stp>S.ARM</stp>
        <stp>BAR</stp>
        <stp/>
        <stp>Close</stp>
        <stp>30</stp>
        <stp>0</stp>
        <stp/>
        <stp/>
        <stp/>
        <stp/>
        <stp>T</stp>
        <tr r="S16" s="1"/>
      </tp>
      <tp>
        <v>482.8725</v>
        <stp/>
        <stp>StudyData</stp>
        <stp>S.WDC</stp>
        <stp>MA</stp>
        <stp>InputChoice=Close,MAType=Sim,Period=20</stp>
        <stp>MA</stp>
        <stp>5</stp>
        <stp/>
        <stp>all</stp>
        <stp/>
        <stp/>
        <stp/>
        <stp>T</stp>
        <tr r="D102" s="1"/>
      </tp>
      <tp>
        <v>274.27</v>
        <stp/>
        <stp>StudyData</stp>
        <stp>S.ARM</stp>
        <stp>BAR</stp>
        <stp/>
        <stp>Close</stp>
        <stp>15</stp>
        <stp>0</stp>
        <stp/>
        <stp/>
        <stp/>
        <stp/>
        <stp>T</stp>
        <tr r="K16" s="1"/>
      </tp>
      <tp>
        <v>84.58</v>
        <stp/>
        <stp>StudyData</stp>
        <stp>S.PDD</stp>
        <stp>MA</stp>
        <stp>InputChoice=Close,MAType=Sim,Period=20</stp>
        <stp>MA</stp>
        <stp>5</stp>
        <stp/>
        <stp>all</stp>
        <stp/>
        <stp/>
        <stp/>
        <stp>T</stp>
        <tr r="D78" s="1"/>
      </tp>
      <tp>
        <v>0.65809573769999996</v>
        <stp/>
        <stp>StudyData</stp>
        <stp>S.XEL</stp>
        <stp>StdDev</stp>
        <stp>InputChoice=Close,Period1=20</stp>
        <stp>STDDEV</stp>
        <stp>30</stp>
        <stp/>
        <stp>all</stp>
        <stp/>
        <stp/>
        <stp/>
        <stp>T</stp>
        <tr r="U104" s="1"/>
      </tp>
      <tp>
        <v>349.34</v>
        <stp/>
        <stp>StudyData</stp>
        <stp>S.TER</stp>
        <stp>BAR</stp>
        <stp/>
        <stp>Close</stp>
        <stp>30</stp>
        <stp>0</stp>
        <stp/>
        <stp/>
        <stp/>
        <stp/>
        <stp>T</stp>
        <tr r="S93" s="1"/>
      </tp>
      <tp>
        <v>369.38</v>
        <stp/>
        <stp>StudyData</stp>
        <stp>S.MAR</stp>
        <stp>BAR</stp>
        <stp/>
        <stp>Close</stp>
        <stp>30</stp>
        <stp>0</stp>
        <stp/>
        <stp/>
        <stp/>
        <stp/>
        <stp>T</stp>
        <tr r="S58" s="1"/>
      </tp>
      <tp>
        <v>63.74</v>
        <stp/>
        <stp>StudyData</stp>
        <stp>S.FER</stp>
        <stp>BAR</stp>
        <stp/>
        <stp>Close</stp>
        <stp>30</stp>
        <stp>0</stp>
        <stp/>
        <stp/>
        <stp/>
        <stp/>
        <stp>T</stp>
        <tr r="S40" s="1"/>
      </tp>
      <tp>
        <v>56.22</v>
        <stp/>
        <stp>StudyData</stp>
        <stp>S.BKR</stp>
        <stp>BAR</stp>
        <stp/>
        <stp>Close</stp>
        <stp>30</stp>
        <stp>0</stp>
        <stp/>
        <stp/>
        <stp/>
        <stp/>
        <stp>T</stp>
        <tr r="S21" s="1"/>
      </tp>
      <tp>
        <v>349.34</v>
        <stp/>
        <stp>StudyData</stp>
        <stp>S.TER</stp>
        <stp>BAR</stp>
        <stp/>
        <stp>Close</stp>
        <stp>15</stp>
        <stp>0</stp>
        <stp/>
        <stp/>
        <stp/>
        <stp/>
        <stp>T</stp>
        <tr r="K93" s="1"/>
      </tp>
      <tp>
        <v>369.38</v>
        <stp/>
        <stp>StudyData</stp>
        <stp>S.MAR</stp>
        <stp>BAR</stp>
        <stp/>
        <stp>Close</stp>
        <stp>15</stp>
        <stp>0</stp>
        <stp/>
        <stp/>
        <stp/>
        <stp/>
        <stp>T</stp>
        <tr r="K58" s="1"/>
      </tp>
      <tp>
        <v>56.22</v>
        <stp/>
        <stp>StudyData</stp>
        <stp>S.BKR</stp>
        <stp>BAR</stp>
        <stp/>
        <stp>Close</stp>
        <stp>15</stp>
        <stp>0</stp>
        <stp/>
        <stp/>
        <stp/>
        <stp/>
        <stp>T</stp>
        <tr r="K21" s="1"/>
      </tp>
      <tp>
        <v>63.74</v>
        <stp/>
        <stp>StudyData</stp>
        <stp>S.FER</stp>
        <stp>BAR</stp>
        <stp/>
        <stp>Close</stp>
        <stp>15</stp>
        <stp>0</stp>
        <stp/>
        <stp/>
        <stp/>
        <stp/>
        <stp>T</stp>
        <tr r="K40" s="1"/>
      </tp>
      <tp>
        <v>230.08</v>
        <stp/>
        <stp>ContractData</stp>
        <stp>S.ODFL</stp>
        <stp>Low</stp>
        <stp/>
        <stp>T</stp>
        <tr r="AB20" s="2"/>
        <tr r="N36" s="2"/>
      </tp>
      <tp>
        <v>427.28</v>
        <stp/>
        <stp>StudyData</stp>
        <stp>S.APP</stp>
        <stp>BAR</stp>
        <stp/>
        <stp>Close</stp>
        <stp>5</stp>
        <stp>0</stp>
        <stp/>
        <stp/>
        <stp/>
        <stp/>
        <stp>T</stp>
        <tr r="C15" s="1"/>
      </tp>
      <tp>
        <v>427.28</v>
        <stp/>
        <stp>StudyData</stp>
        <stp>S.APP</stp>
        <stp>BAR</stp>
        <stp/>
        <stp>Close</stp>
        <stp>D</stp>
        <stp>0</stp>
        <stp/>
        <stp/>
        <stp/>
        <stp/>
        <stp>T</stp>
        <tr r="AA15" s="1"/>
      </tp>
      <tp>
        <v>209.27</v>
        <stp/>
        <stp>ContractData</stp>
        <stp>S.EA</stp>
        <stp>Open</stp>
        <stp/>
        <stp>T</stp>
        <tr r="Z26" s="2"/>
      </tp>
      <tp>
        <v>67.03</v>
        <stp/>
        <stp>ContractData</stp>
        <stp>S.NFLX</stp>
        <stp>Low</stp>
        <stp/>
        <stp>T</stp>
        <tr r="AB35" s="2"/>
      </tp>
      <tp>
        <v>50.78</v>
        <stp/>
        <stp>StudyData</stp>
        <stp>S.CSX</stp>
        <stp>BAR</stp>
        <stp/>
        <stp>Close</stp>
        <stp>5</stp>
        <stp>0</stp>
        <stp/>
        <stp/>
        <stp/>
        <stp/>
        <stp>T</stp>
        <tr r="C31" s="1"/>
      </tp>
      <tp>
        <v>50.78</v>
        <stp/>
        <stp>StudyData</stp>
        <stp>S.CSX</stp>
        <stp>BAR</stp>
        <stp/>
        <stp>Close</stp>
        <stp>D</stp>
        <stp>0</stp>
        <stp/>
        <stp/>
        <stp/>
        <stp/>
        <stp>T</stp>
        <tr r="AA31" s="1"/>
      </tp>
      <tp>
        <v>1330</v>
        <stp/>
        <stp>ContractData</stp>
        <stp>S.MPWR</stp>
        <stp>Low</stp>
        <stp/>
        <stp>T</stp>
        <tr r="N10" s="2"/>
        <tr r="N30" s="2"/>
      </tp>
      <tp>
        <v>358.98</v>
        <stp/>
        <stp>StudyData</stp>
        <stp>S.ROP</stp>
        <stp>BAR</stp>
        <stp/>
        <stp>Close</stp>
        <stp>30</stp>
        <stp>0</stp>
        <stp/>
        <stp/>
        <stp/>
        <stp/>
        <stp>T</stp>
        <tr r="S85" s="1"/>
      </tp>
      <tp>
        <v>82.01</v>
        <stp/>
        <stp>ContractData</stp>
        <stp>S.MCHP</stp>
        <stp>Low</stp>
        <stp/>
        <stp>T</stp>
        <tr r="N12" s="2"/>
      </tp>
      <tp>
        <v>136.46</v>
        <stp/>
        <stp>StudyData</stp>
        <stp>S.PEP</stp>
        <stp>BAR</stp>
        <stp/>
        <stp>Close</stp>
        <stp>30</stp>
        <stp>0</stp>
        <stp/>
        <stp/>
        <stp/>
        <stp/>
        <stp>T</stp>
        <tr r="S79" s="1"/>
      </tp>
      <tp>
        <v>30.89</v>
        <stp/>
        <stp>StudyData</stp>
        <stp>S.KDP</stp>
        <stp>BAR</stp>
        <stp/>
        <stp>Close</stp>
        <stp>30</stp>
        <stp>0</stp>
        <stp/>
        <stp/>
        <stp/>
        <stp/>
        <stp>T</stp>
        <tr r="S52" s="1"/>
      </tp>
      <tp>
        <v>427.28</v>
        <stp/>
        <stp>StudyData</stp>
        <stp>S.APP</stp>
        <stp>BAR</stp>
        <stp/>
        <stp>Close</stp>
        <stp>30</stp>
        <stp>0</stp>
        <stp/>
        <stp/>
        <stp/>
        <stp/>
        <stp>T</stp>
        <tr r="S15" s="1"/>
      </tp>
      <tp>
        <v>252.81</v>
        <stp/>
        <stp>StudyData</stp>
        <stp>S.ADP</stp>
        <stp>BAR</stp>
        <stp/>
        <stp>Close</stp>
        <stp>30</stp>
        <stp>0</stp>
        <stp/>
        <stp/>
        <stp/>
        <stp/>
        <stp>T</stp>
        <tr r="S6" s="1"/>
      </tp>
      <tp>
        <v>132.6</v>
        <stp/>
        <stp>StudyData</stp>
        <stp>S.AEP</stp>
        <stp>BAR</stp>
        <stp/>
        <stp>Close</stp>
        <stp>30</stp>
        <stp>0</stp>
        <stp/>
        <stp/>
        <stp/>
        <stp/>
        <stp>T</stp>
        <tr r="S8" s="1"/>
      </tp>
      <tp>
        <v>358.98</v>
        <stp/>
        <stp>StudyData</stp>
        <stp>S.ROP</stp>
        <stp>BAR</stp>
        <stp/>
        <stp>Close</stp>
        <stp>15</stp>
        <stp>0</stp>
        <stp/>
        <stp/>
        <stp/>
        <stp/>
        <stp>T</stp>
        <tr r="K85" s="1"/>
      </tp>
      <tp>
        <v>136.46</v>
        <stp/>
        <stp>StudyData</stp>
        <stp>S.PEP</stp>
        <stp>BAR</stp>
        <stp/>
        <stp>Close</stp>
        <stp>15</stp>
        <stp>0</stp>
        <stp/>
        <stp/>
        <stp/>
        <stp/>
        <stp>T</stp>
        <tr r="K79" s="1"/>
      </tp>
      <tp>
        <v>30.89</v>
        <stp/>
        <stp>StudyData</stp>
        <stp>S.KDP</stp>
        <stp>BAR</stp>
        <stp/>
        <stp>Close</stp>
        <stp>15</stp>
        <stp>0</stp>
        <stp/>
        <stp/>
        <stp/>
        <stp/>
        <stp>T</stp>
        <tr r="K52" s="1"/>
      </tp>
      <tp>
        <v>427.28</v>
        <stp/>
        <stp>StudyData</stp>
        <stp>S.APP</stp>
        <stp>BAR</stp>
        <stp/>
        <stp>Close</stp>
        <stp>15</stp>
        <stp>0</stp>
        <stp/>
        <stp/>
        <stp/>
        <stp/>
        <stp>T</stp>
        <tr r="K15" s="1"/>
      </tp>
      <tp>
        <v>252.81</v>
        <stp/>
        <stp>StudyData</stp>
        <stp>S.ADP</stp>
        <stp>BAR</stp>
        <stp/>
        <stp>Close</stp>
        <stp>15</stp>
        <stp>0</stp>
        <stp/>
        <stp/>
        <stp/>
        <stp/>
        <stp>T</stp>
        <tr r="K6" s="1"/>
      </tp>
      <tp>
        <v>132.6</v>
        <stp/>
        <stp>StudyData</stp>
        <stp>S.AEP</stp>
        <stp>BAR</stp>
        <stp/>
        <stp>Close</stp>
        <stp>15</stp>
        <stp>0</stp>
        <stp/>
        <stp/>
        <stp/>
        <stp/>
        <stp>T</stp>
        <tr r="K8" s="1"/>
      </tp>
      <tp>
        <v>1805</v>
        <stp/>
        <stp>ContractData</stp>
        <stp>S.MELI</stp>
        <stp>Low</stp>
        <stp/>
        <stp>T</stp>
        <tr r="N9" s="2"/>
      </tp>
      <tp>
        <v>94.91</v>
        <stp/>
        <stp>StudyData</stp>
        <stp>S.TRI</stp>
        <stp>BAR</stp>
        <stp/>
        <stp>Close</stp>
        <stp>5</stp>
        <stp>0</stp>
        <stp/>
        <stp/>
        <stp/>
        <stp/>
        <stp>T</stp>
        <tr r="C95" s="1"/>
      </tp>
      <tp>
        <v>94.91</v>
        <stp/>
        <stp>StudyData</stp>
        <stp>S.TRI</stp>
        <stp>BAR</stp>
        <stp/>
        <stp>Close</stp>
        <stp>D</stp>
        <stp>0</stp>
        <stp/>
        <stp/>
        <stp/>
        <stp/>
        <stp>T</stp>
        <tr r="AA95" s="1"/>
      </tp>
      <tp>
        <v>274.27</v>
        <stp/>
        <stp>StudyData</stp>
        <stp>S.ARM</stp>
        <stp>BAR</stp>
        <stp/>
        <stp>Close</stp>
        <stp>5</stp>
        <stp>0</stp>
        <stp/>
        <stp/>
        <stp/>
        <stp/>
        <stp>T</stp>
        <tr r="C16" s="1"/>
      </tp>
      <tp>
        <v>274.27</v>
        <stp/>
        <stp>StudyData</stp>
        <stp>S.ARM</stp>
        <stp>BAR</stp>
        <stp/>
        <stp>Close</stp>
        <stp>D</stp>
        <stp>0</stp>
        <stp/>
        <stp/>
        <stp/>
        <stp/>
        <stp>T</stp>
        <tr r="AA16" s="1"/>
      </tp>
      <tp>
        <v>23.88</v>
        <stp/>
        <stp>ContractData</stp>
        <stp>S.CMCSA</stp>
        <stp>Open</stp>
        <stp/>
        <stp>T</stp>
        <tr r="L35" s="2"/>
      </tp>
      <tp>
        <v>763</v>
        <stp/>
        <stp>ContractData</stp>
        <stp>S.LITE</stp>
        <stp>Low</stp>
        <stp/>
        <stp>T</stp>
        <tr r="AB13" s="2"/>
      </tp>
      <tp>
        <v>285.42500000000001</v>
        <stp/>
        <stp>StudyData</stp>
        <stp>S.TXN</stp>
        <stp>MA</stp>
        <stp>InputChoice=Close,MAType=Sim,Period=20</stp>
        <stp>MA</stp>
        <stp>5</stp>
        <stp/>
        <stp>all</stp>
        <stp/>
        <stp/>
        <stp/>
        <stp>T</stp>
        <tr r="D98" s="1"/>
      </tp>
      <tp>
        <v>46.343499999999999</v>
        <stp/>
        <stp>StudyData</stp>
        <stp>S.EXC</stp>
        <stp>MA</stp>
        <stp>InputChoice=Close,MAType=Sim,Period=20</stp>
        <stp>MA</stp>
        <stp>5</stp>
        <stp/>
        <stp>all</stp>
        <stp/>
        <stp/>
        <stp/>
        <stp>T</stp>
        <tr r="D37" s="1"/>
      </tp>
      <tp>
        <v>23.88</v>
        <stp/>
        <stp>ContractData</stp>
        <stp>S.CMCSA</stp>
        <stp>High</stp>
        <stp/>
        <stp>T</stp>
        <tr r="M35" s="2"/>
      </tp>
      <tp>
        <v>274.27</v>
        <stp/>
        <stp>ContractData</stp>
        <stp>S.ARM</stp>
        <stp>LastTrade</stp>
        <stp/>
        <stp>T</stp>
        <tr r="I13" s="2"/>
      </tp>
      <tp>
        <v>94.91</v>
        <stp/>
        <stp>ContractData</stp>
        <stp>S.TRI</stp>
        <stp>LastTrade</stp>
        <stp/>
        <stp>T</stp>
        <tr r="W19" s="2"/>
      </tp>
      <tp>
        <v>0.4984403174</v>
        <stp/>
        <stp>StudyData</stp>
        <stp>S.XEL</stp>
        <stp>StdDev</stp>
        <stp>InputChoice=Close,Period1=20</stp>
        <stp>STDDEV</stp>
        <stp>15</stp>
        <stp/>
        <stp>all</stp>
        <stp/>
        <stp/>
        <stp/>
        <stp>T</stp>
        <tr r="M104" s="1"/>
      </tp>
      <tp>
        <v>826.99</v>
        <stp/>
        <stp>StudyData</stp>
        <stp>S.STX</stp>
        <stp>BAR</stp>
        <stp/>
        <stp>Close</stp>
        <stp>5</stp>
        <stp>0</stp>
        <stp/>
        <stp/>
        <stp/>
        <stp/>
        <stp>T</stp>
        <tr r="C92" s="1"/>
      </tp>
      <tp>
        <v>826.99</v>
        <stp/>
        <stp>StudyData</stp>
        <stp>S.STX</stp>
        <stp>BAR</stp>
        <stp/>
        <stp>Close</stp>
        <stp>D</stp>
        <stp>0</stp>
        <stp/>
        <stp/>
        <stp/>
        <stp/>
        <stp>T</stp>
        <tr r="AA92" s="1"/>
      </tp>
      <tp>
        <v>50.78</v>
        <stp/>
        <stp>ContractData</stp>
        <stp>S.CSX</stp>
        <stp>LastTrade</stp>
        <stp/>
        <stp>T</stp>
        <tr r="W30" s="2"/>
      </tp>
      <tp>
        <v>209.27</v>
        <stp/>
        <stp>ContractData</stp>
        <stp>S.EA</stp>
        <stp>High</stp>
        <stp/>
        <stp>T</stp>
        <tr r="AA26" s="2"/>
      </tp>
      <tp>
        <v>346.5</v>
        <stp/>
        <stp>ContractData</stp>
        <stp>S.ISRG</stp>
        <stp>Low</stp>
        <stp/>
        <stp>T</stp>
        <tr r="AB36" s="2"/>
      </tp>
      <tp>
        <v>97.05</v>
        <stp/>
        <stp>ContractData</stp>
        <stp>S.INTC</stp>
        <stp>Low</stp>
        <stp/>
        <stp>T</stp>
        <tr r="N29" s="2"/>
      </tp>
      <tp>
        <v>280.04000000000002</v>
        <stp/>
        <stp>ContractData</stp>
        <stp>S.INTU</stp>
        <stp>Low</stp>
        <stp/>
        <stp>T</stp>
        <tr r="N33" s="2"/>
        <tr r="AB16" s="2"/>
      </tp>
      <tp>
        <v>113.6</v>
        <stp/>
        <stp>StudyData</stp>
        <stp>S.WMT</stp>
        <stp>BAR</stp>
        <stp/>
        <stp>Close</stp>
        <stp>30</stp>
        <stp>0</stp>
        <stp/>
        <stp/>
        <stp/>
        <stp/>
        <stp>T</stp>
        <tr r="S103" s="1"/>
      </tp>
      <tp>
        <v>113.6</v>
        <stp/>
        <stp>StudyData</stp>
        <stp>S.WMT</stp>
        <stp>BAR</stp>
        <stp/>
        <stp>Close</stp>
        <stp>15</stp>
        <stp>0</stp>
        <stp/>
        <stp/>
        <stp/>
        <stp/>
        <stp>T</stp>
        <tr r="K103" s="1"/>
      </tp>
      <tp>
        <v>357.8</v>
        <stp/>
        <stp>StudyData</stp>
        <stp>S.GOOGL</stp>
        <stp>BAR</stp>
        <stp/>
        <stp>Close</stp>
        <stp>D</stp>
        <stp>0</stp>
        <stp/>
        <stp/>
        <stp/>
        <stp/>
        <stp>T</stp>
        <tr r="AA45" s="1"/>
      </tp>
      <tp>
        <v>357.8</v>
        <stp/>
        <stp>StudyData</stp>
        <stp>S.GOOGL</stp>
        <stp>BAR</stp>
        <stp/>
        <stp>Close</stp>
        <stp>5</stp>
        <stp>0</stp>
        <stp/>
        <stp/>
        <stp/>
        <stp/>
        <stp>T</stp>
        <tr r="C45" s="1"/>
      </tp>
      <tp>
        <v>203.25</v>
        <stp/>
        <stp>ContractData</stp>
        <stp>S.HONA</stp>
        <stp>Low</stp>
        <stp/>
        <stp>T</stp>
        <tr r="AB18" s="2"/>
        <tr r="N17" s="2"/>
      </tp>
      <tp>
        <v>1.3153261003000001</v>
        <stp/>
        <stp>StudyData</stp>
        <stp>S.PDD</stp>
        <stp>StdDev</stp>
        <stp>InputChoice=Close,Period1=20</stp>
        <stp>STDDEV</stp>
        <stp>30</stp>
        <stp/>
        <stp>all</stp>
        <stp/>
        <stp/>
        <stp/>
        <stp>T</stp>
        <tr r="U78" s="1"/>
      </tp>
      <tp>
        <v>1.3352807757</v>
        <stp/>
        <stp>StudyData</stp>
        <stp>S.PEP</stp>
        <stp>StdDev</stp>
        <stp>InputChoice=Close,Period1=20</stp>
        <stp>STDDEV</stp>
        <stp>30</stp>
        <stp/>
        <stp>all</stp>
        <stp/>
        <stp/>
        <stp/>
        <stp>T</stp>
        <tr r="U79" s="1"/>
      </tp>
      <tp>
        <v>357.96</v>
        <stp/>
        <stp>ContractData</stp>
        <stp>S.GOOGL</stp>
        <stp>High</stp>
        <stp/>
        <stp>T</stp>
        <tr r="AA11" s="2"/>
      </tp>
      <tp>
        <v>50.538499999999999</v>
        <stp/>
        <stp>StudyData</stp>
        <stp>S.CSX</stp>
        <stp>MA</stp>
        <stp>InputChoice=Close,MAType=Sim,Period=20</stp>
        <stp>MA</stp>
        <stp>5</stp>
        <stp/>
        <stp>all</stp>
        <stp/>
        <stp/>
        <stp/>
        <stp>T</stp>
        <tr r="D31" s="1"/>
      </tp>
      <tp>
        <v>350</v>
        <stp/>
        <stp>ContractData</stp>
        <stp>S.GOOG</stp>
        <stp>Low</stp>
        <stp/>
        <stp>T</stp>
        <tr r="AB9" s="2"/>
      </tp>
      <tp>
        <v>6.9192680970999998</v>
        <stp/>
        <stp>StudyData</stp>
        <stp>S.TER</stp>
        <stp>StdDev</stp>
        <stp>InputChoice=Close,Period1=20</stp>
        <stp>STDDEV</stp>
        <stp>15</stp>
        <stp/>
        <stp>all</stp>
        <stp/>
        <stp/>
        <stp/>
        <stp>T</stp>
        <tr r="M93" s="1"/>
      </tp>
      <tp>
        <v>46.36</v>
        <stp/>
        <stp>StudyData</stp>
        <stp>S.EXC</stp>
        <stp>BAR</stp>
        <stp/>
        <stp>Close</stp>
        <stp>5</stp>
        <stp>0</stp>
        <stp/>
        <stp/>
        <stp/>
        <stp/>
        <stp>T</stp>
        <tr r="C37" s="1"/>
      </tp>
      <tp>
        <v>46.36</v>
        <stp/>
        <stp>StudyData</stp>
        <stp>S.EXC</stp>
        <stp>BAR</stp>
        <stp/>
        <stp>Close</stp>
        <stp>D</stp>
        <stp>0</stp>
        <stp/>
        <stp/>
        <stp/>
        <stp/>
        <stp>T</stp>
        <tr r="AA37" s="1"/>
      </tp>
      <tp>
        <v>0.43404032069999998</v>
        <stp/>
        <stp>StudyData</stp>
        <stp>S.TRI</stp>
        <stp>StdDev</stp>
        <stp>InputChoice=Close,Period1=20</stp>
        <stp>STDDEV</stp>
        <stp>15</stp>
        <stp/>
        <stp>all</stp>
        <stp/>
        <stp/>
        <stp/>
        <stp>T</stp>
        <tr r="M95" s="1"/>
      </tp>
      <tp>
        <v>1.8148347032000001</v>
        <stp/>
        <stp>StudyData</stp>
        <stp>S.TXN</stp>
        <stp>StdDev</stp>
        <stp>InputChoice=Close,Period1=20</stp>
        <stp>STDDEV</stp>
        <stp>15</stp>
        <stp/>
        <stp>all</stp>
        <stp/>
        <stp/>
        <stp/>
        <stp>T</stp>
        <tr r="M98" s="1"/>
      </tp>
      <tp>
        <v>290.39999999999998</v>
        <stp/>
        <stp>StudyData</stp>
        <stp>S.TXN</stp>
        <stp>BAR</stp>
        <stp/>
        <stp>Close</stp>
        <stp>5</stp>
        <stp>0</stp>
        <stp/>
        <stp/>
        <stp/>
        <stp/>
        <stp>T</stp>
        <tr r="C98" s="1"/>
      </tp>
      <tp>
        <v>290.39999999999998</v>
        <stp/>
        <stp>StudyData</stp>
        <stp>S.TXN</stp>
        <stp>BAR</stp>
        <stp/>
        <stp>Close</stp>
        <stp>D</stp>
        <stp>0</stp>
        <stp/>
        <stp/>
        <stp/>
        <stp/>
        <stp>T</stp>
        <tr r="AA98" s="1"/>
      </tp>
      <tp>
        <v>23.39</v>
        <stp/>
        <stp>ContractData</stp>
        <stp>S.CMCSA</stp>
        <stp>Low</stp>
        <stp/>
        <stp>T</stp>
        <tr r="N35" s="2"/>
      </tp>
      <tp>
        <v>96.380499999999998</v>
        <stp/>
        <stp>StudyData</stp>
        <stp>S.TRI</stp>
        <stp>MA</stp>
        <stp>InputChoice=Close,MAType=Sim,Period=20</stp>
        <stp>MA</stp>
        <stp>5</stp>
        <stp/>
        <stp>all</stp>
        <stp/>
        <stp/>
        <stp/>
        <stp>T</stp>
        <tr r="D95" s="1"/>
      </tp>
      <tp>
        <v>267.84899999999999</v>
        <stp/>
        <stp>StudyData</stp>
        <stp>S.ARM</stp>
        <stp>MA</stp>
        <stp>InputChoice=Close,MAType=Sim,Period=20</stp>
        <stp>MA</stp>
        <stp>5</stp>
        <stp/>
        <stp>all</stp>
        <stp/>
        <stp/>
        <stp/>
        <stp>T</stp>
        <tr r="D16" s="1"/>
      </tp>
      <tp>
        <v>192.43</v>
        <stp/>
        <stp>ContractData</stp>
        <stp>S.FANG</stp>
        <stp>Low</stp>
        <stp/>
        <stp>T</stp>
        <tr r="AB29" s="2"/>
      </tp>
      <tp>
        <v>8.9083596133</v>
        <stp/>
        <stp>StudyData</stp>
        <stp>S.WDC</stp>
        <stp>StdDev</stp>
        <stp>InputChoice=Close,Period1=20</stp>
        <stp>STDDEV</stp>
        <stp>15</stp>
        <stp/>
        <stp>all</stp>
        <stp/>
        <stp/>
        <stp/>
        <stp>T</stp>
        <tr r="M102" s="1"/>
      </tp>
      <tp>
        <v>0.19668439190000001</v>
        <stp/>
        <stp>StudyData</stp>
        <stp>S.WBD</stp>
        <stp>StdDev</stp>
        <stp>InputChoice=Close,Period1=20</stp>
        <stp>STDDEV</stp>
        <stp>15</stp>
        <stp/>
        <stp>all</stp>
        <stp/>
        <stp/>
        <stp/>
        <stp>T</stp>
        <tr r="M100" s="1"/>
      </tp>
      <tp>
        <v>0.62716245900000001</v>
        <stp/>
        <stp>StudyData</stp>
        <stp>S.WMT</stp>
        <stp>StdDev</stp>
        <stp>InputChoice=Close,Period1=20</stp>
        <stp>STDDEV</stp>
        <stp>15</stp>
        <stp/>
        <stp>all</stp>
        <stp/>
        <stp/>
        <stp/>
        <stp>T</stp>
        <tr r="M103" s="1"/>
      </tp>
      <tp>
        <v>1.6326937864</v>
        <stp/>
        <stp>StudyData</stp>
        <stp>S.ROP</stp>
        <stp>StdDev</stp>
        <stp>InputChoice=Close,Period1=20</stp>
        <stp>STDDEV</stp>
        <stp>30</stp>
        <stp/>
        <stp>all</stp>
        <stp/>
        <stp/>
        <stp/>
        <stp>T</stp>
        <tr r="U85" s="1"/>
      </tp>
      <tp>
        <v>826.99</v>
        <stp/>
        <stp>StudyData</stp>
        <stp>S.STX</stp>
        <stp>BAR</stp>
        <stp/>
        <stp>Close</stp>
        <stp>30</stp>
        <stp>0</stp>
        <stp/>
        <stp/>
        <stp/>
        <stp/>
        <stp>T</stp>
        <tr r="S92" s="1"/>
      </tp>
      <tp>
        <v>50.78</v>
        <stp/>
        <stp>StudyData</stp>
        <stp>S.CSX</stp>
        <stp>BAR</stp>
        <stp/>
        <stp>Close</stp>
        <stp>30</stp>
        <stp>0</stp>
        <stp/>
        <stp/>
        <stp/>
        <stp/>
        <stp>T</stp>
        <tr r="S31" s="1"/>
      </tp>
      <tp>
        <v>826.99</v>
        <stp/>
        <stp>StudyData</stp>
        <stp>S.STX</stp>
        <stp>BAR</stp>
        <stp/>
        <stp>Close</stp>
        <stp>15</stp>
        <stp>0</stp>
        <stp/>
        <stp/>
        <stp/>
        <stp/>
        <stp>T</stp>
        <tr r="K92" s="1"/>
      </tp>
      <tp>
        <v>50.78</v>
        <stp/>
        <stp>StudyData</stp>
        <stp>S.CSX</stp>
        <stp>BAR</stp>
        <stp/>
        <stp>Close</stp>
        <stp>15</stp>
        <stp>0</stp>
        <stp/>
        <stp/>
        <stp/>
        <stp/>
        <stp>T</stp>
        <tr r="K31" s="1"/>
      </tp>
      <tp>
        <v>25.552491165199999</v>
        <stp/>
        <stp>StudyData</stp>
        <stp>S.STX</stp>
        <stp>StdDev</stp>
        <stp>InputChoice=Close,Period1=20</stp>
        <stp>STDDEV</stp>
        <stp>30</stp>
        <stp/>
        <stp>all</stp>
        <stp/>
        <stp/>
        <stp/>
        <stp>T</stp>
        <tr r="U92" s="1"/>
      </tp>
      <tp>
        <v>350.52</v>
        <stp/>
        <stp>ContractData</stp>
        <stp>S.GOOGL</stp>
        <stp>Low</stp>
        <stp/>
        <stp>T</stp>
        <tr r="AB11" s="2"/>
      </tp>
      <tp>
        <v>424.01150000000001</v>
        <stp/>
        <stp>StudyData</stp>
        <stp>S.APP</stp>
        <stp>MA</stp>
        <stp>InputChoice=Close,MAType=Sim,Period=20</stp>
        <stp>MA</stp>
        <stp>5</stp>
        <stp/>
        <stp>all</stp>
        <stp/>
        <stp/>
        <stp/>
        <stp>T</stp>
        <tr r="D15" s="1"/>
      </tp>
      <tp>
        <v>257.07</v>
        <stp/>
        <stp>ContractData</stp>
        <stp>S.DDOG</stp>
        <stp>Low</stp>
        <stp/>
        <stp>T</stp>
        <tr r="AB12" s="2"/>
      </tp>
      <tp>
        <v>7.9969465892000002</v>
        <stp/>
        <stp>StudyData</stp>
        <stp>S.TER</stp>
        <stp>StdDev</stp>
        <stp>InputChoice=Close,Period1=20</stp>
        <stp>STDDEV</stp>
        <stp>30</stp>
        <stp/>
        <stp>all</stp>
        <stp/>
        <stp/>
        <stp/>
        <stp>T</stp>
        <tr r="U93" s="1"/>
      </tp>
      <tp>
        <v>346.95949999999999</v>
        <stp/>
        <stp>StudyData</stp>
        <stp>S.GOOGL</stp>
        <stp>MA</stp>
        <stp>InputChoice=Close,MAType=Sim,Period=20</stp>
        <stp>MA</stp>
        <stp>5</stp>
        <stp/>
        <stp>all</stp>
        <stp/>
        <stp/>
        <stp/>
        <stp>T</stp>
        <tr r="D45" s="1"/>
      </tp>
      <tp>
        <v>1.5492206911999999</v>
        <stp/>
        <stp>StudyData</stp>
        <stp>S.TRI</stp>
        <stp>StdDev</stp>
        <stp>InputChoice=Close,Period1=20</stp>
        <stp>STDDEV</stp>
        <stp>30</stp>
        <stp/>
        <stp>all</stp>
        <stp/>
        <stp/>
        <stp/>
        <stp>T</stp>
        <tr r="U95" s="1"/>
      </tp>
      <tp>
        <v>2.9330654186</v>
        <stp/>
        <stp>StudyData</stp>
        <stp>S.TXN</stp>
        <stp>StdDev</stp>
        <stp>InputChoice=Close,Period1=20</stp>
        <stp>STDDEV</stp>
        <stp>30</stp>
        <stp/>
        <stp>all</stp>
        <stp/>
        <stp/>
        <stp/>
        <stp>T</stp>
        <tr r="U98" s="1"/>
      </tp>
      <tp>
        <v>208.96</v>
        <stp/>
        <stp>ContractData</stp>
        <stp>S.EA</stp>
        <stp>Low</stp>
        <stp/>
        <stp>T</stp>
        <tr r="AB26" s="2"/>
      </tp>
      <tp>
        <v>75.17</v>
        <stp/>
        <stp>ContractData</stp>
        <stp>S.CRWV</stp>
        <stp>Low</stp>
        <stp/>
        <stp>T</stp>
        <tr r="N26" s="2"/>
        <tr r="AB10" s="2"/>
      </tp>
      <tp>
        <v>200.88</v>
        <stp/>
        <stp>ContractData</stp>
        <stp>S.CTAS</stp>
        <stp>Low</stp>
        <stp/>
        <stp>T</stp>
        <tr r="AB27" s="2"/>
      </tp>
      <tp>
        <v>331.6</v>
        <stp/>
        <stp>ContractData</stp>
        <stp>S.CDNS</stp>
        <stp>Low</stp>
        <stp/>
        <stp>T</stp>
        <tr r="AB33" s="2"/>
      </tp>
      <tp>
        <v>0.40257763229999999</v>
        <stp/>
        <stp>StudyData</stp>
        <stp>S.PDD</stp>
        <stp>StdDev</stp>
        <stp>InputChoice=Close,Period1=20</stp>
        <stp>STDDEV</stp>
        <stp>15</stp>
        <stp/>
        <stp>all</stp>
        <stp/>
        <stp/>
        <stp/>
        <stp>T</stp>
        <tr r="M78" s="1"/>
      </tp>
      <tp>
        <v>0.70440240629999995</v>
        <stp/>
        <stp>StudyData</stp>
        <stp>S.PEP</stp>
        <stp>StdDev</stp>
        <stp>InputChoice=Close,Period1=20</stp>
        <stp>STDDEV</stp>
        <stp>15</stp>
        <stp/>
        <stp>all</stp>
        <stp/>
        <stp/>
        <stp/>
        <stp>T</stp>
        <tr r="M79" s="1"/>
      </tp>
      <tp>
        <v>179.54</v>
        <stp/>
        <stp>ContractData</stp>
        <stp>S.BKNG</stp>
        <stp>Low</stp>
        <stp/>
        <stp>T</stp>
        <tr r="N16" s="2"/>
      </tp>
      <tp>
        <v>16.079595105300001</v>
        <stp/>
        <stp>StudyData</stp>
        <stp>S.STX</stp>
        <stp>StdDev</stp>
        <stp>InputChoice=Close,Period1=20</stp>
        <stp>STDDEV</stp>
        <stp>15</stp>
        <stp/>
        <stp>all</stp>
        <stp/>
        <stp/>
        <stp/>
        <stp>T</stp>
        <tr r="M92" s="1"/>
      </tp>
      <tp>
        <v>23.46</v>
        <stp/>
        <stp>ContractData</stp>
        <stp>S.CMCSA</stp>
        <stp>LastTrade</stp>
        <stp/>
        <stp>T</stp>
        <tr r="I35" s="2"/>
      </tp>
      <tp>
        <v>330.02</v>
        <stp/>
        <stp>ContractData</stp>
        <stp>S.AAPL</stp>
        <stp>Low</stp>
        <stp/>
        <stp>T</stp>
        <tr r="AB41" s="2"/>
      </tp>
      <tp>
        <v>213.22</v>
        <stp/>
        <stp>ContractData</stp>
        <stp>S.ADSK</stp>
        <stp>Low</stp>
        <stp/>
        <stp>T</stp>
        <tr r="N37" s="2"/>
      </tp>
      <tp>
        <v>14.0047817816</v>
        <stp/>
        <stp>StudyData</stp>
        <stp>S.WDC</stp>
        <stp>StdDev</stp>
        <stp>InputChoice=Close,Period1=20</stp>
        <stp>STDDEV</stp>
        <stp>30</stp>
        <stp/>
        <stp>all</stp>
        <stp/>
        <stp/>
        <stp/>
        <stp>T</stp>
        <tr r="U102" s="1"/>
      </tp>
      <tp>
        <v>1.0444524880999999</v>
        <stp/>
        <stp>StudyData</stp>
        <stp>S.XEL</stp>
        <stp>StdDev</stp>
        <stp>InputChoice=Close,Period1=20</stp>
        <stp>STDDEV</stp>
        <stp>D</stp>
        <stp/>
        <stp>all</stp>
        <stp/>
        <stp/>
        <stp/>
        <stp>T</stp>
        <tr r="AC104" s="1"/>
      </tp>
      <tp>
        <v>0.17842295259999999</v>
        <stp/>
        <stp>StudyData</stp>
        <stp>S.WBD</stp>
        <stp>StdDev</stp>
        <stp>InputChoice=Close,Period1=20</stp>
        <stp>STDDEV</stp>
        <stp>30</stp>
        <stp/>
        <stp>all</stp>
        <stp/>
        <stp/>
        <stp/>
        <stp>T</stp>
        <tr r="U100" s="1"/>
      </tp>
      <tp>
        <v>0.89467927209999998</v>
        <stp/>
        <stp>StudyData</stp>
        <stp>S.WMT</stp>
        <stp>StdDev</stp>
        <stp>InputChoice=Close,Period1=20</stp>
        <stp>STDDEV</stp>
        <stp>30</stp>
        <stp/>
        <stp>all</stp>
        <stp/>
        <stp/>
        <stp/>
        <stp>T</stp>
        <tr r="U103" s="1"/>
      </tp>
      <tp>
        <v>4.1582499624000002</v>
        <stp/>
        <stp>StudyData</stp>
        <stp>S.PDD</stp>
        <stp>StdDev</stp>
        <stp>InputChoice=Close,Period1=20</stp>
        <stp>STDDEV</stp>
        <stp>D</stp>
        <stp/>
        <stp>all</stp>
        <stp/>
        <stp/>
        <stp/>
        <stp>T</stp>
        <tr r="AC78" s="1"/>
      </tp>
      <tp>
        <v>2.9223265987999998</v>
        <stp/>
        <stp>StudyData</stp>
        <stp>S.PEP</stp>
        <stp>StdDev</stp>
        <stp>InputChoice=Close,Period1=20</stp>
        <stp>STDDEV</stp>
        <stp>D</stp>
        <stp/>
        <stp>all</stp>
        <stp/>
        <stp/>
        <stp/>
        <stp>T</stp>
        <tr r="AC79" s="1"/>
      </tp>
      <tp>
        <v>87.699828614400005</v>
        <stp/>
        <stp>StudyData</stp>
        <stp>S.STX</stp>
        <stp>StdDev</stp>
        <stp>InputChoice=Close,Period1=20</stp>
        <stp>STDDEV</stp>
        <stp>D</stp>
        <stp/>
        <stp>all</stp>
        <stp/>
        <stp/>
        <stp/>
        <stp>T</stp>
        <tr r="AC92" s="1"/>
      </tp>
      <tp>
        <v>13.171894653000001</v>
        <stp/>
        <stp>StudyData</stp>
        <stp>S.ROP</stp>
        <stp>StdDev</stp>
        <stp>InputChoice=Close,Period1=20</stp>
        <stp>STDDEV</stp>
        <stp>D</stp>
        <stp/>
        <stp>all</stp>
        <stp/>
        <stp/>
        <stp/>
        <stp>T</stp>
        <tr r="AC85" s="1"/>
      </tp>
      <tp>
        <v>1.4375300866</v>
        <stp/>
        <stp>StudyData</stp>
        <stp>S.ROP</stp>
        <stp>StdDev</stp>
        <stp>InputChoice=Close,Period1=20</stp>
        <stp>STDDEV</stp>
        <stp>15</stp>
        <stp/>
        <stp>all</stp>
        <stp/>
        <stp/>
        <stp/>
        <stp>T</stp>
        <tr r="M85" s="1"/>
      </tp>
      <tp>
        <v>10.976090560899999</v>
        <stp/>
        <stp>StudyData</stp>
        <stp>S.TXN</stp>
        <stp>StdDev</stp>
        <stp>InputChoice=Close,Period1=20</stp>
        <stp>STDDEV</stp>
        <stp>D</stp>
        <stp/>
        <stp>all</stp>
        <stp/>
        <stp/>
        <stp/>
        <stp>T</stp>
        <tr r="AC98" s="1"/>
      </tp>
      <tp>
        <v>6.0531475077000003</v>
        <stp/>
        <stp>StudyData</stp>
        <stp>S.TRI</stp>
        <stp>StdDev</stp>
        <stp>InputChoice=Close,Period1=20</stp>
        <stp>STDDEV</stp>
        <stp>D</stp>
        <stp/>
        <stp>all</stp>
        <stp/>
        <stp/>
        <stp/>
        <stp>T</stp>
        <tr r="AC95" s="1"/>
      </tp>
      <tp>
        <v>51.950452923900002</v>
        <stp/>
        <stp>StudyData</stp>
        <stp>S.TER</stp>
        <stp>StdDev</stp>
        <stp>InputChoice=Close,Period1=20</stp>
        <stp>STDDEV</stp>
        <stp>D</stp>
        <stp/>
        <stp>all</stp>
        <stp/>
        <stp/>
        <stp/>
        <stp>T</stp>
        <tr r="AC93" s="1"/>
      </tp>
      <tp>
        <v>2.5314550657999999</v>
        <stp/>
        <stp>StudyData</stp>
        <stp>S.WMT</stp>
        <stp>StdDev</stp>
        <stp>InputChoice=Close,Period1=20</stp>
        <stp>STDDEV</stp>
        <stp>D</stp>
        <stp/>
        <stp>all</stp>
        <stp/>
        <stp/>
        <stp/>
        <stp>T</stp>
        <tr r="AC103" s="1"/>
      </tp>
      <tp>
        <v>68.233286774099994</v>
        <stp/>
        <stp>StudyData</stp>
        <stp>S.WDC</stp>
        <stp>StdDev</stp>
        <stp>InputChoice=Close,Period1=20</stp>
        <stp>STDDEV</stp>
        <stp>D</stp>
        <stp/>
        <stp>all</stp>
        <stp/>
        <stp/>
        <stp/>
        <stp>T</stp>
        <tr r="AC102" s="1"/>
      </tp>
      <tp>
        <v>0.38001315769999999</v>
        <stp/>
        <stp>StudyData</stp>
        <stp>S.WBD</stp>
        <stp>StdDev</stp>
        <stp>InputChoice=Close,Period1=20</stp>
        <stp>STDDEV</stp>
        <stp>D</stp>
        <stp/>
        <stp>all</stp>
        <stp/>
        <stp/>
        <stp/>
        <stp>T</stp>
        <tr r="AC100" s="1"/>
      </tp>
      <tp>
        <v>32.357260309700003</v>
        <stp/>
        <stp>StudyData</stp>
        <stp>S.IBM</stp>
        <stp>StdDev</stp>
        <stp>InputChoice=Close,Period1=20</stp>
        <stp>STDDEV</stp>
        <stp>D</stp>
        <stp/>
        <stp>all</stp>
        <stp/>
        <stp/>
        <stp/>
        <stp>T</stp>
        <tr r="G41" s="2"/>
      </tp>
      <tp>
        <v>3.3820128621999999</v>
        <stp/>
        <stp>StudyData</stp>
        <stp>S.HON</stp>
        <stp>StdDev</stp>
        <stp>InputChoice=Close,Period1=20</stp>
        <stp>STDDEV</stp>
        <stp>D</stp>
        <stp/>
        <stp>all</stp>
        <stp/>
        <stp/>
        <stp/>
        <stp>T</stp>
        <tr r="AC46" s="1"/>
      </tp>
      <tp>
        <v>1.1270664355</v>
        <stp/>
        <stp>StudyData</stp>
        <stp>S.KHC</stp>
        <stp>StdDev</stp>
        <stp>InputChoice=Close,Period1=20</stp>
        <stp>STDDEV</stp>
        <stp>D</stp>
        <stp/>
        <stp>all</stp>
        <stp/>
        <stp/>
        <stp/>
        <stp>T</stp>
        <tr r="AC53" s="1"/>
      </tp>
      <tp>
        <v>1.0460605862000001</v>
        <stp/>
        <stp>StudyData</stp>
        <stp>S.KDP</stp>
        <stp>StdDev</stp>
        <stp>InputChoice=Close,Period1=20</stp>
        <stp>STDDEV</stp>
        <stp>D</stp>
        <stp/>
        <stp>all</stp>
        <stp/>
        <stp/>
        <stp/>
        <stp>T</stp>
        <tr r="AC52" s="1"/>
      </tp>
      <tp>
        <v>6.6675511809000003</v>
        <stp/>
        <stp>StudyData</stp>
        <stp>S.MAR</stp>
        <stp>StdDev</stp>
        <stp>InputChoice=Close,Period1=20</stp>
        <stp>STDDEV</stp>
        <stp>D</stp>
        <stp/>
        <stp>all</stp>
        <stp/>
        <stp/>
        <stp/>
        <stp>T</stp>
        <tr r="AC58" s="1"/>
      </tp>
      <tp>
        <v>9.8878955800000004</v>
        <stp/>
        <stp>StudyData</stp>
        <stp>S.LIN</stp>
        <stp>StdDev</stp>
        <stp>InputChoice=Close,Period1=20</stp>
        <stp>STDDEV</stp>
        <stp>D</stp>
        <stp/>
        <stp>all</stp>
        <stp/>
        <stp/>
        <stp/>
        <stp>T</stp>
        <tr r="AC55" s="1"/>
      </tp>
      <tp>
        <v>36.956922950900001</v>
        <stp/>
        <stp>StudyData</stp>
        <stp>S.ARM</stp>
        <stp>StdDev</stp>
        <stp>InputChoice=Close,Period1=20</stp>
        <stp>STDDEV</stp>
        <stp>D</stp>
        <stp/>
        <stp>all</stp>
        <stp/>
        <stp/>
        <stp/>
        <stp>T</stp>
        <tr r="AC16" s="1"/>
      </tp>
      <tp>
        <v>41.1284540312</v>
        <stp/>
        <stp>StudyData</stp>
        <stp>S.APP</stp>
        <stp>StdDev</stp>
        <stp>InputChoice=Close,Period1=20</stp>
        <stp>STDDEV</stp>
        <stp>D</stp>
        <stp/>
        <stp>all</stp>
        <stp/>
        <stp/>
        <stp/>
        <stp>T</stp>
        <tr r="AC15" s="1"/>
      </tp>
      <tp>
        <v>19.963326626600001</v>
        <stp/>
        <stp>StudyData</stp>
        <stp>S.AMD</stp>
        <stp>StdDev</stp>
        <stp>InputChoice=Close,Period1=20</stp>
        <stp>STDDEV</stp>
        <stp>D</stp>
        <stp/>
        <stp>all</stp>
        <stp/>
        <stp/>
        <stp/>
        <stp>T</stp>
        <tr r="AC12" s="1"/>
      </tp>
      <tp>
        <v>13.276611728900001</v>
        <stp/>
        <stp>StudyData</stp>
        <stp>S.ADP</stp>
        <stp>StdDev</stp>
        <stp>InputChoice=Close,Period1=20</stp>
        <stp>STDDEV</stp>
        <stp>D</stp>
        <stp/>
        <stp>all</stp>
        <stp/>
        <stp/>
        <stp/>
        <stp>T</stp>
        <tr r="AC6" s="1"/>
      </tp>
      <tp>
        <v>16.166240781300001</v>
        <stp/>
        <stp>StudyData</stp>
        <stp>S.ADI</stp>
        <stp>StdDev</stp>
        <stp>InputChoice=Close,Period1=20</stp>
        <stp>STDDEV</stp>
        <stp>D</stp>
        <stp/>
        <stp>all</stp>
        <stp/>
        <stp/>
        <stp/>
        <stp>T</stp>
        <tr r="AC5" s="1"/>
      </tp>
      <tp>
        <v>2.2262841238000002</v>
        <stp/>
        <stp>StudyData</stp>
        <stp>S.AEP</stp>
        <stp>StdDev</stp>
        <stp>InputChoice=Close,Period1=20</stp>
        <stp>STDDEV</stp>
        <stp>D</stp>
        <stp/>
        <stp>all</stp>
        <stp/>
        <stp/>
        <stp/>
        <stp>T</stp>
        <tr r="AC8" s="1"/>
      </tp>
      <tp>
        <v>1.4395245743</v>
        <stp/>
        <stp>StudyData</stp>
        <stp>S.CSX</stp>
        <stp>StdDev</stp>
        <stp>InputChoice=Close,Period1=20</stp>
        <stp>STDDEV</stp>
        <stp>D</stp>
        <stp/>
        <stp>all</stp>
        <stp/>
        <stp/>
        <stp/>
        <stp>T</stp>
        <tr r="AC31" s="1"/>
      </tp>
      <tp>
        <v>10.573022462899999</v>
        <stp/>
        <stp>StudyData</stp>
        <stp>S.CEG</stp>
        <stp>StdDev</stp>
        <stp>InputChoice=Close,Period1=20</stp>
        <stp>STDDEV</stp>
        <stp>D</stp>
        <stp/>
        <stp>all</stp>
        <stp/>
        <stp/>
        <stp/>
        <stp>T</stp>
        <tr r="AC24" s="1"/>
      </tp>
      <tp>
        <v>1.6600460083999999</v>
        <stp/>
        <stp>StudyData</stp>
        <stp>S.BKR</stp>
        <stp>StdDev</stp>
        <stp>InputChoice=Close,Period1=20</stp>
        <stp>STDDEV</stp>
        <stp>D</stp>
        <stp/>
        <stp>all</stp>
        <stp/>
        <stp/>
        <stp/>
        <stp>T</stp>
        <tr r="AC21" s="1"/>
      </tp>
      <tp>
        <v>0.52555304199999997</v>
        <stp/>
        <stp>StudyData</stp>
        <stp>S.EXC</stp>
        <stp>StdDev</stp>
        <stp>InputChoice=Close,Period1=20</stp>
        <stp>STDDEV</stp>
        <stp>D</stp>
        <stp/>
        <stp>all</stp>
        <stp/>
        <stp/>
        <stp/>
        <stp>T</stp>
        <tr r="AC37" s="1"/>
      </tp>
      <tp>
        <v>2.5390554837999999</v>
        <stp/>
        <stp>StudyData</stp>
        <stp>S.FER</stp>
        <stp>StdDev</stp>
        <stp>InputChoice=Close,Period1=20</stp>
        <stp>STDDEV</stp>
        <stp>D</stp>
        <stp/>
        <stp>all</stp>
        <stp/>
        <stp/>
        <stp/>
        <stp>T</stp>
        <tr r="AC40" s="1"/>
      </tp>
      <tp>
        <v>350.88</v>
        <stp/>
        <stp>ContractData</stp>
        <stp>S.GOOGL</stp>
        <stp>Open</stp>
        <stp/>
        <stp>T</stp>
        <tr r="Z11" s="2"/>
      </tp>
      <tp>
        <v>794.74350000000004</v>
        <stp/>
        <stp>StudyData</stp>
        <stp>S.STX</stp>
        <stp>MA</stp>
        <stp>InputChoice=Close,MAType=Sim,Period=20</stp>
        <stp>MA</stp>
        <stp>5</stp>
        <stp/>
        <stp>all</stp>
        <stp/>
        <stp/>
        <stp/>
        <stp>T</stp>
        <tr r="D92" s="1"/>
      </tp>
      <tp t="s">
        <v>CADENCE DESIGN SYS</v>
        <stp/>
        <stp>ContractData</stp>
        <stp>S.CDNS</stp>
        <stp>LongDescription</stp>
        <stp/>
        <stp>T</stp>
        <tr r="Q33" s="2"/>
        <tr r="B23" s="1"/>
      </tp>
      <tp>
        <v>23.46</v>
        <stp/>
        <stp>StudyData</stp>
        <stp>S.CMCSA</stp>
        <stp>BAR</stp>
        <stp/>
        <stp>Close</stp>
        <stp>15</stp>
        <stp>0</stp>
        <stp/>
        <stp/>
        <stp/>
        <stp/>
        <stp>T</stp>
        <tr r="K25" s="1"/>
      </tp>
      <tp t="s">
        <v>COCA-COLA EUROPACIFI</v>
        <stp/>
        <stp>ContractData</stp>
        <stp>S.CCEP</stp>
        <stp>LongDescription</stp>
        <stp/>
        <stp>T</stp>
        <tr r="B22" s="1"/>
      </tp>
      <tp>
        <v>23.46</v>
        <stp/>
        <stp>StudyData</stp>
        <stp>S.CMCSA</stp>
        <stp>BAR</stp>
        <stp/>
        <stp>Close</stp>
        <stp>30</stp>
        <stp>0</stp>
        <stp/>
        <stp/>
        <stp/>
        <stp/>
        <stp>T</stp>
        <tr r="S25" s="1"/>
      </tp>
      <tp t="s">
        <v>COSTCO WHOLESALE</v>
        <stp/>
        <stp>ContractData</stp>
        <stp>S.COST</stp>
        <stp>LongDescription</stp>
        <stp/>
        <stp>T</stp>
        <tr r="B26" s="1"/>
      </tp>
      <tp t="s">
        <v>Cintas Corp</v>
        <stp/>
        <stp>ContractData</stp>
        <stp>S.CTAS</stp>
        <stp>LongDescription</stp>
        <stp/>
        <stp>T</stp>
        <tr r="Q27" s="2"/>
        <tr r="B32" s="1"/>
      </tp>
      <tp t="s">
        <v>COPART, INC.</v>
        <stp/>
        <stp>ContractData</stp>
        <stp>S.CPRT</stp>
        <stp>LongDescription</stp>
        <stp/>
        <stp>T</stp>
        <tr r="B27" s="1"/>
      </tp>
      <tp t="s">
        <v>COREWEAVE CL A CS</v>
        <stp/>
        <stp>ContractData</stp>
        <stp>S.CRWV</stp>
        <stp>LongDescription</stp>
        <stp/>
        <stp>T</stp>
        <tr r="Q10" s="2"/>
        <tr r="C26" s="2"/>
        <tr r="B29" s="1"/>
      </tp>
      <tp t="s">
        <v>CROWDSTRIKE HLD CM A</v>
        <stp/>
        <stp>ContractData</stp>
        <stp>S.CRWD</stp>
        <stp>LongDescription</stp>
        <stp/>
        <stp>T</stp>
        <tr r="B28" s="1"/>
      </tp>
      <tp t="s">
        <v>CISCO SYSTEMS INC.</v>
        <stp/>
        <stp>ContractData</stp>
        <stp>S.CSCO</stp>
        <stp>LongDescription</stp>
        <stp/>
        <stp>T</stp>
        <tr r="B30" s="1"/>
      </tp>
      <tp>
        <v>0.72168881799999995</v>
        <stp/>
        <stp>StudyData</stp>
        <stp>S.MSTR</stp>
        <stp>StdDev</stp>
        <stp>InputChoice=Close,Period1=20</stp>
        <stp>STDDEV</stp>
        <stp>30</stp>
        <stp/>
        <stp>all</stp>
        <stp/>
        <stp/>
        <stp/>
        <stp>T</stp>
        <tr r="U67" s="1"/>
      </tp>
      <tp>
        <v>22.384773083500001</v>
        <stp/>
        <stp>StudyData</stp>
        <stp>S.ISRG</stp>
        <stp>StdDev</stp>
        <stp>InputChoice=Close,Period1=20</stp>
        <stp>STDDEV</stp>
        <stp>30</stp>
        <stp/>
        <stp>all</stp>
        <stp/>
        <stp/>
        <stp/>
        <stp>T</stp>
        <tr r="U51" s="1"/>
      </tp>
      <tp>
        <v>3.8479359402000002</v>
        <stp/>
        <stp>StudyData</stp>
        <stp>S.TSLA</stp>
        <stp>StdDev</stp>
        <stp>InputChoice=Close,Period1=20</stp>
        <stp>STDDEV</stp>
        <stp>30</stp>
        <stp/>
        <stp>all</stp>
        <stp/>
        <stp/>
        <stp/>
        <stp>T</stp>
        <tr r="U96" s="1"/>
      </tp>
      <tp>
        <v>19.9200628199</v>
        <stp/>
        <stp>StudyData</stp>
        <stp>S.ASML</stp>
        <stp>StdDev</stp>
        <stp>InputChoice=Close,Period1=20</stp>
        <stp>STDDEV</stp>
        <stp>30</stp>
        <stp/>
        <stp>all</stp>
        <stp/>
        <stp/>
        <stp/>
        <stp>T</stp>
        <tr r="U17" s="1"/>
      </tp>
      <tp>
        <v>1.2947141576000001</v>
        <stp/>
        <stp>StudyData</stp>
        <stp>S.NVDA</stp>
        <stp>StdDev</stp>
        <stp>InputChoice=Close,Period1=20</stp>
        <stp>STDDEV</stp>
        <stp>15</stp>
        <stp/>
        <stp>all</stp>
        <stp/>
        <stp/>
        <stp/>
        <stp>T</stp>
        <tr r="M71" s="1"/>
      </tp>
      <tp>
        <v>4.6421398891000001</v>
        <stp/>
        <stp>StudyData</stp>
        <stp>S.MSFT</stp>
        <stp>StdDev</stp>
        <stp>InputChoice=Close,Period1=20</stp>
        <stp>STDDEV</stp>
        <stp>30</stp>
        <stp/>
        <stp>all</stp>
        <stp/>
        <stp/>
        <stp/>
        <stp>T</stp>
        <tr r="U66" s="1"/>
      </tp>
      <tp>
        <v>2.5034068785999999</v>
        <stp/>
        <stp>StudyData</stp>
        <stp>S.AVGO</stp>
        <stp>StdDev</stp>
        <stp>InputChoice=Close,Period1=20</stp>
        <stp>STDDEV</stp>
        <stp>15</stp>
        <stp/>
        <stp>all</stp>
        <stp/>
        <stp/>
        <stp/>
        <stp>T</stp>
        <tr r="M18" s="1"/>
      </tp>
      <tp>
        <v>1.5246647992</v>
        <stp/>
        <stp>StudyData</stp>
        <stp>S.CSCO</stp>
        <stp>StdDev</stp>
        <stp>InputChoice=Close,Period1=20</stp>
        <stp>STDDEV</stp>
        <stp>30</stp>
        <stp/>
        <stp>all</stp>
        <stp/>
        <stp/>
        <stp/>
        <stp>T</stp>
        <tr r="U30" s="1"/>
      </tp>
      <tp>
        <v>285.685</v>
        <stp/>
        <stp>StudyData</stp>
        <stp>S.TXN</stp>
        <stp>MA</stp>
        <stp>InputChoice=Close,MAType=Sim,Period=20</stp>
        <stp>MA</stp>
        <stp>15</stp>
        <stp/>
        <stp>all</stp>
        <stp/>
        <stp/>
        <stp/>
        <stp>T</stp>
        <tr r="L98" s="1"/>
      </tp>
      <tp>
        <v>515.53750000000002</v>
        <stp/>
        <stp>StudyData</stp>
        <stp>S.LIN</stp>
        <stp>MA</stp>
        <stp>InputChoice=Close,MAType=Sim,Period=20</stp>
        <stp>MA</stp>
        <stp>15</stp>
        <stp/>
        <stp>all</stp>
        <stp/>
        <stp/>
        <stp/>
        <stp>T</stp>
        <tr r="L55" s="1"/>
      </tp>
      <tp>
        <v>226.19749999999999</v>
        <stp/>
        <stp>StudyData</stp>
        <stp>S.HON</stp>
        <stp>MA</stp>
        <stp>InputChoice=Close,MAType=Sim,Period=20</stp>
        <stp>MA</stp>
        <stp>15</stp>
        <stp/>
        <stp>all</stp>
        <stp/>
        <stp/>
        <stp/>
        <stp>T</stp>
        <tr r="L46" s="1"/>
      </tp>
      <tp t="s">
        <v>ELECTRONIC ARTS INC</v>
        <stp/>
        <stp>ContractData</stp>
        <stp>S.EA</stp>
        <stp>LongDescription</stp>
        <stp/>
        <stp>T</stp>
        <tr r="Q26" s="2"/>
        <tr r="B36" s="1"/>
      </tp>
      <tp t="s">
        <v>MICRON TECHNOLOGY</v>
        <stp/>
        <stp>ContractData</stp>
        <stp>S.MU</stp>
        <stp>LongDescription</stp>
        <stp/>
        <stp>T</stp>
        <tr r="B68" s="1"/>
      </tp>
      <tp t="s">
        <v>BOOKING HOLDINGS INC</v>
        <stp/>
        <stp>ContractData</stp>
        <stp>S.BKNG</stp>
        <stp>LongDescription</stp>
        <stp/>
        <stp>T</stp>
        <tr r="C16" s="2"/>
        <tr r="B20" s="1"/>
      </tp>
      <tp>
        <v>2.7001527271999999</v>
        <stp/>
        <stp>StudyData</stp>
        <stp>S.VRTX</stp>
        <stp>StdDev</stp>
        <stp>InputChoice=Close,Period1=20</stp>
        <stp>STDDEV</stp>
        <stp>30</stp>
        <stp/>
        <stp>all</stp>
        <stp/>
        <stp/>
        <stp/>
        <stp>T</stp>
        <tr r="U99" s="1"/>
      </tp>
      <tp>
        <v>2.5083941078000001</v>
        <stp/>
        <stp>StudyData</stp>
        <stp>S.MRVL</stp>
        <stp>StdDev</stp>
        <stp>InputChoice=Close,Period1=20</stp>
        <stp>STDDEV</stp>
        <stp>30</stp>
        <stp/>
        <stp>all</stp>
        <stp/>
        <stp/>
        <stp/>
        <stp>T</stp>
        <tr r="U65" s="1"/>
      </tp>
      <tp>
        <v>1.6140615695</v>
        <stp/>
        <stp>StudyData</stp>
        <stp>S.CRWD</stp>
        <stp>StdDev</stp>
        <stp>InputChoice=Close,Period1=20</stp>
        <stp>STDDEV</stp>
        <stp>30</stp>
        <stp/>
        <stp>all</stp>
        <stp/>
        <stp/>
        <stp/>
        <stp>T</stp>
        <tr r="U28" s="1"/>
      </tp>
      <tp>
        <v>1.4173457588</v>
        <stp/>
        <stp>StudyData</stp>
        <stp>S.CRWV</stp>
        <stp>StdDev</stp>
        <stp>InputChoice=Close,Period1=20</stp>
        <stp>STDDEV</stp>
        <stp>30</stp>
        <stp/>
        <stp>all</stp>
        <stp/>
        <stp/>
        <stp/>
        <stp>T</stp>
        <tr r="U29" s="1"/>
      </tp>
      <tp>
        <v>0.4927501903</v>
        <stp/>
        <stp>StudyData</stp>
        <stp>S.ORLY</stp>
        <stp>StdDev</stp>
        <stp>InputChoice=Close,Period1=20</stp>
        <stp>STDDEV</stp>
        <stp>30</stp>
        <stp/>
        <stp>all</stp>
        <stp/>
        <stp/>
        <stp/>
        <stp>T</stp>
        <tr r="U74" s="1"/>
      </tp>
      <tp>
        <v>3.8456636618000002</v>
        <stp/>
        <stp>StudyData</stp>
        <stp>S.LRCX</stp>
        <stp>StdDev</stp>
        <stp>InputChoice=Close,Period1=20</stp>
        <stp>STDDEV</stp>
        <stp>30</stp>
        <stp/>
        <stp>all</stp>
        <stp/>
        <stp/>
        <stp/>
        <stp>T</stp>
        <tr r="U57" s="1"/>
      </tp>
      <tp t="s">
        <v>Adobe Inc.</v>
        <stp/>
        <stp>ContractData</stp>
        <stp>S.ADBE</stp>
        <stp>LongDescription</stp>
        <stp/>
        <stp>T</stp>
        <tr r="B4" s="1"/>
      </tp>
      <tp t="s">
        <v>Autodesk Inc</v>
        <stp/>
        <stp>ContractData</stp>
        <stp>S.ADSK</stp>
        <stp>LongDescription</stp>
        <stp/>
        <stp>T</stp>
        <tr r="C37" s="2"/>
        <tr r="B7" s="1"/>
      </tp>
      <tp t="s">
        <v>APPLE INC.</v>
        <stp/>
        <stp>ContractData</stp>
        <stp>S.AAPL</stp>
        <stp>LongDescription</stp>
        <stp/>
        <stp>T</stp>
        <tr r="Q41" s="2"/>
        <tr r="B2" s="1"/>
      </tp>
      <tp t="s">
        <v>Airbnb, Inc. Class A</v>
        <stp/>
        <stp>ContractData</stp>
        <stp>S.ABNB</stp>
        <stp>LongDescription</stp>
        <stp/>
        <stp>T</stp>
        <tr r="B3" s="1"/>
      </tp>
      <tp t="s">
        <v>Astera Labs, Inc.</v>
        <stp/>
        <stp>ContractData</stp>
        <stp>S.ALAB</stp>
        <stp>LongDescription</stp>
        <stp/>
        <stp>T</stp>
        <tr r="B9" s="1"/>
      </tp>
      <tp t="s">
        <v>ALNYLAM PHARMACEUT</v>
        <stp/>
        <stp>ContractData</stp>
        <stp>S.ALNY</stp>
        <stp>LongDescription</stp>
        <stp/>
        <stp>T</stp>
        <tr r="B10" s="1"/>
      </tp>
      <tp t="s">
        <v>AMGEN</v>
        <stp/>
        <stp>ContractData</stp>
        <stp>S.AMGN</stp>
        <stp>LongDescription</stp>
        <stp/>
        <stp>T</stp>
        <tr r="B13" s="1"/>
      </tp>
      <tp t="s">
        <v>APPLIED MATERIALS</v>
        <stp/>
        <stp>ContractData</stp>
        <stp>S.AMAT</stp>
        <stp>LongDescription</stp>
        <stp/>
        <stp>T</stp>
        <tr r="B11" s="1"/>
      </tp>
      <tp t="s">
        <v>Amazon.com Inc</v>
        <stp/>
        <stp>ContractData</stp>
        <stp>S.AMZN</stp>
        <stp>LongDescription</stp>
        <stp/>
        <stp>T</stp>
        <tr r="B14" s="1"/>
      </tp>
      <tp t="s">
        <v>Broadcom Inc.</v>
        <stp/>
        <stp>ContractData</stp>
        <stp>S.AVGO</stp>
        <stp>LongDescription</stp>
        <stp/>
        <stp>T</stp>
        <tr r="B18" s="1"/>
      </tp>
      <tp t="s">
        <v>ASML HLDG NY REG</v>
        <stp/>
        <stp>ContractData</stp>
        <stp>S.ASML</stp>
        <stp>LongDescription</stp>
        <stp/>
        <stp>T</stp>
        <tr r="B17" s="1"/>
      </tp>
      <tp t="s">
        <v>AXON ENTERPRISE, INC</v>
        <stp/>
        <stp>ContractData</stp>
        <stp>S.AXON</stp>
        <stp>LongDescription</stp>
        <stp/>
        <stp>T</stp>
        <tr r="B19" s="1"/>
      </tp>
      <tp>
        <v>0.71829241960000001</v>
        <stp/>
        <stp>StudyData</stp>
        <stp>S.TTWO</stp>
        <stp>StdDev</stp>
        <stp>InputChoice=Close,Period1=20</stp>
        <stp>STDDEV</stp>
        <stp>15</stp>
        <stp/>
        <stp>all</stp>
        <stp/>
        <stp/>
        <stp/>
        <stp>T</stp>
        <tr r="M97" s="1"/>
      </tp>
      <tp>
        <v>0.56119960800000002</v>
        <stp/>
        <stp>StudyData</stp>
        <stp>S.FTNT</stp>
        <stp>StdDev</stp>
        <stp>InputChoice=Close,Period1=20</stp>
        <stp>STDDEV</stp>
        <stp>15</stp>
        <stp/>
        <stp>all</stp>
        <stp/>
        <stp/>
        <stp/>
        <stp>T</stp>
        <tr r="M41" s="1"/>
      </tp>
      <tp>
        <v>0.77835467489999999</v>
        <stp/>
        <stp>StudyData</stp>
        <stp>S.CTAS</stp>
        <stp>StdDev</stp>
        <stp>InputChoice=Close,Period1=20</stp>
        <stp>STDDEV</stp>
        <stp>15</stp>
        <stp/>
        <stp>all</stp>
        <stp/>
        <stp/>
        <stp/>
        <stp>T</stp>
        <tr r="M32" s="1"/>
      </tp>
      <tp>
        <v>79.253500000000003</v>
        <stp/>
        <stp>StudyData</stp>
        <stp>S.XEL</stp>
        <stp>MA</stp>
        <stp>InputChoice=Close,MAType=Sim,Period=20</stp>
        <stp>MA</stp>
        <stp>15</stp>
        <stp/>
        <stp>all</stp>
        <stp/>
        <stp/>
        <stp/>
        <stp>T</stp>
        <tr r="L104" s="1"/>
      </tp>
      <tp>
        <v>97.485500000000002</v>
        <stp/>
        <stp>StudyData</stp>
        <stp>S.TRI</stp>
        <stp>MA</stp>
        <stp>InputChoice=Close,MAType=Sim,Period=20</stp>
        <stp>MA</stp>
        <stp>30</stp>
        <stp/>
        <stp>all</stp>
        <stp/>
        <stp/>
        <stp/>
        <stp>T</stp>
        <tr r="T95" s="1"/>
      </tp>
      <tp>
        <v>376.99950000000001</v>
        <stp/>
        <stp>StudyData</stp>
        <stp>S.ADI</stp>
        <stp>MA</stp>
        <stp>InputChoice=Close,MAType=Sim,Period=20</stp>
        <stp>MA</stp>
        <stp>30</stp>
        <stp/>
        <stp>all</stp>
        <stp/>
        <stp/>
        <stp/>
        <stp>T</stp>
        <tr r="T5" s="1"/>
      </tp>
      <tp>
        <v>300.05399999999997</v>
        <stp/>
        <stp>StudyData</stp>
        <stp>S.TXN</stp>
        <stp>MA</stp>
        <stp>InputChoice=Close,MAType=Sim,Period=20</stp>
        <stp>MA</stp>
        <stp>D</stp>
        <stp/>
        <stp>all</stp>
        <stp/>
        <stp/>
        <stp/>
        <stp>T</stp>
        <tr r="AB98" s="1"/>
      </tp>
      <tp>
        <v>46.787999999999997</v>
        <stp/>
        <stp>StudyData</stp>
        <stp>S.EXC</stp>
        <stp>MA</stp>
        <stp>InputChoice=Close,MAType=Sim,Period=20</stp>
        <stp>MA</stp>
        <stp>D</stp>
        <stp/>
        <stp>all</stp>
        <stp/>
        <stp/>
        <stp/>
        <stp>T</stp>
        <tr r="AB37" s="1"/>
      </tp>
      <tp>
        <v>20.820530702900001</v>
        <stp/>
        <stp>StudyData</stp>
        <stp>S.MPWR</stp>
        <stp>StdDev</stp>
        <stp>InputChoice=Close,Period1=20</stp>
        <stp>STDDEV</stp>
        <stp>30</stp>
        <stp/>
        <stp>all</stp>
        <stp/>
        <stp/>
        <stp/>
        <stp>T</stp>
        <tr r="U64" s="1"/>
      </tp>
      <tp>
        <v>0.30847852440000001</v>
        <stp/>
        <stp>StudyData</stp>
        <stp>S.CPRT</stp>
        <stp>StdDev</stp>
        <stp>InputChoice=Close,Period1=20</stp>
        <stp>STDDEV</stp>
        <stp>30</stp>
        <stp/>
        <stp>all</stp>
        <stp/>
        <stp/>
        <stp/>
        <stp>T</stp>
        <tr r="U27" s="1"/>
      </tp>
      <tp>
        <v>3.1170673717000001</v>
        <stp/>
        <stp>StudyData</stp>
        <stp>S.SPCX</stp>
        <stp>StdDev</stp>
        <stp>InputChoice=Close,Period1=20</stp>
        <stp>STDDEV</stp>
        <stp>30</stp>
        <stp/>
        <stp>all</stp>
        <stp/>
        <stp/>
        <stp/>
        <stp>T</stp>
        <tr r="U91" s="1"/>
      </tp>
      <tp>
        <v>267.6035</v>
        <stp/>
        <stp>StudyData</stp>
        <stp>S.ARM</stp>
        <stp>MA</stp>
        <stp>InputChoice=Close,MAType=Sim,Period=20</stp>
        <stp>MA</stp>
        <stp>15</stp>
        <stp/>
        <stp>all</stp>
        <stp/>
        <stp/>
        <stp/>
        <stp>T</stp>
        <tr r="L16" s="1"/>
      </tp>
      <tp t="s">
        <v>GE HEALTHCARE CM</v>
        <stp/>
        <stp>ContractData</stp>
        <stp>S.GEHC</stp>
        <stp>LongDescription</stp>
        <stp/>
        <stp>T</stp>
        <tr r="B42" s="1"/>
      </tp>
      <tp t="s">
        <v>ALPHABET CL C CAP</v>
        <stp/>
        <stp>ContractData</stp>
        <stp>S.GOOG</stp>
        <stp>LongDescription</stp>
        <stp/>
        <stp>T</stp>
        <tr r="Q9" s="2"/>
        <tr r="B44" s="1"/>
      </tp>
      <tp t="s">
        <v>GILEAD SCIENCES, INC</v>
        <stp/>
        <stp>ContractData</stp>
        <stp>S.GILD</stp>
        <stp>LongDescription</stp>
        <stp/>
        <stp>T</stp>
        <tr r="B43" s="1"/>
      </tp>
      <tp>
        <v>1.6198700564999999</v>
        <stp/>
        <stp>StudyData</stp>
        <stp>S.VRTX</stp>
        <stp>StdDev</stp>
        <stp>InputChoice=Close,Period1=20</stp>
        <stp>STDDEV</stp>
        <stp>15</stp>
        <stp/>
        <stp>all</stp>
        <stp/>
        <stp/>
        <stp/>
        <stp>T</stp>
        <tr r="M99" s="1"/>
      </tp>
      <tp>
        <v>2.3184806986000002</v>
        <stp/>
        <stp>StudyData</stp>
        <stp>S.MRVL</stp>
        <stp>StdDev</stp>
        <stp>InputChoice=Close,Period1=20</stp>
        <stp>STDDEV</stp>
        <stp>15</stp>
        <stp/>
        <stp>all</stp>
        <stp/>
        <stp/>
        <stp/>
        <stp>T</stp>
        <tr r="M65" s="1"/>
      </tp>
      <tp>
        <v>1.6566137148</v>
        <stp/>
        <stp>StudyData</stp>
        <stp>S.CRWD</stp>
        <stp>StdDev</stp>
        <stp>InputChoice=Close,Period1=20</stp>
        <stp>STDDEV</stp>
        <stp>15</stp>
        <stp/>
        <stp>all</stp>
        <stp/>
        <stp/>
        <stp/>
        <stp>T</stp>
        <tr r="M28" s="1"/>
      </tp>
      <tp>
        <v>1.2253851435000001</v>
        <stp/>
        <stp>StudyData</stp>
        <stp>S.CRWV</stp>
        <stp>StdDev</stp>
        <stp>InputChoice=Close,Period1=20</stp>
        <stp>STDDEV</stp>
        <stp>15</stp>
        <stp/>
        <stp>all</stp>
        <stp/>
        <stp/>
        <stp/>
        <stp>T</stp>
        <tr r="M29" s="1"/>
      </tp>
      <tp>
        <v>0.3693436746</v>
        <stp/>
        <stp>StudyData</stp>
        <stp>S.ORLY</stp>
        <stp>StdDev</stp>
        <stp>InputChoice=Close,Period1=20</stp>
        <stp>STDDEV</stp>
        <stp>15</stp>
        <stp/>
        <stp>all</stp>
        <stp/>
        <stp/>
        <stp/>
        <stp>T</stp>
        <tr r="M74" s="1"/>
      </tp>
      <tp>
        <v>3.4884321334999999</v>
        <stp/>
        <stp>StudyData</stp>
        <stp>S.LRCX</stp>
        <stp>StdDev</stp>
        <stp>InputChoice=Close,Period1=20</stp>
        <stp>STDDEV</stp>
        <stp>15</stp>
        <stp/>
        <stp>all</stp>
        <stp/>
        <stp/>
        <stp/>
        <stp>T</stp>
        <tr r="M57" s="1"/>
      </tp>
      <tp t="s">
        <v>DIAMONDBACK ENERGY</v>
        <stp/>
        <stp>ContractData</stp>
        <stp>S.FANG</stp>
        <stp>LongDescription</stp>
        <stp/>
        <stp>T</stp>
        <tr r="Q29" s="2"/>
        <tr r="B38" s="1"/>
      </tp>
      <tp t="s">
        <v>Fastenal Co</v>
        <stp/>
        <stp>ContractData</stp>
        <stp>S.FAST</stp>
        <stp>LongDescription</stp>
        <stp/>
        <stp>T</stp>
        <tr r="B39" s="1"/>
      </tp>
      <tp t="s">
        <v>Fortinet, Inc.</v>
        <stp/>
        <stp>ContractData</stp>
        <stp>S.FTNT</stp>
        <stp>LongDescription</stp>
        <stp/>
        <stp>T</stp>
        <tr r="B41" s="1"/>
      </tp>
      <tp>
        <v>0.61421820230000002</v>
        <stp/>
        <stp>StudyData</stp>
        <stp>S.MSTR</stp>
        <stp>StdDev</stp>
        <stp>InputChoice=Close,Period1=20</stp>
        <stp>STDDEV</stp>
        <stp>15</stp>
        <stp/>
        <stp>all</stp>
        <stp/>
        <stp/>
        <stp/>
        <stp>T</stp>
        <tr r="M67" s="1"/>
      </tp>
      <tp>
        <v>1.7606856619</v>
        <stp/>
        <stp>StudyData</stp>
        <stp>S.ISRG</stp>
        <stp>StdDev</stp>
        <stp>InputChoice=Close,Period1=20</stp>
        <stp>STDDEV</stp>
        <stp>15</stp>
        <stp/>
        <stp>all</stp>
        <stp/>
        <stp/>
        <stp/>
        <stp>T</stp>
        <tr r="M51" s="1"/>
      </tp>
      <tp>
        <v>1.379764835</v>
        <stp/>
        <stp>StudyData</stp>
        <stp>S.TSLA</stp>
        <stp>StdDev</stp>
        <stp>InputChoice=Close,Period1=20</stp>
        <stp>STDDEV</stp>
        <stp>15</stp>
        <stp/>
        <stp>all</stp>
        <stp/>
        <stp/>
        <stp/>
        <stp>T</stp>
        <tr r="M96" s="1"/>
      </tp>
      <tp>
        <v>11.9919574195</v>
        <stp/>
        <stp>StudyData</stp>
        <stp>S.ASML</stp>
        <stp>StdDev</stp>
        <stp>InputChoice=Close,Period1=20</stp>
        <stp>STDDEV</stp>
        <stp>15</stp>
        <stp/>
        <stp>all</stp>
        <stp/>
        <stp/>
        <stp/>
        <stp>T</stp>
        <tr r="M17" s="1"/>
      </tp>
      <tp>
        <v>1.7691370778</v>
        <stp/>
        <stp>StudyData</stp>
        <stp>S.NVDA</stp>
        <stp>StdDev</stp>
        <stp>InputChoice=Close,Period1=20</stp>
        <stp>STDDEV</stp>
        <stp>30</stp>
        <stp/>
        <stp>all</stp>
        <stp/>
        <stp/>
        <stp/>
        <stp>T</stp>
        <tr r="U71" s="1"/>
      </tp>
      <tp>
        <v>1.4058449417000001</v>
        <stp/>
        <stp>StudyData</stp>
        <stp>S.MSFT</stp>
        <stp>StdDev</stp>
        <stp>InputChoice=Close,Period1=20</stp>
        <stp>STDDEV</stp>
        <stp>15</stp>
        <stp/>
        <stp>all</stp>
        <stp/>
        <stp/>
        <stp/>
        <stp>T</stp>
        <tr r="M66" s="1"/>
      </tp>
      <tp>
        <v>3.5198869300000002</v>
        <stp/>
        <stp>StudyData</stp>
        <stp>S.AVGO</stp>
        <stp>StdDev</stp>
        <stp>InputChoice=Close,Period1=20</stp>
        <stp>STDDEV</stp>
        <stp>30</stp>
        <stp/>
        <stp>all</stp>
        <stp/>
        <stp/>
        <stp/>
        <stp>T</stp>
        <tr r="U18" s="1"/>
      </tp>
      <tp>
        <v>0.30060938110000002</v>
        <stp/>
        <stp>StudyData</stp>
        <stp>S.CSCO</stp>
        <stp>StdDev</stp>
        <stp>InputChoice=Close,Period1=20</stp>
        <stp>STDDEV</stp>
        <stp>15</stp>
        <stp/>
        <stp>all</stp>
        <stp/>
        <stp/>
        <stp/>
        <stp>T</stp>
        <tr r="M30" s="1"/>
      </tp>
      <tp>
        <v>286.89150000000001</v>
        <stp/>
        <stp>StudyData</stp>
        <stp>S.TXN</stp>
        <stp>MA</stp>
        <stp>InputChoice=Close,MAType=Sim,Period=20</stp>
        <stp>MA</stp>
        <stp>30</stp>
        <stp/>
        <stp>all</stp>
        <stp/>
        <stp/>
        <stp/>
        <stp>T</stp>
        <tr r="T98" s="1"/>
      </tp>
      <tp>
        <v>516.94200000000001</v>
        <stp/>
        <stp>StudyData</stp>
        <stp>S.LIN</stp>
        <stp>MA</stp>
        <stp>InputChoice=Close,MAType=Sim,Period=20</stp>
        <stp>MA</stp>
        <stp>30</stp>
        <stp/>
        <stp>all</stp>
        <stp/>
        <stp/>
        <stp/>
        <stp>T</stp>
        <tr r="T55" s="1"/>
      </tp>
      <tp>
        <v>226.07599999999999</v>
        <stp/>
        <stp>StudyData</stp>
        <stp>S.HON</stp>
        <stp>MA</stp>
        <stp>InputChoice=Close,MAType=Sim,Period=20</stp>
        <stp>MA</stp>
        <stp>30</stp>
        <stp/>
        <stp>all</stp>
        <stp/>
        <stp/>
        <stp/>
        <stp>T</stp>
        <tr r="T46" s="1"/>
      </tp>
      <tp t="s">
        <v>COMCAST CORP A</v>
        <stp/>
        <stp>ContractData</stp>
        <stp>S.CMCSA</stp>
        <stp>LongDescription</stp>
        <stp/>
        <stp>T</stp>
        <tr r="C35" s="2"/>
        <tr r="B25" s="1"/>
      </tp>
      <tp>
        <v>17.730053264199999</v>
        <stp/>
        <stp>StudyData</stp>
        <stp>S.MPWR</stp>
        <stp>StdDev</stp>
        <stp>InputChoice=Close,Period1=20</stp>
        <stp>STDDEV</stp>
        <stp>15</stp>
        <stp/>
        <stp>all</stp>
        <stp/>
        <stp/>
        <stp/>
        <stp>T</stp>
        <tr r="M64" s="1"/>
      </tp>
      <tp>
        <v>0.12828094170000001</v>
        <stp/>
        <stp>StudyData</stp>
        <stp>S.CPRT</stp>
        <stp>StdDev</stp>
        <stp>InputChoice=Close,Period1=20</stp>
        <stp>STDDEV</stp>
        <stp>15</stp>
        <stp/>
        <stp>all</stp>
        <stp/>
        <stp/>
        <stp/>
        <stp>T</stp>
        <tr r="M27" s="1"/>
      </tp>
      <tp>
        <v>0.85420957620000004</v>
        <stp/>
        <stp>StudyData</stp>
        <stp>S.SPCX</stp>
        <stp>StdDev</stp>
        <stp>InputChoice=Close,Period1=20</stp>
        <stp>STDDEV</stp>
        <stp>15</stp>
        <stp/>
        <stp>all</stp>
        <stp/>
        <stp/>
        <stp/>
        <stp>T</stp>
        <tr r="M91" s="1"/>
      </tp>
      <tp>
        <v>263.45249999999999</v>
        <stp/>
        <stp>StudyData</stp>
        <stp>S.ARM</stp>
        <stp>MA</stp>
        <stp>InputChoice=Close,MAType=Sim,Period=20</stp>
        <stp>MA</stp>
        <stp>30</stp>
        <stp/>
        <stp>all</stp>
        <stp/>
        <stp/>
        <stp/>
        <stp>T</stp>
        <tr r="T16" s="1"/>
      </tp>
      <tp t="s">
        <v>DATADOG INC.L A CMN</v>
        <stp/>
        <stp>ContractData</stp>
        <stp>S.DDOG</stp>
        <stp>LongDescription</stp>
        <stp/>
        <stp>T</stp>
        <tr r="Q12" s="2"/>
        <tr r="B34" s="1"/>
      </tp>
      <tp t="s">
        <v>DOORDASH, INC. CL A</v>
        <stp/>
        <stp>ContractData</stp>
        <stp>S.DASH</stp>
        <stp>LongDescription</stp>
        <stp/>
        <stp>T</stp>
        <tr r="B33" s="1"/>
      </tp>
      <tp t="s">
        <v>DEXCOM</v>
        <stp/>
        <stp>ContractData</stp>
        <stp>S.DXCM</stp>
        <stp>LongDescription</stp>
        <stp/>
        <stp>T</stp>
        <tr r="B35" s="1"/>
      </tp>
      <tp>
        <v>2.2766969494999998</v>
        <stp/>
        <stp>StudyData</stp>
        <stp>S.TTWO</stp>
        <stp>StdDev</stp>
        <stp>InputChoice=Close,Period1=20</stp>
        <stp>STDDEV</stp>
        <stp>30</stp>
        <stp/>
        <stp>all</stp>
        <stp/>
        <stp/>
        <stp/>
        <stp>T</stp>
        <tr r="U97" s="1"/>
      </tp>
      <tp>
        <v>0.74855260339999996</v>
        <stp/>
        <stp>StudyData</stp>
        <stp>S.FTNT</stp>
        <stp>StdDev</stp>
        <stp>InputChoice=Close,Period1=20</stp>
        <stp>STDDEV</stp>
        <stp>30</stp>
        <stp/>
        <stp>all</stp>
        <stp/>
        <stp/>
        <stp/>
        <stp>T</stp>
        <tr r="U41" s="1"/>
      </tp>
      <tp>
        <v>1.7547418614000001</v>
        <stp/>
        <stp>StudyData</stp>
        <stp>S.CTAS</stp>
        <stp>StdDev</stp>
        <stp>InputChoice=Close,Period1=20</stp>
        <stp>STDDEV</stp>
        <stp>30</stp>
        <stp/>
        <stp>all</stp>
        <stp/>
        <stp/>
        <stp/>
        <stp>T</stp>
        <tr r="U32" s="1"/>
      </tp>
      <tp t="s">
        <v>ALPHABET CL A CMN</v>
        <stp/>
        <stp>ContractData</stp>
        <stp>S.GOOGL</stp>
        <stp>LongDescription</stp>
        <stp/>
        <stp>T</stp>
        <tr r="Q11" s="2"/>
        <tr r="B45" s="1"/>
      </tp>
      <tp>
        <v>79.66</v>
        <stp/>
        <stp>StudyData</stp>
        <stp>S.XEL</stp>
        <stp>MA</stp>
        <stp>InputChoice=Close,MAType=Sim,Period=20</stp>
        <stp>MA</stp>
        <stp>30</stp>
        <stp/>
        <stp>all</stp>
        <stp/>
        <stp/>
        <stp/>
        <stp>T</stp>
        <tr r="T104" s="1"/>
      </tp>
      <tp>
        <v>96.403000000000006</v>
        <stp/>
        <stp>StudyData</stp>
        <stp>S.TRI</stp>
        <stp>MA</stp>
        <stp>InputChoice=Close,MAType=Sim,Period=20</stp>
        <stp>MA</stp>
        <stp>15</stp>
        <stp/>
        <stp>all</stp>
        <stp/>
        <stp/>
        <stp/>
        <stp>T</stp>
        <tr r="L95" s="1"/>
      </tp>
      <tp>
        <v>376.06049999999999</v>
        <stp/>
        <stp>StudyData</stp>
        <stp>S.ADI</stp>
        <stp>MA</stp>
        <stp>InputChoice=Close,MAType=Sim,Period=20</stp>
        <stp>MA</stp>
        <stp>15</stp>
        <stp/>
        <stp>all</stp>
        <stp/>
        <stp/>
        <stp/>
        <stp>T</stp>
        <tr r="L5" s="1"/>
      </tp>
      <tp t="s">
        <v>KLA CP CMN STK</v>
        <stp/>
        <stp>ContractData</stp>
        <stp>S.KLAC</stp>
        <stp>LongDescription</stp>
        <stp/>
        <stp>T</stp>
        <tr r="B54" s="1"/>
      </tp>
      <tp>
        <v>471.00150000000002</v>
        <stp/>
        <stp>StudyData</stp>
        <stp>S.WDC</stp>
        <stp>MA</stp>
        <stp>InputChoice=Close,MAType=Sim,Period=20</stp>
        <stp>MA</stp>
        <stp>30</stp>
        <stp/>
        <stp>all</stp>
        <stp/>
        <stp/>
        <stp/>
        <stp>T</stp>
        <tr r="T102" s="1"/>
      </tp>
      <tp>
        <v>26.163499999999999</v>
        <stp/>
        <stp>StudyData</stp>
        <stp>S.KHC</stp>
        <stp>MA</stp>
        <stp>InputChoice=Close,MAType=Sim,Period=20</stp>
        <stp>MA</stp>
        <stp>30</stp>
        <stp/>
        <stp>all</stp>
        <stp/>
        <stp/>
        <stp/>
        <stp>T</stp>
        <tr r="T53" s="1"/>
      </tp>
      <tp>
        <v>46.596499999999999</v>
        <stp/>
        <stp>StudyData</stp>
        <stp>S.EXC</stp>
        <stp>MA</stp>
        <stp>InputChoice=Close,MAType=Sim,Period=20</stp>
        <stp>MA</stp>
        <stp>30</stp>
        <stp/>
        <stp>all</stp>
        <stp/>
        <stp/>
        <stp/>
        <stp>T</stp>
        <tr r="T37" s="1"/>
      </tp>
      <tp>
        <v>87.950500000000005</v>
        <stp/>
        <stp>StudyData</stp>
        <stp>S.TRI</stp>
        <stp>MA</stp>
        <stp>InputChoice=Close,MAType=Sim,Period=20</stp>
        <stp>MA</stp>
        <stp>D</stp>
        <stp/>
        <stp>all</stp>
        <stp/>
        <stp/>
        <stp/>
        <stp>T</stp>
        <tr r="AB95" s="1"/>
      </tp>
      <tp>
        <v>320.04399999999998</v>
        <stp/>
        <stp>StudyData</stp>
        <stp>S.ARM</stp>
        <stp>MA</stp>
        <stp>InputChoice=Close,MAType=Sim,Period=20</stp>
        <stp>MA</stp>
        <stp>D</stp>
        <stp/>
        <stp>all</stp>
        <stp/>
        <stp/>
        <stp/>
        <stp>T</stp>
        <tr r="AB16" s="1"/>
      </tp>
      <tp>
        <v>357.8</v>
        <stp/>
        <stp>StudyData</stp>
        <stp>S.GOOGL</stp>
        <stp>BAR</stp>
        <stp/>
        <stp>Close</stp>
        <stp>30</stp>
        <stp>0</stp>
        <stp/>
        <stp/>
        <stp/>
        <stp/>
        <stp>T</stp>
        <tr r="S45" s="1"/>
      </tp>
      <tp>
        <v>357.8</v>
        <stp/>
        <stp>StudyData</stp>
        <stp>S.GOOGL</stp>
        <stp>BAR</stp>
        <stp/>
        <stp>Close</stp>
        <stp>15</stp>
        <stp>0</stp>
        <stp/>
        <stp/>
        <stp/>
        <stp/>
        <stp>T</stp>
        <tr r="K45" s="1"/>
      </tp>
      <tp>
        <v>48.622999999999998</v>
        <stp/>
        <stp>StudyData</stp>
        <stp>S.CSX</stp>
        <stp>MA</stp>
        <stp>InputChoice=Close,MAType=Sim,Period=20</stp>
        <stp>MA</stp>
        <stp>D</stp>
        <stp/>
        <stp>all</stp>
        <stp/>
        <stp/>
        <stp/>
        <stp>T</stp>
        <tr r="AB31" s="1"/>
      </tp>
      <tp>
        <v>252.93199999999999</v>
        <stp/>
        <stp>StudyData</stp>
        <stp>S.CEG</stp>
        <stp>MA</stp>
        <stp>InputChoice=Close,MAType=Sim,Period=20</stp>
        <stp>MA</stp>
        <stp>15</stp>
        <stp/>
        <stp>all</stp>
        <stp/>
        <stp/>
        <stp/>
        <stp>T</stp>
        <tr r="L24" s="1"/>
      </tp>
      <tp t="s">
        <v>IDEXX LABORATORIES</v>
        <stp/>
        <stp>ContractData</stp>
        <stp>S.IDXX</stp>
        <stp>LongDescription</stp>
        <stp/>
        <stp>T</stp>
        <tr r="B48" s="1"/>
      </tp>
      <tp t="s">
        <v>INTUIT INC</v>
        <stp/>
        <stp>ContractData</stp>
        <stp>S.INTU</stp>
        <stp>LongDescription</stp>
        <stp/>
        <stp>T</stp>
        <tr r="C33" s="2"/>
        <tr r="Q16" s="2"/>
        <tr r="B50" s="1"/>
      </tp>
      <tp t="s">
        <v>INTEL CORP</v>
        <stp/>
        <stp>ContractData</stp>
        <stp>S.INTC</stp>
        <stp>LongDescription</stp>
        <stp/>
        <stp>T</stp>
        <tr r="C29" s="2"/>
        <tr r="B49" s="1"/>
      </tp>
      <tp t="s">
        <v>INTUITIVE SURG, INC.</v>
        <stp/>
        <stp>ContractData</stp>
        <stp>S.ISRG</stp>
        <stp>LongDescription</stp>
        <stp/>
        <stp>T</stp>
        <tr r="Q36" s="2"/>
        <tr r="B51" s="1"/>
      </tp>
      <tp>
        <v>0.53590670829999998</v>
        <stp/>
        <stp>StudyData</stp>
        <stp>S.PYPL</stp>
        <stp>StdDev</stp>
        <stp>InputChoice=Close,Period1=20</stp>
        <stp>STDDEV</stp>
        <stp>30</stp>
        <stp/>
        <stp>all</stp>
        <stp/>
        <stp/>
        <stp/>
        <stp>T</stp>
        <tr r="U81" s="1"/>
      </tp>
      <tp>
        <v>27.064499999999999</v>
        <stp/>
        <stp>StudyData</stp>
        <stp>S.WBD</stp>
        <stp>MA</stp>
        <stp>InputChoice=Close,MAType=Sim,Period=20</stp>
        <stp>MA</stp>
        <stp>15</stp>
        <stp/>
        <stp>all</stp>
        <stp/>
        <stp/>
        <stp/>
        <stp>T</stp>
        <tr r="L100" s="1"/>
      </tp>
      <tp>
        <v>84.297499999999999</v>
        <stp/>
        <stp>StudyData</stp>
        <stp>S.PDD</stp>
        <stp>MA</stp>
        <stp>InputChoice=Close,MAType=Sim,Period=20</stp>
        <stp>MA</stp>
        <stp>15</stp>
        <stp/>
        <stp>all</stp>
        <stp/>
        <stp/>
        <stp/>
        <stp>T</stp>
        <tr r="L78" s="1"/>
      </tp>
      <tp>
        <v>498.78</v>
        <stp/>
        <stp>StudyData</stp>
        <stp>S.AMD</stp>
        <stp>MA</stp>
        <stp>InputChoice=Close,MAType=Sim,Period=20</stp>
        <stp>MA</stp>
        <stp>15</stp>
        <stp/>
        <stp>all</stp>
        <stp/>
        <stp/>
        <stp/>
        <stp>T</stp>
        <tr r="L12" s="1"/>
      </tp>
      <tp>
        <v>484.113</v>
        <stp/>
        <stp>StudyData</stp>
        <stp>S.APP</stp>
        <stp>MA</stp>
        <stp>InputChoice=Close,MAType=Sim,Period=20</stp>
        <stp>MA</stp>
        <stp>D</stp>
        <stp/>
        <stp>all</stp>
        <stp/>
        <stp/>
        <stp/>
        <stp>T</stp>
        <tr r="AB15" s="1"/>
      </tp>
      <tp t="s">
        <v>HNYWLL AEROSPACE</v>
        <stp/>
        <stp>ContractData</stp>
        <stp>S.HONA</stp>
        <stp>LongDescription</stp>
        <stp/>
        <stp>T</stp>
        <tr r="Q18" s="2"/>
        <tr r="C17" s="2"/>
        <tr r="B47" s="1"/>
      </tp>
      <tp>
        <v>2.0374058873999998</v>
        <stp/>
        <stp>StudyData</stp>
        <stp>S.NXPI</stp>
        <stp>StdDev</stp>
        <stp>InputChoice=Close,Period1=20</stp>
        <stp>STDDEV</stp>
        <stp>30</stp>
        <stp/>
        <stp>all</stp>
        <stp/>
        <stp/>
        <stp/>
        <stp>T</stp>
        <tr r="U72" s="1"/>
      </tp>
      <tp>
        <v>12.032070727900001</v>
        <stp/>
        <stp>StudyData</stp>
        <stp>S.AXON</stp>
        <stp>StdDev</stp>
        <stp>InputChoice=Close,Period1=20</stp>
        <stp>STDDEV</stp>
        <stp>30</stp>
        <stp/>
        <stp>all</stp>
        <stp/>
        <stp/>
        <stp/>
        <stp>T</stp>
        <tr r="U19" s="1"/>
      </tp>
      <tp>
        <v>0.54452180859999999</v>
        <stp/>
        <stp>StudyData</stp>
        <stp>S.DXCM</stp>
        <stp>StdDev</stp>
        <stp>InputChoice=Close,Period1=20</stp>
        <stp>STDDEV</stp>
        <stp>30</stp>
        <stp/>
        <stp>all</stp>
        <stp/>
        <stp/>
        <stp/>
        <stp>T</stp>
        <tr r="U35" s="1"/>
      </tp>
      <tp t="s">
        <v>OLD DOMINION FREIG##</v>
        <stp/>
        <stp>ContractData</stp>
        <stp>S.ODFL</stp>
        <stp>LongDescription</stp>
        <stp/>
        <stp>T</stp>
        <tr r="C36" s="2"/>
        <tr r="Q20" s="2"/>
        <tr r="B73" s="1"/>
      </tp>
      <tp t="s">
        <v>O'REILLY AUTOMOTIVE</v>
        <stp/>
        <stp>ContractData</stp>
        <stp>S.ORLY</stp>
        <stp>LongDescription</stp>
        <stp/>
        <stp>T</stp>
        <tr r="B74" s="1"/>
      </tp>
      <tp>
        <v>251.90700000000001</v>
        <stp/>
        <stp>StudyData</stp>
        <stp>S.CEG</stp>
        <stp>MA</stp>
        <stp>InputChoice=Close,MAType=Sim,Period=20</stp>
        <stp>MA</stp>
        <stp>30</stp>
        <stp/>
        <stp>all</stp>
        <stp/>
        <stp/>
        <stp/>
        <stp>T</stp>
        <tr r="T24" s="1"/>
      </tp>
      <tp>
        <v>355.3895</v>
        <stp/>
        <stp>StudyData</stp>
        <stp>S.GOOGL</stp>
        <stp>MA</stp>
        <stp>InputChoice=Close,MAType=Sim,Period=20</stp>
        <stp>MA</stp>
        <stp>D</stp>
        <stp/>
        <stp>all</stp>
        <stp/>
        <stp/>
        <stp/>
        <stp>T</stp>
        <tr r="AB45" s="1"/>
      </tp>
      <tp t="s">
        <v>NETFLIX, INC.</v>
        <stp/>
        <stp>ContractData</stp>
        <stp>S.NFLX</stp>
        <stp>LongDescription</stp>
        <stp/>
        <stp>T</stp>
        <tr r="Q35" s="2"/>
        <tr r="B70" s="1"/>
      </tp>
      <tp t="s">
        <v>NEBIUS GRP NV ORD A</v>
        <stp/>
        <stp>ContractData</stp>
        <stp>S.NBIS</stp>
        <stp>LongDescription</stp>
        <stp/>
        <stp>T</stp>
        <tr r="B69" s="1"/>
      </tp>
      <tp t="s">
        <v>NVIDIA CORPORATION</v>
        <stp/>
        <stp>ContractData</stp>
        <stp>S.NVDA</stp>
        <stp>LongDescription</stp>
        <stp/>
        <stp>T</stp>
        <tr r="B71" s="1"/>
      </tp>
      <tp t="s">
        <v>NXP SEMICONDUCTORS</v>
        <stp/>
        <stp>ContractData</stp>
        <stp>S.NXPI</stp>
        <stp>LongDescription</stp>
        <stp/>
        <stp>T</stp>
        <tr r="B72" s="1"/>
      </tp>
      <tp>
        <v>480.46699999999998</v>
        <stp/>
        <stp>StudyData</stp>
        <stp>S.WDC</stp>
        <stp>MA</stp>
        <stp>InputChoice=Close,MAType=Sim,Period=20</stp>
        <stp>MA</stp>
        <stp>15</stp>
        <stp/>
        <stp>all</stp>
        <stp/>
        <stp/>
        <stp/>
        <stp>T</stp>
        <tr r="L102" s="1"/>
      </tp>
      <tp>
        <v>25.954000000000001</v>
        <stp/>
        <stp>StudyData</stp>
        <stp>S.KHC</stp>
        <stp>MA</stp>
        <stp>InputChoice=Close,MAType=Sim,Period=20</stp>
        <stp>MA</stp>
        <stp>15</stp>
        <stp/>
        <stp>all</stp>
        <stp/>
        <stp/>
        <stp/>
        <stp>T</stp>
        <tr r="L53" s="1"/>
      </tp>
      <tp>
        <v>46.436999999999998</v>
        <stp/>
        <stp>StudyData</stp>
        <stp>S.EXC</stp>
        <stp>MA</stp>
        <stp>InputChoice=Close,MAType=Sim,Period=20</stp>
        <stp>MA</stp>
        <stp>15</stp>
        <stp/>
        <stp>all</stp>
        <stp/>
        <stp/>
        <stp/>
        <stp>T</stp>
        <tr r="L37" s="1"/>
      </tp>
      <tp>
        <v>0.32123628380000002</v>
        <stp/>
        <stp>StudyData</stp>
        <stp>S.XEL</stp>
        <stp>StdDev</stp>
        <stp>InputChoice=Close,Period1=20</stp>
        <stp>STDDEV</stp>
        <stp>5</stp>
        <stp/>
        <stp>all</stp>
        <stp/>
        <stp/>
        <stp/>
        <stp>T</stp>
        <tr r="E104" s="1"/>
      </tp>
      <tp>
        <v>0.36312532269999998</v>
        <stp/>
        <stp>StudyData</stp>
        <stp>S.PDD</stp>
        <stp>StdDev</stp>
        <stp>InputChoice=Close,Period1=20</stp>
        <stp>STDDEV</stp>
        <stp>5</stp>
        <stp/>
        <stp>all</stp>
        <stp/>
        <stp/>
        <stp/>
        <stp>T</stp>
        <tr r="E78" s="1"/>
      </tp>
      <tp>
        <v>0.1519498272</v>
        <stp/>
        <stp>StudyData</stp>
        <stp>S.PEP</stp>
        <stp>StdDev</stp>
        <stp>InputChoice=Close,Period1=20</stp>
        <stp>STDDEV</stp>
        <stp>5</stp>
        <stp/>
        <stp>all</stp>
        <stp/>
        <stp/>
        <stp/>
        <stp>T</stp>
        <tr r="E79" s="1"/>
      </tp>
      <tp>
        <v>13.037185384500001</v>
        <stp/>
        <stp>StudyData</stp>
        <stp>S.STX</stp>
        <stp>StdDev</stp>
        <stp>InputChoice=Close,Period1=20</stp>
        <stp>STDDEV</stp>
        <stp>5</stp>
        <stp/>
        <stp>all</stp>
        <stp/>
        <stp/>
        <stp/>
        <stp>T</stp>
        <tr r="E92" s="1"/>
      </tp>
      <tp>
        <v>2.0893043698999998</v>
        <stp/>
        <stp>StudyData</stp>
        <stp>S.ROP</stp>
        <stp>StdDev</stp>
        <stp>InputChoice=Close,Period1=20</stp>
        <stp>STDDEV</stp>
        <stp>5</stp>
        <stp/>
        <stp>all</stp>
        <stp/>
        <stp/>
        <stp/>
        <stp>T</stp>
        <tr r="E85" s="1"/>
      </tp>
      <tp>
        <v>1.8632887592</v>
        <stp/>
        <stp>StudyData</stp>
        <stp>S.TXN</stp>
        <stp>StdDev</stp>
        <stp>InputChoice=Close,Period1=20</stp>
        <stp>STDDEV</stp>
        <stp>5</stp>
        <stp/>
        <stp>all</stp>
        <stp/>
        <stp/>
        <stp/>
        <stp>T</stp>
        <tr r="E98" s="1"/>
      </tp>
      <tp>
        <v>0.61311071589999999</v>
        <stp/>
        <stp>StudyData</stp>
        <stp>S.TRI</stp>
        <stp>StdDev</stp>
        <stp>InputChoice=Close,Period1=20</stp>
        <stp>STDDEV</stp>
        <stp>5</stp>
        <stp/>
        <stp>all</stp>
        <stp/>
        <stp/>
        <stp/>
        <stp>T</stp>
        <tr r="E95" s="1"/>
      </tp>
      <tp>
        <v>8.6181912835999999</v>
        <stp/>
        <stp>StudyData</stp>
        <stp>S.TER</stp>
        <stp>StdDev</stp>
        <stp>InputChoice=Close,Period1=20</stp>
        <stp>STDDEV</stp>
        <stp>5</stp>
        <stp/>
        <stp>all</stp>
        <stp/>
        <stp/>
        <stp/>
        <stp>T</stp>
        <tr r="E93" s="1"/>
      </tp>
      <tp>
        <v>0.36611849169999999</v>
        <stp/>
        <stp>StudyData</stp>
        <stp>S.WMT</stp>
        <stp>StdDev</stp>
        <stp>InputChoice=Close,Period1=20</stp>
        <stp>STDDEV</stp>
        <stp>5</stp>
        <stp/>
        <stp>all</stp>
        <stp/>
        <stp/>
        <stp/>
        <stp>T</stp>
        <tr r="E103" s="1"/>
      </tp>
      <tp>
        <v>7.5399753812999997</v>
        <stp/>
        <stp>StudyData</stp>
        <stp>S.WDC</stp>
        <stp>StdDev</stp>
        <stp>InputChoice=Close,Period1=20</stp>
        <stp>STDDEV</stp>
        <stp>5</stp>
        <stp/>
        <stp>all</stp>
        <stp/>
        <stp/>
        <stp/>
        <stp>T</stp>
        <tr r="E102" s="1"/>
      </tp>
      <tp>
        <v>8.2781338499999996E-2</v>
        <stp/>
        <stp>StudyData</stp>
        <stp>S.WBD</stp>
        <stp>StdDev</stp>
        <stp>InputChoice=Close,Period1=20</stp>
        <stp>STDDEV</stp>
        <stp>5</stp>
        <stp/>
        <stp>all</stp>
        <stp/>
        <stp/>
        <stp/>
        <stp>T</stp>
        <tr r="E100" s="1"/>
      </tp>
      <tp>
        <v>0.46839379799999997</v>
        <stp/>
        <stp>StudyData</stp>
        <stp>S.HON</stp>
        <stp>StdDev</stp>
        <stp>InputChoice=Close,Period1=20</stp>
        <stp>STDDEV</stp>
        <stp>5</stp>
        <stp/>
        <stp>all</stp>
        <stp/>
        <stp/>
        <stp/>
        <stp>T</stp>
        <tr r="E46" s="1"/>
      </tp>
      <tp>
        <v>6.3425152700000001E-2</v>
        <stp/>
        <stp>StudyData</stp>
        <stp>S.KHC</stp>
        <stp>StdDev</stp>
        <stp>InputChoice=Close,Period1=20</stp>
        <stp>STDDEV</stp>
        <stp>5</stp>
        <stp/>
        <stp>all</stp>
        <stp/>
        <stp/>
        <stp/>
        <stp>T</stp>
        <tr r="E53" s="1"/>
      </tp>
      <tp>
        <v>2.7313000600000002E-2</v>
        <stp/>
        <stp>StudyData</stp>
        <stp>S.KDP</stp>
        <stp>StdDev</stp>
        <stp>InputChoice=Close,Period1=20</stp>
        <stp>STDDEV</stp>
        <stp>5</stp>
        <stp/>
        <stp>all</stp>
        <stp/>
        <stp/>
        <stp/>
        <stp>T</stp>
        <tr r="E52" s="1"/>
      </tp>
      <tp>
        <v>1.7555557525000001</v>
        <stp/>
        <stp>StudyData</stp>
        <stp>S.MAR</stp>
        <stp>StdDev</stp>
        <stp>InputChoice=Close,Period1=20</stp>
        <stp>STDDEV</stp>
        <stp>5</stp>
        <stp/>
        <stp>all</stp>
        <stp/>
        <stp/>
        <stp/>
        <stp>T</stp>
        <tr r="E58" s="1"/>
      </tp>
      <tp>
        <v>1.0566361719999999</v>
        <stp/>
        <stp>StudyData</stp>
        <stp>S.LIN</stp>
        <stp>StdDev</stp>
        <stp>InputChoice=Close,Period1=20</stp>
        <stp>STDDEV</stp>
        <stp>5</stp>
        <stp/>
        <stp>all</stp>
        <stp/>
        <stp/>
        <stp/>
        <stp>T</stp>
        <tr r="E55" s="1"/>
      </tp>
      <tp>
        <v>2.3810331791000001</v>
        <stp/>
        <stp>StudyData</stp>
        <stp>S.ARM</stp>
        <stp>StdDev</stp>
        <stp>InputChoice=Close,Period1=20</stp>
        <stp>STDDEV</stp>
        <stp>5</stp>
        <stp/>
        <stp>all</stp>
        <stp/>
        <stp/>
        <stp/>
        <stp>T</stp>
        <tr r="E16" s="1"/>
      </tp>
      <tp>
        <v>1.3712157925999999</v>
        <stp/>
        <stp>StudyData</stp>
        <stp>S.APP</stp>
        <stp>StdDev</stp>
        <stp>InputChoice=Close,Period1=20</stp>
        <stp>STDDEV</stp>
        <stp>5</stp>
        <stp/>
        <stp>all</stp>
        <stp/>
        <stp/>
        <stp/>
        <stp>T</stp>
        <tr r="E15" s="1"/>
      </tp>
      <tp>
        <v>8.4082712105000006</v>
        <stp/>
        <stp>StudyData</stp>
        <stp>S.AMD</stp>
        <stp>StdDev</stp>
        <stp>InputChoice=Close,Period1=20</stp>
        <stp>STDDEV</stp>
        <stp>5</stp>
        <stp/>
        <stp>all</stp>
        <stp/>
        <stp/>
        <stp/>
        <stp>T</stp>
        <tr r="E12" s="1"/>
      </tp>
      <tp>
        <v>0.81227750799999998</v>
        <stp/>
        <stp>StudyData</stp>
        <stp>S.ADP</stp>
        <stp>StdDev</stp>
        <stp>InputChoice=Close,Period1=20</stp>
        <stp>STDDEV</stp>
        <stp>5</stp>
        <stp/>
        <stp>all</stp>
        <stp/>
        <stp/>
        <stp/>
        <stp>T</stp>
        <tr r="E6" s="1"/>
      </tp>
      <tp>
        <v>1.9801501837</v>
        <stp/>
        <stp>StudyData</stp>
        <stp>S.ADI</stp>
        <stp>StdDev</stp>
        <stp>InputChoice=Close,Period1=20</stp>
        <stp>STDDEV</stp>
        <stp>5</stp>
        <stp/>
        <stp>all</stp>
        <stp/>
        <stp/>
        <stp/>
        <stp>T</stp>
        <tr r="E5" s="1"/>
      </tp>
      <tp>
        <v>0.33544895289999999</v>
        <stp/>
        <stp>StudyData</stp>
        <stp>S.AEP</stp>
        <stp>StdDev</stp>
        <stp>InputChoice=Close,Period1=20</stp>
        <stp>STDDEV</stp>
        <stp>5</stp>
        <stp/>
        <stp>all</stp>
        <stp/>
        <stp/>
        <stp/>
        <stp>T</stp>
        <tr r="E8" s="1"/>
      </tp>
      <tp>
        <v>0.13940139879999999</v>
        <stp/>
        <stp>StudyData</stp>
        <stp>S.CSX</stp>
        <stp>StdDev</stp>
        <stp>InputChoice=Close,Period1=20</stp>
        <stp>STDDEV</stp>
        <stp>5</stp>
        <stp/>
        <stp>all</stp>
        <stp/>
        <stp/>
        <stp/>
        <stp>T</stp>
        <tr r="E31" s="1"/>
      </tp>
      <tp>
        <v>1.1980629157</v>
        <stp/>
        <stp>StudyData</stp>
        <stp>S.CEG</stp>
        <stp>StdDev</stp>
        <stp>InputChoice=Close,Period1=20</stp>
        <stp>STDDEV</stp>
        <stp>5</stp>
        <stp/>
        <stp>all</stp>
        <stp/>
        <stp/>
        <stp/>
        <stp>T</stp>
        <tr r="E24" s="1"/>
      </tp>
      <tp>
        <v>9.5765338199999994E-2</v>
        <stp/>
        <stp>StudyData</stp>
        <stp>S.BKR</stp>
        <stp>StdDev</stp>
        <stp>InputChoice=Close,Period1=20</stp>
        <stp>STDDEV</stp>
        <stp>5</stp>
        <stp/>
        <stp>all</stp>
        <stp/>
        <stp/>
        <stp/>
        <stp>T</stp>
        <tr r="E21" s="1"/>
      </tp>
      <tp>
        <v>9.2858763699999999E-2</v>
        <stp/>
        <stp>StudyData</stp>
        <stp>S.EXC</stp>
        <stp>StdDev</stp>
        <stp>InputChoice=Close,Period1=20</stp>
        <stp>STDDEV</stp>
        <stp>5</stp>
        <stp/>
        <stp>all</stp>
        <stp/>
        <stp/>
        <stp/>
        <stp>T</stp>
        <tr r="E37" s="1"/>
      </tp>
      <tp>
        <v>0.10634378210000001</v>
        <stp/>
        <stp>StudyData</stp>
        <stp>S.FER</stp>
        <stp>StdDev</stp>
        <stp>InputChoice=Close,Period1=20</stp>
        <stp>STDDEV</stp>
        <stp>5</stp>
        <stp/>
        <stp>all</stp>
        <stp/>
        <stp/>
        <stp/>
        <stp>T</stp>
        <tr r="E40" s="1"/>
      </tp>
      <tp t="s">
        <v>MONDELEZ INTL CMN A</v>
        <stp/>
        <stp>ContractData</stp>
        <stp>S.MDLZ</stp>
        <stp>LongDescription</stp>
        <stp/>
        <stp>T</stp>
        <tr r="B60" s="1"/>
      </tp>
      <tp t="s">
        <v>MERCADOLIBRE, INC.</v>
        <stp/>
        <stp>ContractData</stp>
        <stp>S.MELI</stp>
        <stp>LongDescription</stp>
        <stp/>
        <stp>T</stp>
        <tr r="C9" s="2"/>
        <tr r="B61" s="1"/>
      </tp>
      <tp t="s">
        <v>Meta Platforms, Inc.</v>
        <stp/>
        <stp>ContractData</stp>
        <stp>S.META</stp>
        <stp>LongDescription</stp>
        <stp/>
        <stp>T</stp>
        <tr r="B62" s="1"/>
      </tp>
      <tp t="s">
        <v>MICROCHIP TECHNOLOGY</v>
        <stp/>
        <stp>ContractData</stp>
        <stp>S.MCHP</stp>
        <stp>LongDescription</stp>
        <stp/>
        <stp>T</stp>
        <tr r="C12" s="2"/>
        <tr r="B59" s="1"/>
      </tp>
      <tp t="s">
        <v>MONSTER BEVERAGE CP</v>
        <stp/>
        <stp>ContractData</stp>
        <stp>S.MNST</stp>
        <stp>LongDescription</stp>
        <stp/>
        <stp>T</stp>
        <tr r="B63" s="1"/>
      </tp>
      <tp t="s">
        <v>MONOLITHIC POWER SYS</v>
        <stp/>
        <stp>ContractData</stp>
        <stp>S.MPWR</stp>
        <stp>LongDescription</stp>
        <stp/>
        <stp>T</stp>
        <tr r="C10" s="2"/>
        <tr r="C30" s="2"/>
        <tr r="B64" s="1"/>
      </tp>
      <tp t="s">
        <v>MARVELL TECH INC CMN</v>
        <stp/>
        <stp>ContractData</stp>
        <stp>S.MRVL</stp>
        <stp>LongDescription</stp>
        <stp/>
        <stp>T</stp>
        <tr r="B65" s="1"/>
      </tp>
      <tp t="s">
        <v>MICROSOFT CORP</v>
        <stp/>
        <stp>ContractData</stp>
        <stp>S.MSFT</stp>
        <stp>LongDescription</stp>
        <stp/>
        <stp>T</stp>
        <tr r="B66" s="1"/>
      </tp>
      <tp t="s">
        <v>STRATEGY INC CL A CS</v>
        <stp/>
        <stp>ContractData</stp>
        <stp>S.MSTR</stp>
        <stp>LongDescription</stp>
        <stp/>
        <stp>T</stp>
        <tr r="B67" s="1"/>
      </tp>
      <tp>
        <v>1.6494086061</v>
        <stp/>
        <stp>StudyData</stp>
        <stp>S.NXPI</stp>
        <stp>StdDev</stp>
        <stp>InputChoice=Close,Period1=20</stp>
        <stp>STDDEV</stp>
        <stp>15</stp>
        <stp/>
        <stp>all</stp>
        <stp/>
        <stp/>
        <stp/>
        <stp>T</stp>
        <tr r="M72" s="1"/>
      </tp>
      <tp>
        <v>2.7562666779999998</v>
        <stp/>
        <stp>StudyData</stp>
        <stp>S.AXON</stp>
        <stp>StdDev</stp>
        <stp>InputChoice=Close,Period1=20</stp>
        <stp>STDDEV</stp>
        <stp>15</stp>
        <stp/>
        <stp>all</stp>
        <stp/>
        <stp/>
        <stp/>
        <stp>T</stp>
        <tr r="M19" s="1"/>
      </tp>
      <tp>
        <v>0.16374980920000001</v>
        <stp/>
        <stp>StudyData</stp>
        <stp>S.DXCM</stp>
        <stp>StdDev</stp>
        <stp>InputChoice=Close,Period1=20</stp>
        <stp>STDDEV</stp>
        <stp>15</stp>
        <stp/>
        <stp>all</stp>
        <stp/>
        <stp/>
        <stp/>
        <stp>T</stp>
        <tr r="M35" s="1"/>
      </tp>
      <tp>
        <v>900.18899999999996</v>
        <stp/>
        <stp>StudyData</stp>
        <stp>S.STX</stp>
        <stp>MA</stp>
        <stp>InputChoice=Close,MAType=Sim,Period=20</stp>
        <stp>MA</stp>
        <stp>D</stp>
        <stp/>
        <stp>all</stp>
        <stp/>
        <stp/>
        <stp/>
        <stp>T</stp>
        <tr r="AB92" s="1"/>
      </tp>
      <tp t="s">
        <v>LUMENTUM HLD CM</v>
        <stp/>
        <stp>ContractData</stp>
        <stp>S.LITE</stp>
        <stp>LongDescription</stp>
        <stp/>
        <stp>T</stp>
        <tr r="Q13" s="2"/>
        <tr r="B56" s="1"/>
      </tp>
      <tp t="s">
        <v>LAM RESEARCH CORP</v>
        <stp/>
        <stp>ContractData</stp>
        <stp>S.LRCX</stp>
        <stp>LongDescription</stp>
        <stp/>
        <stp>T</stp>
        <tr r="B57" s="1"/>
      </tp>
      <tp>
        <v>0.39223844790000001</v>
        <stp/>
        <stp>StudyData</stp>
        <stp>S.PYPL</stp>
        <stp>StdDev</stp>
        <stp>InputChoice=Close,Period1=20</stp>
        <stp>STDDEV</stp>
        <stp>15</stp>
        <stp/>
        <stp>all</stp>
        <stp/>
        <stp/>
        <stp/>
        <stp>T</stp>
        <tr r="M81" s="1"/>
      </tp>
      <tp>
        <v>27.099499999999999</v>
        <stp/>
        <stp>StudyData</stp>
        <stp>S.WBD</stp>
        <stp>MA</stp>
        <stp>InputChoice=Close,MAType=Sim,Period=20</stp>
        <stp>MA</stp>
        <stp>30</stp>
        <stp/>
        <stp>all</stp>
        <stp/>
        <stp/>
        <stp/>
        <stp>T</stp>
        <tr r="T100" s="1"/>
      </tp>
      <tp>
        <v>85.0565</v>
        <stp/>
        <stp>StudyData</stp>
        <stp>S.PDD</stp>
        <stp>MA</stp>
        <stp>InputChoice=Close,MAType=Sim,Period=20</stp>
        <stp>MA</stp>
        <stp>30</stp>
        <stp/>
        <stp>all</stp>
        <stp/>
        <stp/>
        <stp/>
        <stp>T</stp>
        <tr r="T78" s="1"/>
      </tp>
      <tp>
        <v>496.5265</v>
        <stp/>
        <stp>StudyData</stp>
        <stp>S.AMD</stp>
        <stp>MA</stp>
        <stp>InputChoice=Close,MAType=Sim,Period=20</stp>
        <stp>MA</stp>
        <stp>30</stp>
        <stp/>
        <stp>all</stp>
        <stp/>
        <stp/>
        <stp/>
        <stp>T</stp>
        <tr r="T12" s="1"/>
      </tp>
      <tp t="s">
        <v>Starbucks Corp</v>
        <stp/>
        <stp>ContractData</stp>
        <stp>S.SBUX</stp>
        <stp>LongDescription</stp>
        <stp/>
        <stp>T</stp>
        <tr r="B87" s="1"/>
      </tp>
      <tp t="s">
        <v>SANDISK CP CMN</v>
        <stp/>
        <stp>ContractData</stp>
        <stp>S.SNDK</stp>
        <stp>LongDescription</stp>
        <stp/>
        <stp>T</stp>
        <tr r="B89" s="1"/>
      </tp>
      <tp t="s">
        <v>SYNOPSYS, INC.</v>
        <stp/>
        <stp>ContractData</stp>
        <stp>S.SNPS</stp>
        <stp>LongDescription</stp>
        <stp/>
        <stp>T</stp>
        <tr r="Q34" s="2"/>
        <tr r="B90" s="1"/>
      </tp>
      <tp t="s">
        <v>Shopify Inc.</v>
        <stp/>
        <stp>ContractData</stp>
        <stp>S.SHOP</stp>
        <stp>LongDescription</stp>
        <stp/>
        <stp>T</stp>
        <tr r="B88" s="1"/>
      </tp>
      <tp t="s">
        <v>Space Exploration Technologies Corp. Class A</v>
        <stp/>
        <stp>ContractData</stp>
        <stp>S.SPCX</stp>
        <stp>LongDescription</stp>
        <stp/>
        <stp>T</stp>
        <tr r="Q37" s="2"/>
        <tr r="B91" s="1"/>
      </tp>
      <tp>
        <v>104.2942776606</v>
        <stp/>
        <stp>StudyData</stp>
        <stp>NDX</stp>
        <stp>StdDev</stp>
        <stp>InputChoice=Close,Period1=20</stp>
        <stp>STDDEV</stp>
        <stp>15</stp>
        <stp/>
        <stp>all</stp>
        <stp/>
        <stp/>
        <stp/>
        <stp>T</stp>
        <tr r="M105" s="1"/>
      </tp>
      <tp>
        <v>0.38222375650000001</v>
        <stp/>
        <stp>StudyData</stp>
        <stp>S.NFLX</stp>
        <stp>StdDev</stp>
        <stp>InputChoice=Close,Period1=20</stp>
        <stp>STDDEV</stp>
        <stp>15</stp>
        <stp/>
        <stp>all</stp>
        <stp/>
        <stp/>
        <stp/>
        <stp>T</stp>
        <tr r="M70" s="1"/>
      </tp>
      <tp>
        <v>1.6315130248</v>
        <stp/>
        <stp>StudyData</stp>
        <stp>S.QCOM</stp>
        <stp>StdDev</stp>
        <stp>InputChoice=Close,Period1=20</stp>
        <stp>STDDEV</stp>
        <stp>30</stp>
        <stp/>
        <stp>all</stp>
        <stp/>
        <stp/>
        <stp/>
        <stp>T</stp>
        <tr r="U82" s="1"/>
      </tp>
      <tp>
        <v>0.86653332309999997</v>
        <stp/>
        <stp>StudyData</stp>
        <stp>S.MCHP</stp>
        <stp>StdDev</stp>
        <stp>InputChoice=Close,Period1=20</stp>
        <stp>STDDEV</stp>
        <stp>30</stp>
        <stp/>
        <stp>all</stp>
        <stp/>
        <stp/>
        <stp/>
        <stp>T</stp>
        <tr r="U59" s="1"/>
      </tp>
      <tp>
        <v>0.79232237760000002</v>
        <stp/>
        <stp>StudyData</stp>
        <stp>S.CCEP</stp>
        <stp>StdDev</stp>
        <stp>InputChoice=Close,Period1=20</stp>
        <stp>STDDEV</stp>
        <stp>30</stp>
        <stp/>
        <stp>all</stp>
        <stp/>
        <stp/>
        <stp/>
        <stp>T</stp>
        <tr r="U22" s="1"/>
      </tp>
      <tp>
        <v>0.82773350180000005</v>
        <stp/>
        <stp>StudyData</stp>
        <stp>S.PCAR</stp>
        <stp>StdDev</stp>
        <stp>InputChoice=Close,Period1=20</stp>
        <stp>STDDEV</stp>
        <stp>30</stp>
        <stp/>
        <stp>all</stp>
        <stp/>
        <stp/>
        <stp/>
        <stp>T</stp>
        <tr r="U77" s="1"/>
      </tp>
      <tp t="s">
        <v>REGENERON PHARMACEUT</v>
        <stp/>
        <stp>ContractData</stp>
        <stp>S.REGN</stp>
        <stp>LongDescription</stp>
        <stp/>
        <stp>T</stp>
        <tr r="B83" s="1"/>
      </tp>
      <tp t="s">
        <v>ROSS STORES, INC.</v>
        <stp/>
        <stp>ContractData</stp>
        <stp>S.ROST</stp>
        <stp>LongDescription</stp>
        <stp/>
        <stp>T</stp>
        <tr r="B86" s="1"/>
      </tp>
      <tp t="s">
        <v>ROCKET LAB CORP CMN</v>
        <stp/>
        <stp>ContractData</stp>
        <stp>S.RKLB</stp>
        <stp>LongDescription</stp>
        <stp/>
        <stp>T</stp>
        <tr r="B84" s="1"/>
      </tp>
      <tp>
        <v>1.1269981145000001</v>
        <stp/>
        <stp>StudyData</stp>
        <stp>S.SBUX</stp>
        <stp>StdDev</stp>
        <stp>InputChoice=Close,Period1=20</stp>
        <stp>STDDEV</stp>
        <stp>30</stp>
        <stp/>
        <stp>all</stp>
        <stp/>
        <stp/>
        <stp/>
        <stp>T</stp>
        <tr r="U87" s="1"/>
      </tp>
      <tp>
        <v>0.83011731099999997</v>
        <stp/>
        <stp>StudyData</stp>
        <stp>S.ABNB</stp>
        <stp>StdDev</stp>
        <stp>InputChoice=Close,Period1=20</stp>
        <stp>STDDEV</stp>
        <stp>30</stp>
        <stp/>
        <stp>all</stp>
        <stp/>
        <stp/>
        <stp/>
        <stp>T</stp>
        <tr r="U3" s="1"/>
      </tp>
      <tp>
        <v>5.1660689841999998</v>
        <stp/>
        <stp>StudyData</stp>
        <stp>S.NBIS</stp>
        <stp>StdDev</stp>
        <stp>InputChoice=Close,Period1=20</stp>
        <stp>STDDEV</stp>
        <stp>30</stp>
        <stp/>
        <stp>all</stp>
        <stp/>
        <stp/>
        <stp/>
        <stp>T</stp>
        <tr r="U69" s="1"/>
      </tp>
      <tp>
        <v>56.378500000000003</v>
        <stp/>
        <stp>StudyData</stp>
        <stp>S.BKR</stp>
        <stp>MA</stp>
        <stp>InputChoice=Close,MAType=Sim,Period=20</stp>
        <stp>MA</stp>
        <stp>D</stp>
        <stp/>
        <stp>all</stp>
        <stp/>
        <stp/>
        <stp/>
        <stp>T</stp>
        <tr r="AB21" s="1"/>
      </tp>
      <tp t="s">
        <v>QUALCOMM Inc</v>
        <stp/>
        <stp>ContractData</stp>
        <stp>S.QCOM</stp>
        <stp>LongDescription</stp>
        <stp/>
        <stp>T</stp>
        <tr r="B82" s="1"/>
      </tp>
      <tp>
        <v>1.4164801445999999</v>
        <stp/>
        <stp>StudyData</stp>
        <stp>S.IDXX</stp>
        <stp>StdDev</stp>
        <stp>InputChoice=Close,Period1=20</stp>
        <stp>STDDEV</stp>
        <stp>15</stp>
        <stp/>
        <stp>all</stp>
        <stp/>
        <stp/>
        <stp/>
        <stp>T</stp>
        <tr r="M48" s="1"/>
      </tp>
      <tp>
        <v>0.90604856379999998</v>
        <stp/>
        <stp>StudyData</stp>
        <stp>S.PAYX</stp>
        <stp>StdDev</stp>
        <stp>InputChoice=Close,Period1=20</stp>
        <stp>STDDEV</stp>
        <stp>30</stp>
        <stp/>
        <stp>all</stp>
        <stp/>
        <stp/>
        <stp/>
        <stp>T</stp>
        <tr r="U76" s="1"/>
      </tp>
      <tp>
        <v>1.1792624813999999</v>
        <stp/>
        <stp>StudyData</stp>
        <stp>S.AAPL</stp>
        <stp>StdDev</stp>
        <stp>InputChoice=Close,Period1=20</stp>
        <stp>STDDEV</stp>
        <stp>30</stp>
        <stp/>
        <stp>all</stp>
        <stp/>
        <stp/>
        <stp/>
        <stp>T</stp>
        <tr r="U2" s="1"/>
      </tp>
      <tp>
        <v>1.2827431543000001</v>
        <stp/>
        <stp>StudyData</stp>
        <stp>S.ADSK</stp>
        <stp>StdDev</stp>
        <stp>InputChoice=Close,Period1=20</stp>
        <stp>STDDEV</stp>
        <stp>15</stp>
        <stp/>
        <stp>all</stp>
        <stp/>
        <stp/>
        <stp/>
        <stp>T</stp>
        <tr r="M7" s="1"/>
      </tp>
      <tp>
        <v>1.5334027521</v>
        <stp/>
        <stp>StudyData</stp>
        <stp>S.DASH</stp>
        <stp>StdDev</stp>
        <stp>InputChoice=Close,Period1=20</stp>
        <stp>STDDEV</stp>
        <stp>30</stp>
        <stp/>
        <stp>all</stp>
        <stp/>
        <stp/>
        <stp/>
        <stp>T</stp>
        <tr r="U33" s="1"/>
      </tp>
      <tp>
        <v>0.50467415230000001</v>
        <stp/>
        <stp>StudyData</stp>
        <stp>S.FAST</stp>
        <stp>StdDev</stp>
        <stp>InputChoice=Close,Period1=20</stp>
        <stp>STDDEV</stp>
        <stp>30</stp>
        <stp/>
        <stp>all</stp>
        <stp/>
        <stp/>
        <stp/>
        <stp>T</stp>
        <tr r="U39" s="1"/>
      </tp>
      <tp>
        <v>0.36592997960000001</v>
        <stp/>
        <stp>StudyData</stp>
        <stp>S.MDLZ</stp>
        <stp>StdDev</stp>
        <stp>InputChoice=Close,Period1=20</stp>
        <stp>STDDEV</stp>
        <stp>15</stp>
        <stp/>
        <stp>all</stp>
        <stp/>
        <stp/>
        <stp/>
        <stp>T</stp>
        <tr r="M60" s="1"/>
      </tp>
      <tp>
        <v>1.7352477489</v>
        <stp/>
        <stp>StudyData</stp>
        <stp>S.FANG</stp>
        <stp>StdDev</stp>
        <stp>InputChoice=Close,Period1=20</stp>
        <stp>STDDEV</stp>
        <stp>30</stp>
        <stp/>
        <stp>all</stp>
        <stp/>
        <stp/>
        <stp/>
        <stp>T</stp>
        <tr r="U38" s="1"/>
      </tp>
      <tp>
        <v>1.9725856128000001</v>
        <stp/>
        <stp>StudyData</stp>
        <stp>S.CDNS</stp>
        <stp>StdDev</stp>
        <stp>InputChoice=Close,Period1=20</stp>
        <stp>STDDEV</stp>
        <stp>15</stp>
        <stp/>
        <stp>all</stp>
        <stp/>
        <stp/>
        <stp/>
        <stp>T</stp>
        <tr r="M23" s="1"/>
      </tp>
      <tp>
        <v>4.1715674211999998</v>
        <stp/>
        <stp>StudyData</stp>
        <stp>S.PANW</stp>
        <stp>StdDev</stp>
        <stp>InputChoice=Close,Period1=20</stp>
        <stp>STDDEV</stp>
        <stp>30</stp>
        <stp/>
        <stp>all</stp>
        <stp/>
        <stp/>
        <stp/>
        <stp>T</stp>
        <tr r="U75" s="1"/>
      </tp>
      <tp>
        <v>1.9441306540000001</v>
        <stp/>
        <stp>StudyData</stp>
        <stp>S.DDOG</stp>
        <stp>StdDev</stp>
        <stp>InputChoice=Close,Period1=20</stp>
        <stp>STDDEV</stp>
        <stp>15</stp>
        <stp/>
        <stp>all</stp>
        <stp/>
        <stp/>
        <stp/>
        <stp>T</stp>
        <tr r="M34" s="1"/>
      </tp>
      <tp>
        <v>0.61505670469999996</v>
        <stp/>
        <stp>StudyData</stp>
        <stp>S.ODFL</stp>
        <stp>StdDev</stp>
        <stp>InputChoice=Close,Period1=20</stp>
        <stp>STDDEV</stp>
        <stp>15</stp>
        <stp/>
        <stp>all</stp>
        <stp/>
        <stp/>
        <stp/>
        <stp>T</stp>
        <tr r="M73" s="1"/>
      </tp>
      <tp>
        <v>0.90520384440000001</v>
        <stp/>
        <stp>StudyData</stp>
        <stp>S.WDAY</stp>
        <stp>StdDev</stp>
        <stp>InputChoice=Close,Period1=20</stp>
        <stp>STDDEV</stp>
        <stp>15</stp>
        <stp/>
        <stp>all</stp>
        <stp/>
        <stp/>
        <stp/>
        <stp>T</stp>
        <tr r="M101" s="1"/>
      </tp>
      <tp>
        <v>2.3987684339999999</v>
        <stp/>
        <stp>StudyData</stp>
        <stp>S.ADBE</stp>
        <stp>StdDev</stp>
        <stp>InputChoice=Close,Period1=20</stp>
        <stp>STDDEV</stp>
        <stp>15</stp>
        <stp/>
        <stp>all</stp>
        <stp/>
        <stp/>
        <stp/>
        <stp>T</stp>
        <tr r="M4" s="1"/>
      </tp>
      <tp>
        <v>24.547499999999999</v>
        <stp/>
        <stp>StudyData</stp>
        <stp>S.KHC</stp>
        <stp>MA</stp>
        <stp>InputChoice=Close,MAType=Sim,Period=20</stp>
        <stp>MA</stp>
        <stp>D</stp>
        <stp/>
        <stp>all</stp>
        <stp/>
        <stp/>
        <stp/>
        <stp>T</stp>
        <tr r="AB53" s="1"/>
      </tp>
      <tp t="s">
        <v>PALO ALTO NTWKS CM</v>
        <stp/>
        <stp>ContractData</stp>
        <stp>S.PANW</stp>
        <stp>LongDescription</stp>
        <stp/>
        <stp>T</stp>
        <tr r="B75" s="1"/>
      </tp>
      <tp t="s">
        <v>PAYCHEX, INC.</v>
        <stp/>
        <stp>ContractData</stp>
        <stp>S.PAYX</stp>
        <stp>LongDescription</stp>
        <stp/>
        <stp>T</stp>
        <tr r="B76" s="1"/>
      </tp>
      <tp t="s">
        <v>PACCAR INC.</v>
        <stp/>
        <stp>ContractData</stp>
        <stp>S.PCAR</stp>
        <stp>LongDescription</stp>
        <stp/>
        <stp>T</stp>
        <tr r="B77" s="1"/>
      </tp>
      <tp t="s">
        <v>PALANTIR TECH CL A</v>
        <stp/>
        <stp>ContractData</stp>
        <stp>S.PLTR</stp>
        <stp>LongDescription</stp>
        <stp/>
        <stp>T</stp>
        <tr r="B80" s="1"/>
      </tp>
      <tp t="s">
        <v>PAYPAL HOLDINGS</v>
        <stp/>
        <stp>ContractData</stp>
        <stp>S.PYPL</stp>
        <stp>LongDescription</stp>
        <stp/>
        <stp>T</stp>
        <tr r="Q28" s="2"/>
        <tr r="Q17" s="2"/>
        <tr r="C19" s="2"/>
        <tr r="C34" s="2"/>
        <tr r="B81" s="1"/>
      </tp>
      <tp>
        <v>6.3331536180999999</v>
        <stp/>
        <stp>StudyData</stp>
        <stp>S.META</stp>
        <stp>StdDev</stp>
        <stp>InputChoice=Close,Period1=20</stp>
        <stp>STDDEV</stp>
        <stp>15</stp>
        <stp/>
        <stp>all</stp>
        <stp/>
        <stp/>
        <stp/>
        <stp>T</stp>
        <tr r="M62" s="1"/>
      </tp>
      <tp>
        <v>4.6488799458000001</v>
        <stp/>
        <stp>StudyData</stp>
        <stp>S.MELI</stp>
        <stp>StdDev</stp>
        <stp>InputChoice=Close,Period1=20</stp>
        <stp>STDDEV</stp>
        <stp>15</stp>
        <stp/>
        <stp>all</stp>
        <stp/>
        <stp/>
        <stp/>
        <stp>T</stp>
        <tr r="M61" s="1"/>
      </tp>
      <tp>
        <v>0.15795885539999999</v>
        <stp/>
        <stp>StudyData</stp>
        <stp>S.GEHC</stp>
        <stp>StdDev</stp>
        <stp>InputChoice=Close,Period1=20</stp>
        <stp>STDDEV</stp>
        <stp>15</stp>
        <stp/>
        <stp>all</stp>
        <stp/>
        <stp/>
        <stp/>
        <stp>T</stp>
        <tr r="M42" s="1"/>
      </tp>
      <tp>
        <v>2.7680579383000001</v>
        <stp/>
        <stp>StudyData</stp>
        <stp>S.REGN</stp>
        <stp>StdDev</stp>
        <stp>InputChoice=Close,Period1=20</stp>
        <stp>STDDEV</stp>
        <stp>15</stp>
        <stp/>
        <stp>all</stp>
        <stp/>
        <stp/>
        <stp/>
        <stp>T</stp>
        <tr r="M83" s="1"/>
      </tp>
      <tp>
        <v>768.3605</v>
        <stp/>
        <stp>StudyData</stp>
        <stp>S.STX</stp>
        <stp>MA</stp>
        <stp>InputChoice=Close,MAType=Sim,Period=20</stp>
        <stp>MA</stp>
        <stp>30</stp>
        <stp/>
        <stp>all</stp>
        <stp/>
        <stp/>
        <stp/>
        <stp>T</stp>
        <tr r="T92" s="1"/>
      </tp>
      <tp>
        <v>50.703000000000003</v>
        <stp/>
        <stp>StudyData</stp>
        <stp>S.CSX</stp>
        <stp>MA</stp>
        <stp>InputChoice=Close,MAType=Sim,Period=20</stp>
        <stp>MA</stp>
        <stp>30</stp>
        <stp/>
        <stp>all</stp>
        <stp/>
        <stp/>
        <stp/>
        <stp>T</stp>
        <tr r="T31" s="1"/>
      </tp>
      <tp>
        <v>8.3728866139289586</v>
        <stp/>
        <stp>ContractData</stp>
        <stp>S.TER</stp>
        <stp>PercentNetLastTrade</stp>
        <stp/>
        <stp>T</stp>
        <tr r="K27" s="2"/>
      </tp>
      <tp>
        <v>-1.340956340956341</v>
        <stp/>
        <stp>ContractData</stp>
        <stp>S.TRI</stp>
        <stp>PercentNetLastTrade</stp>
        <stp/>
        <stp>T</stp>
        <tr r="Y19" s="2"/>
      </tp>
      <tp>
        <v>-0.48133022170361728</v>
        <stp/>
        <stp>ContractData</stp>
        <stp>S.PEP</stp>
        <stp>PercentNetLastTrade</stp>
        <stp/>
        <stp>T</stp>
        <tr r="K20" s="2"/>
      </tp>
      <tp>
        <v>523.279</v>
        <stp/>
        <stp>StudyData</stp>
        <stp>S.LIN</stp>
        <stp>MA</stp>
        <stp>InputChoice=Close,MAType=Sim,Period=20</stp>
        <stp>MA</stp>
        <stp>D</stp>
        <stp/>
        <stp>all</stp>
        <stp/>
        <stp/>
        <stp/>
        <stp>T</stp>
        <tr r="AB55" s="1"/>
      </tp>
      <tp>
        <v>-0.44199934170310812</v>
        <stp/>
        <stp>ContractData</stp>
        <stp>S.IBM</stp>
        <stp>PercentNetLastTrade</stp>
        <stp/>
        <stp>T</stp>
        <tr r="K41" s="2"/>
      </tp>
      <tp>
        <v>5.9113300492610835E-2</v>
        <stp/>
        <stp>ContractData</stp>
        <stp>S.CSX</stp>
        <stp>PercentNetLastTrade</stp>
        <stp/>
        <stp>T</stp>
        <tr r="Y30" s="2"/>
      </tp>
      <tp>
        <v>4.8894626432144586</v>
        <stp/>
        <stp>ContractData</stp>
        <stp>S.AMD</stp>
        <stp>PercentNetLastTrade</stp>
        <stp/>
        <stp>T</stp>
        <tr r="K28" s="2"/>
      </tp>
      <tp>
        <v>1.6277706734867861</v>
        <stp/>
        <stp>ContractData</stp>
        <stp>S.ADI</stp>
        <stp>PercentNetLastTrade</stp>
        <stp/>
        <stp>T</stp>
        <tr r="K11" s="2"/>
      </tp>
      <tp>
        <v>2.6497997679553875</v>
        <stp/>
        <stp>ContractData</stp>
        <stp>S.ARM</stp>
        <stp>PercentNetLastTrade</stp>
        <stp/>
        <stp>T</stp>
        <tr r="K13" s="2"/>
      </tp>
      <tp t="s">
        <v>WORKDAY INC CL A</v>
        <stp/>
        <stp>ContractData</stp>
        <stp>S.WDAY</stp>
        <stp>LongDescription</stp>
        <stp/>
        <stp>T</stp>
        <tr r="B101" s="1"/>
      </tp>
      <tp>
        <v>0.6650479306</v>
        <stp/>
        <stp>StudyData</stp>
        <stp>S.SBUX</stp>
        <stp>StdDev</stp>
        <stp>InputChoice=Close,Period1=20</stp>
        <stp>STDDEV</stp>
        <stp>15</stp>
        <stp/>
        <stp>all</stp>
        <stp/>
        <stp/>
        <stp/>
        <stp>T</stp>
        <tr r="M87" s="1"/>
      </tp>
      <tp>
        <v>0.38931863560000002</v>
        <stp/>
        <stp>StudyData</stp>
        <stp>S.ABNB</stp>
        <stp>StdDev</stp>
        <stp>InputChoice=Close,Period1=20</stp>
        <stp>STDDEV</stp>
        <stp>15</stp>
        <stp/>
        <stp>all</stp>
        <stp/>
        <stp/>
        <stp/>
        <stp>T</stp>
        <tr r="M3" s="1"/>
      </tp>
      <tp>
        <v>3.5384733996</v>
        <stp/>
        <stp>StudyData</stp>
        <stp>S.NBIS</stp>
        <stp>StdDev</stp>
        <stp>InputChoice=Close,Period1=20</stp>
        <stp>STDDEV</stp>
        <stp>15</stp>
        <stp/>
        <stp>all</stp>
        <stp/>
        <stp/>
        <stp/>
        <stp>T</stp>
        <tr r="M69" s="1"/>
      </tp>
      <tp>
        <v>894.89</v>
        <stp/>
        <stp>StudyData</stp>
        <stp>S.MU</stp>
        <stp>BAR</stp>
        <stp/>
        <stp>Close</stp>
        <stp>D</stp>
        <stp>0</stp>
        <stp/>
        <stp/>
        <stp/>
        <stp/>
        <stp>T</stp>
        <tr r="AA68" s="1"/>
      </tp>
      <tp>
        <v>894.89</v>
        <stp/>
        <stp>StudyData</stp>
        <stp>S.MU</stp>
        <stp>BAR</stp>
        <stp/>
        <stp>Close</stp>
        <stp>5</stp>
        <stp>0</stp>
        <stp/>
        <stp/>
        <stp/>
        <stp/>
        <stp>T</stp>
        <tr r="C68" s="1"/>
      </tp>
      <tp t="s">
        <v>VERTEX PHARMACEUTIC</v>
        <stp/>
        <stp>ContractData</stp>
        <stp>S.VRTX</stp>
        <stp>LongDescription</stp>
        <stp/>
        <stp>T</stp>
        <tr r="B99" s="1"/>
      </tp>
      <tp>
        <v>192.44002800550001</v>
        <stp/>
        <stp>StudyData</stp>
        <stp>NDX</stp>
        <stp>StdDev</stp>
        <stp>InputChoice=Close,Period1=20</stp>
        <stp>STDDEV</stp>
        <stp>30</stp>
        <stp/>
        <stp>all</stp>
        <stp/>
        <stp/>
        <stp/>
        <stp>T</stp>
        <tr r="U105" s="1"/>
      </tp>
      <tp>
        <v>2.6123787531999998</v>
        <stp/>
        <stp>StudyData</stp>
        <stp>S.NFLX</stp>
        <stp>StdDev</stp>
        <stp>InputChoice=Close,Period1=20</stp>
        <stp>STDDEV</stp>
        <stp>30</stp>
        <stp/>
        <stp>all</stp>
        <stp/>
        <stp/>
        <stp/>
        <stp>T</stp>
        <tr r="U70" s="1"/>
      </tp>
      <tp>
        <v>1.4193163847000001</v>
        <stp/>
        <stp>StudyData</stp>
        <stp>S.QCOM</stp>
        <stp>StdDev</stp>
        <stp>InputChoice=Close,Period1=20</stp>
        <stp>STDDEV</stp>
        <stp>15</stp>
        <stp/>
        <stp>all</stp>
        <stp/>
        <stp/>
        <stp/>
        <stp>T</stp>
        <tr r="M82" s="1"/>
      </tp>
      <tp>
        <v>0.64320506060000004</v>
        <stp/>
        <stp>StudyData</stp>
        <stp>S.MCHP</stp>
        <stp>StdDev</stp>
        <stp>InputChoice=Close,Period1=20</stp>
        <stp>STDDEV</stp>
        <stp>15</stp>
        <stp/>
        <stp>all</stp>
        <stp/>
        <stp/>
        <stp/>
        <stp>T</stp>
        <tr r="M59" s="1"/>
      </tp>
      <tp>
        <v>0.64546572329999996</v>
        <stp/>
        <stp>StudyData</stp>
        <stp>S.CCEP</stp>
        <stp>StdDev</stp>
        <stp>InputChoice=Close,Period1=20</stp>
        <stp>STDDEV</stp>
        <stp>15</stp>
        <stp/>
        <stp>all</stp>
        <stp/>
        <stp/>
        <stp/>
        <stp>T</stp>
        <tr r="M22" s="1"/>
      </tp>
      <tp>
        <v>0.53639164800000005</v>
        <stp/>
        <stp>StudyData</stp>
        <stp>S.PCAR</stp>
        <stp>StdDev</stp>
        <stp>InputChoice=Close,Period1=20</stp>
        <stp>STDDEV</stp>
        <stp>15</stp>
        <stp/>
        <stp>all</stp>
        <stp/>
        <stp/>
        <stp/>
        <stp>T</stp>
        <tr r="M77" s="1"/>
      </tp>
      <tp>
        <v>349.29250000000002</v>
        <stp/>
        <stp>StudyData</stp>
        <stp>S.ROP</stp>
        <stp>MA</stp>
        <stp>InputChoice=Close,MAType=Sim,Period=20</stp>
        <stp>MA</stp>
        <stp>D</stp>
        <stp/>
        <stp>all</stp>
        <stp/>
        <stp/>
        <stp/>
        <stp>T</stp>
        <tr r="AB85" s="1"/>
      </tp>
      <tp>
        <v>225.75700000000001</v>
        <stp/>
        <stp>StudyData</stp>
        <stp>S.HON</stp>
        <stp>MA</stp>
        <stp>InputChoice=Close,MAType=Sim,Period=20</stp>
        <stp>MA</stp>
        <stp>D</stp>
        <stp/>
        <stp>all</stp>
        <stp/>
        <stp/>
        <stp/>
        <stp>T</stp>
        <tr r="AB46" s="1"/>
      </tp>
      <tp>
        <v>46223.362858796296</v>
        <stp/>
        <stp>SystemInfo</stp>
        <stp>Linetime</stp>
        <tr r="X2" s="2"/>
      </tp>
      <tp>
        <v>208.97649999999999</v>
        <stp/>
        <stp>StudyData</stp>
        <stp>S.EA</stp>
        <stp>MA</stp>
        <stp>InputChoice=Close,MAType=Sim,Period=20</stp>
        <stp>MA</stp>
        <stp>5</stp>
        <stp/>
        <stp>all</stp>
        <stp/>
        <stp/>
        <stp/>
        <stp>T</stp>
        <tr r="D36" s="1"/>
      </tp>
      <tp>
        <v>13.2400525301</v>
        <stp/>
        <stp>StudyData</stp>
        <stp>S.META</stp>
        <stp>StdDev</stp>
        <stp>InputChoice=Close,Period1=20</stp>
        <stp>STDDEV</stp>
        <stp>30</stp>
        <stp/>
        <stp>all</stp>
        <stp/>
        <stp/>
        <stp/>
        <stp>T</stp>
        <tr r="U62" s="1"/>
      </tp>
      <tp>
        <v>19.025301810999999</v>
        <stp/>
        <stp>StudyData</stp>
        <stp>S.MELI</stp>
        <stp>StdDev</stp>
        <stp>InputChoice=Close,Period1=20</stp>
        <stp>STDDEV</stp>
        <stp>30</stp>
        <stp/>
        <stp>all</stp>
        <stp/>
        <stp/>
        <stp/>
        <stp>T</stp>
        <tr r="U61" s="1"/>
      </tp>
      <tp>
        <v>0.91324408020000003</v>
        <stp/>
        <stp>StudyData</stp>
        <stp>S.GEHC</stp>
        <stp>StdDev</stp>
        <stp>InputChoice=Close,Period1=20</stp>
        <stp>STDDEV</stp>
        <stp>30</stp>
        <stp/>
        <stp>all</stp>
        <stp/>
        <stp/>
        <stp/>
        <stp>T</stp>
        <tr r="U42" s="1"/>
      </tp>
      <tp>
        <v>4.3799439208999997</v>
        <stp/>
        <stp>StudyData</stp>
        <stp>S.REGN</stp>
        <stp>StdDev</stp>
        <stp>InputChoice=Close,Period1=20</stp>
        <stp>STDDEV</stp>
        <stp>30</stp>
        <stp/>
        <stp>all</stp>
        <stp/>
        <stp/>
        <stp/>
        <stp>T</stp>
        <tr r="U83" s="1"/>
      </tp>
      <tp>
        <v>786.25750000000005</v>
        <stp/>
        <stp>StudyData</stp>
        <stp>S.STX</stp>
        <stp>MA</stp>
        <stp>InputChoice=Close,MAType=Sim,Period=20</stp>
        <stp>MA</stp>
        <stp>15</stp>
        <stp/>
        <stp>all</stp>
        <stp/>
        <stp/>
        <stp/>
        <stp>T</stp>
        <tr r="L92" s="1"/>
      </tp>
      <tp>
        <v>50.564999999999998</v>
        <stp/>
        <stp>StudyData</stp>
        <stp>S.CSX</stp>
        <stp>MA</stp>
        <stp>InputChoice=Close,MAType=Sim,Period=20</stp>
        <stp>MA</stp>
        <stp>15</stp>
        <stp/>
        <stp>all</stp>
        <stp/>
        <stp/>
        <stp/>
        <stp>T</stp>
        <tr r="L31" s="1"/>
      </tp>
      <tp t="s">
        <v>T-MOBILE US CMN</v>
        <stp/>
        <stp>ContractData</stp>
        <stp>S.TMUS</stp>
        <stp>LongDescription</stp>
        <stp/>
        <stp>T</stp>
        <tr r="C18" s="2"/>
        <tr r="B94" s="1"/>
      </tp>
      <tp t="s">
        <v>TAKE-TWO INTERACTI##</v>
        <stp/>
        <stp>ContractData</stp>
        <stp>S.TTWO</stp>
        <stp>LongDescription</stp>
        <stp/>
        <stp>T</stp>
        <tr r="B97" s="1"/>
      </tp>
      <tp t="s">
        <v>TESLA, INC.</v>
        <stp/>
        <stp>ContractData</stp>
        <stp>S.TSLA</stp>
        <stp>LongDescription</stp>
        <stp/>
        <stp>T</stp>
        <tr r="B96" s="1"/>
      </tp>
      <tp>
        <v>5.2037124007999997</v>
        <stp/>
        <stp>StudyData</stp>
        <stp>S.IDXX</stp>
        <stp>StdDev</stp>
        <stp>InputChoice=Close,Period1=20</stp>
        <stp>STDDEV</stp>
        <stp>30</stp>
        <stp/>
        <stp>all</stp>
        <stp/>
        <stp/>
        <stp/>
        <stp>T</stp>
        <tr r="U48" s="1"/>
      </tp>
      <tp>
        <v>0.51048873640000003</v>
        <stp/>
        <stp>StudyData</stp>
        <stp>S.PAYX</stp>
        <stp>StdDev</stp>
        <stp>InputChoice=Close,Period1=20</stp>
        <stp>STDDEV</stp>
        <stp>15</stp>
        <stp/>
        <stp>all</stp>
        <stp/>
        <stp/>
        <stp/>
        <stp>T</stp>
        <tr r="M76" s="1"/>
      </tp>
      <tp>
        <v>1.4672009917</v>
        <stp/>
        <stp>StudyData</stp>
        <stp>S.AAPL</stp>
        <stp>StdDev</stp>
        <stp>InputChoice=Close,Period1=20</stp>
        <stp>STDDEV</stp>
        <stp>15</stp>
        <stp/>
        <stp>all</stp>
        <stp/>
        <stp/>
        <stp/>
        <stp>T</stp>
        <tr r="M2" s="1"/>
      </tp>
      <tp>
        <v>1.1618218452</v>
        <stp/>
        <stp>StudyData</stp>
        <stp>S.ADSK</stp>
        <stp>StdDev</stp>
        <stp>InputChoice=Close,Period1=20</stp>
        <stp>STDDEV</stp>
        <stp>30</stp>
        <stp/>
        <stp>all</stp>
        <stp/>
        <stp/>
        <stp/>
        <stp>T</stp>
        <tr r="U7" s="1"/>
      </tp>
      <tp>
        <v>0.86558708399999995</v>
        <stp/>
        <stp>StudyData</stp>
        <stp>S.DASH</stp>
        <stp>StdDev</stp>
        <stp>InputChoice=Close,Period1=20</stp>
        <stp>STDDEV</stp>
        <stp>15</stp>
        <stp/>
        <stp>all</stp>
        <stp/>
        <stp/>
        <stp/>
        <stp>T</stp>
        <tr r="M33" s="1"/>
      </tp>
      <tp>
        <v>0.29159003760000002</v>
        <stp/>
        <stp>StudyData</stp>
        <stp>S.FAST</stp>
        <stp>StdDev</stp>
        <stp>InputChoice=Close,Period1=20</stp>
        <stp>STDDEV</stp>
        <stp>15</stp>
        <stp/>
        <stp>all</stp>
        <stp/>
        <stp/>
        <stp/>
        <stp>T</stp>
        <tr r="M39" s="1"/>
      </tp>
      <tp>
        <v>0.54817333030000004</v>
        <stp/>
        <stp>StudyData</stp>
        <stp>S.MDLZ</stp>
        <stp>StdDev</stp>
        <stp>InputChoice=Close,Period1=20</stp>
        <stp>STDDEV</stp>
        <stp>30</stp>
        <stp/>
        <stp>all</stp>
        <stp/>
        <stp/>
        <stp/>
        <stp>T</stp>
        <tr r="U60" s="1"/>
      </tp>
      <tp>
        <v>0.8621941487</v>
        <stp/>
        <stp>StudyData</stp>
        <stp>S.FANG</stp>
        <stp>StdDev</stp>
        <stp>InputChoice=Close,Period1=20</stp>
        <stp>STDDEV</stp>
        <stp>15</stp>
        <stp/>
        <stp>all</stp>
        <stp/>
        <stp/>
        <stp/>
        <stp>T</stp>
        <tr r="M38" s="1"/>
      </tp>
      <tp>
        <v>16.664750365700002</v>
        <stp/>
        <stp>StudyData</stp>
        <stp>S.CDNS</stp>
        <stp>StdDev</stp>
        <stp>InputChoice=Close,Period1=20</stp>
        <stp>STDDEV</stp>
        <stp>30</stp>
        <stp/>
        <stp>all</stp>
        <stp/>
        <stp/>
        <stp/>
        <stp>T</stp>
        <tr r="U23" s="1"/>
      </tp>
      <tp>
        <v>2.4668745408000001</v>
        <stp/>
        <stp>StudyData</stp>
        <stp>S.PANW</stp>
        <stp>StdDev</stp>
        <stp>InputChoice=Close,Period1=20</stp>
        <stp>STDDEV</stp>
        <stp>15</stp>
        <stp/>
        <stp>all</stp>
        <stp/>
        <stp/>
        <stp/>
        <stp>T</stp>
        <tr r="M75" s="1"/>
      </tp>
      <tp>
        <v>2.7175658226000001</v>
        <stp/>
        <stp>StudyData</stp>
        <stp>S.DDOG</stp>
        <stp>StdDev</stp>
        <stp>InputChoice=Close,Period1=20</stp>
        <stp>STDDEV</stp>
        <stp>30</stp>
        <stp/>
        <stp>all</stp>
        <stp/>
        <stp/>
        <stp/>
        <stp>T</stp>
        <tr r="U34" s="1"/>
      </tp>
      <tp>
        <v>1.1129235149000001</v>
        <stp/>
        <stp>StudyData</stp>
        <stp>S.ODFL</stp>
        <stp>StdDev</stp>
        <stp>InputChoice=Close,Period1=20</stp>
        <stp>STDDEV</stp>
        <stp>30</stp>
        <stp/>
        <stp>all</stp>
        <stp/>
        <stp/>
        <stp/>
        <stp>T</stp>
        <tr r="U73" s="1"/>
      </tp>
      <tp>
        <v>1.5628764346999999</v>
        <stp/>
        <stp>StudyData</stp>
        <stp>S.WDAY</stp>
        <stp>StdDev</stp>
        <stp>InputChoice=Close,Period1=20</stp>
        <stp>STDDEV</stp>
        <stp>30</stp>
        <stp/>
        <stp>all</stp>
        <stp/>
        <stp/>
        <stp/>
        <stp>T</stp>
        <tr r="U101" s="1"/>
      </tp>
      <tp>
        <v>2.2690877021000002</v>
        <stp/>
        <stp>StudyData</stp>
        <stp>S.ADBE</stp>
        <stp>StdDev</stp>
        <stp>InputChoice=Close,Period1=20</stp>
        <stp>STDDEV</stp>
        <stp>30</stp>
        <stp/>
        <stp>all</stp>
        <stp/>
        <stp/>
        <stp/>
        <stp>T</stp>
        <tr r="U4" s="1"/>
      </tp>
      <tp>
        <v>114.0395</v>
        <stp/>
        <stp>StudyData</stp>
        <stp>S.WMT</stp>
        <stp>MA</stp>
        <stp>InputChoice=Close,MAType=Sim,Period=20</stp>
        <stp>MA</stp>
        <stp>D</stp>
        <stp/>
        <stp>all</stp>
        <stp/>
        <stp/>
        <stp/>
        <stp>T</stp>
        <tr r="AB103" s="1"/>
      </tp>
      <tp>
        <v>532.15</v>
        <stp/>
        <stp>StudyData</stp>
        <stp>S.AMD</stp>
        <stp>MA</stp>
        <stp>InputChoice=Close,MAType=Sim,Period=20</stp>
        <stp>MA</stp>
        <stp>D</stp>
        <stp/>
        <stp>all</stp>
        <stp/>
        <stp/>
        <stp/>
        <stp>T</stp>
        <tr r="AB12" s="1"/>
      </tp>
      <tp>
        <v>1.3055094790999999</v>
        <stp/>
        <stp>StudyData</stp>
        <stp>S.INTC</stp>
        <stp>StdDev</stp>
        <stp>InputChoice=Close,Period1=20</stp>
        <stp>STDDEV</stp>
        <stp>15</stp>
        <stp/>
        <stp>all</stp>
        <stp/>
        <stp/>
        <stp/>
        <stp>T</stp>
        <tr r="M49" s="1"/>
      </tp>
      <tp>
        <v>2.2946761753999998</v>
        <stp/>
        <stp>StudyData</stp>
        <stp>S.INTU</stp>
        <stp>StdDev</stp>
        <stp>InputChoice=Close,Period1=20</stp>
        <stp>STDDEV</stp>
        <stp>15</stp>
        <stp/>
        <stp>all</stp>
        <stp/>
        <stp/>
        <stp/>
        <stp>T</stp>
        <tr r="M50" s="1"/>
      </tp>
      <tp>
        <v>3.7540066595999999</v>
        <stp/>
        <stp>StudyData</stp>
        <stp>S.SNPS</stp>
        <stp>StdDev</stp>
        <stp>InputChoice=Close,Period1=20</stp>
        <stp>STDDEV</stp>
        <stp>15</stp>
        <stp/>
        <stp>all</stp>
        <stp/>
        <stp/>
        <stp/>
        <stp>T</stp>
        <tr r="M90" s="1"/>
      </tp>
      <tp>
        <v>0.61673008679999997</v>
        <stp/>
        <stp>StudyData</stp>
        <stp>S.MNST</stp>
        <stp>StdDev</stp>
        <stp>InputChoice=Close,Period1=20</stp>
        <stp>STDDEV</stp>
        <stp>15</stp>
        <stp/>
        <stp>all</stp>
        <stp/>
        <stp/>
        <stp/>
        <stp>T</stp>
        <tr r="M63" s="1"/>
      </tp>
      <tp>
        <v>1.0487825084</v>
        <stp/>
        <stp>StudyData</stp>
        <stp>S.RKLB</stp>
        <stp>StdDev</stp>
        <stp>InputChoice=Close,Period1=20</stp>
        <stp>STDDEV</stp>
        <stp>30</stp>
        <stp/>
        <stp>all</stp>
        <stp/>
        <stp/>
        <stp/>
        <stp>T</stp>
        <tr r="U84" s="1"/>
      </tp>
      <tp>
        <v>1.4893672313999999</v>
        <stp/>
        <stp>StudyData</stp>
        <stp>S.BKNG</stp>
        <stp>StdDev</stp>
        <stp>InputChoice=Close,Period1=20</stp>
        <stp>STDDEV</stp>
        <stp>30</stp>
        <stp/>
        <stp>all</stp>
        <stp/>
        <stp/>
        <stp/>
        <stp>T</stp>
        <tr r="U20" s="1"/>
      </tp>
      <tp>
        <v>36.393688309200002</v>
        <stp/>
        <stp>StudyData</stp>
        <stp>S.SNDK</stp>
        <stp>StdDev</stp>
        <stp>InputChoice=Close,Period1=20</stp>
        <stp>STDDEV</stp>
        <stp>15</stp>
        <stp/>
        <stp>all</stp>
        <stp/>
        <stp/>
        <stp/>
        <stp>T</stp>
        <tr r="M89" s="1"/>
      </tp>
      <tp>
        <v>125.1782053264</v>
        <stp/>
        <stp>StudyData</stp>
        <stp>NDX</stp>
        <stp>StdDev</stp>
        <stp>InputChoice=Close,Period1=20</stp>
        <stp>STDDEV</stp>
        <stp>5</stp>
        <stp/>
        <stp>all</stp>
        <stp/>
        <stp/>
        <stp/>
        <stp>T</stp>
        <tr r="E105" s="1"/>
      </tp>
      <tp>
        <v>264.87549999999999</v>
        <stp/>
        <stp>StudyData</stp>
        <stp>S.IBM</stp>
        <stp>MA</stp>
        <stp>InputChoice=Close,MAType=Sim,Period=20</stp>
        <stp>MA</stp>
        <stp>D</stp>
        <stp/>
        <stp>all</stp>
        <stp/>
        <stp/>
        <stp/>
        <stp>T</stp>
        <tr r="F41" s="2"/>
      </tp>
      <tp>
        <v>26.81</v>
        <stp/>
        <stp>StudyData</stp>
        <stp>S.WBD</stp>
        <stp>MA</stp>
        <stp>InputChoice=Close,MAType=Sim,Period=20</stp>
        <stp>MA</stp>
        <stp>D</stp>
        <stp/>
        <stp>all</stp>
        <stp/>
        <stp/>
        <stp/>
        <stp>T</stp>
        <tr r="AB100" s="1"/>
      </tp>
      <tp>
        <v>23.44</v>
        <stp/>
        <stp>StudyData</stp>
        <stp>S.CMCSA</stp>
        <stp>MA</stp>
        <stp>InputChoice=Close,MAType=Sim,Period=20</stp>
        <stp>MA</stp>
        <stp>D</stp>
        <stp/>
        <stp>all</stp>
        <stp/>
        <stp/>
        <stp/>
        <stp>T</stp>
        <tr r="AB25" s="1"/>
      </tp>
      <tp>
        <v>2.8617118565999999</v>
        <stp/>
        <stp>StudyData</stp>
        <stp>S.COST</stp>
        <stp>StdDev</stp>
        <stp>InputChoice=Close,Period1=20</stp>
        <stp>STDDEV</stp>
        <stp>15</stp>
        <stp/>
        <stp>all</stp>
        <stp/>
        <stp/>
        <stp/>
        <stp>T</stp>
        <tr r="M26" s="1"/>
      </tp>
      <tp>
        <v>0.66502706710000004</v>
        <stp/>
        <stp>StudyData</stp>
        <stp>S.ROST</stp>
        <stp>StdDev</stp>
        <stp>InputChoice=Close,Period1=20</stp>
        <stp>STDDEV</stp>
        <stp>15</stp>
        <stp/>
        <stp>all</stp>
        <stp/>
        <stp/>
        <stp/>
        <stp>T</stp>
        <tr r="M86" s="1"/>
      </tp>
      <tp>
        <v>2.0636556761999998</v>
        <stp/>
        <stp>StudyData</stp>
        <stp>S.HONA</stp>
        <stp>StdDev</stp>
        <stp>InputChoice=Close,Period1=20</stp>
        <stp>STDDEV</stp>
        <stp>15</stp>
        <stp/>
        <stp>all</stp>
        <stp/>
        <stp/>
        <stp/>
        <stp>T</stp>
        <tr r="M47" s="1"/>
      </tp>
      <tp>
        <v>2.9272844071000002</v>
        <stp/>
        <stp>StudyData</stp>
        <stp>S.GOOG</stp>
        <stp>StdDev</stp>
        <stp>InputChoice=Close,Period1=20</stp>
        <stp>STDDEV</stp>
        <stp>15</stp>
        <stp/>
        <stp>all</stp>
        <stp/>
        <stp/>
        <stp/>
        <stp>T</stp>
        <tr r="M44" s="1"/>
      </tp>
      <tp>
        <v>322.28050000000002</v>
        <stp/>
        <stp>StudyData</stp>
        <stp>S.TER</stp>
        <stp>MA</stp>
        <stp>InputChoice=Close,MAType=Sim,Period=20</stp>
        <stp>MA</stp>
        <stp>30</stp>
        <stp/>
        <stp>all</stp>
        <stp/>
        <stp/>
        <stp/>
        <stp>T</stp>
        <tr r="T93" s="1"/>
      </tp>
      <tp>
        <v>367.3245</v>
        <stp/>
        <stp>StudyData</stp>
        <stp>S.MAR</stp>
        <stp>MA</stp>
        <stp>InputChoice=Close,MAType=Sim,Period=20</stp>
        <stp>MA</stp>
        <stp>30</stp>
        <stp/>
        <stp>all</stp>
        <stp/>
        <stp/>
        <stp/>
        <stp>T</stp>
        <tr r="T58" s="1"/>
      </tp>
      <tp>
        <v>63.630499999999998</v>
        <stp/>
        <stp>StudyData</stp>
        <stp>S.FER</stp>
        <stp>MA</stp>
        <stp>InputChoice=Close,MAType=Sim,Period=20</stp>
        <stp>MA</stp>
        <stp>30</stp>
        <stp/>
        <stp>all</stp>
        <stp/>
        <stp/>
        <stp/>
        <stp>T</stp>
        <tr r="T40" s="1"/>
      </tp>
      <tp>
        <v>56.1295</v>
        <stp/>
        <stp>StudyData</stp>
        <stp>S.BKR</stp>
        <stp>MA</stp>
        <stp>InputChoice=Close,MAType=Sim,Period=20</stp>
        <stp>MA</stp>
        <stp>30</stp>
        <stp/>
        <stp>all</stp>
        <stp/>
        <stp/>
        <stp/>
        <stp>T</stp>
        <tr r="T21" s="1"/>
      </tp>
      <tp>
        <v>20.734846243700002</v>
        <stp/>
        <stp>StudyData</stp>
        <stp>S.LITE</stp>
        <stp>StdDev</stp>
        <stp>InputChoice=Close,Period1=20</stp>
        <stp>STDDEV</stp>
        <stp>30</stp>
        <stp/>
        <stp>all</stp>
        <stp/>
        <stp/>
        <stp/>
        <stp>T</stp>
        <tr r="U56" s="1"/>
      </tp>
      <tp>
        <v>1.0325449143000001</v>
        <stp/>
        <stp>StudyData</stp>
        <stp>S.PLTR</stp>
        <stp>StdDev</stp>
        <stp>InputChoice=Close,Period1=20</stp>
        <stp>STDDEV</stp>
        <stp>15</stp>
        <stp/>
        <stp>all</stp>
        <stp/>
        <stp/>
        <stp/>
        <stp>T</stp>
        <tr r="M80" s="1"/>
      </tp>
      <tp>
        <v>1.5639968031</v>
        <stp/>
        <stp>StudyData</stp>
        <stp>S.GILD</stp>
        <stp>StdDev</stp>
        <stp>InputChoice=Close,Period1=20</stp>
        <stp>STDDEV</stp>
        <stp>30</stp>
        <stp/>
        <stp>all</stp>
        <stp/>
        <stp/>
        <stp/>
        <stp>T</stp>
        <tr r="U43" s="1"/>
      </tp>
      <tp>
        <v>2.5678167283</v>
        <stp/>
        <stp>StudyData</stp>
        <stp>S.ALNY</stp>
        <stp>StdDev</stp>
        <stp>InputChoice=Close,Period1=20</stp>
        <stp>STDDEV</stp>
        <stp>15</stp>
        <stp/>
        <stp>all</stp>
        <stp/>
        <stp/>
        <stp/>
        <stp>T</stp>
        <tr r="M10" s="1"/>
      </tp>
      <tp>
        <v>4.0811021489000003</v>
        <stp/>
        <stp>StudyData</stp>
        <stp>S.ALAB</stp>
        <stp>StdDev</stp>
        <stp>InputChoice=Close,Period1=20</stp>
        <stp>STDDEV</stp>
        <stp>15</stp>
        <stp/>
        <stp>all</stp>
        <stp/>
        <stp/>
        <stp/>
        <stp>T</stp>
        <tr r="M9" s="1"/>
      </tp>
      <tp>
        <v>2.0721235484</v>
        <stp/>
        <stp>StudyData</stp>
        <stp>S.KLAC</stp>
        <stp>StdDev</stp>
        <stp>InputChoice=Close,Period1=20</stp>
        <stp>STDDEV</stp>
        <stp>15</stp>
        <stp/>
        <stp>all</stp>
        <stp/>
        <stp/>
        <stp/>
        <stp>T</stp>
        <tr r="M54" s="1"/>
      </tp>
      <tp>
        <v>114.49850000000001</v>
        <stp/>
        <stp>StudyData</stp>
        <stp>S.WMT</stp>
        <stp>MA</stp>
        <stp>InputChoice=Close,MAType=Sim,Period=20</stp>
        <stp>MA</stp>
        <stp>15</stp>
        <stp/>
        <stp>all</stp>
        <stp/>
        <stp/>
        <stp/>
        <stp>T</stp>
        <tr r="L103" s="1"/>
      </tp>
      <tp>
        <v>0.64861005230000002</v>
        <stp/>
        <stp>StudyData</stp>
        <stp>S.AMZN</stp>
        <stp>StdDev</stp>
        <stp>InputChoice=Close,Period1=20</stp>
        <stp>STDDEV</stp>
        <stp>15</stp>
        <stp/>
        <stp>all</stp>
        <stp/>
        <stp/>
        <stp/>
        <stp>T</stp>
        <tr r="M14" s="1"/>
      </tp>
      <tp>
        <v>1.2327914463</v>
        <stp/>
        <stp>StudyData</stp>
        <stp>S.TMUS</stp>
        <stp>StdDev</stp>
        <stp>InputChoice=Close,Period1=20</stp>
        <stp>STDDEV</stp>
        <stp>15</stp>
        <stp/>
        <stp>all</stp>
        <stp/>
        <stp/>
        <stp/>
        <stp>T</stp>
        <tr r="M94" s="1"/>
      </tp>
      <tp>
        <v>1.6614128775999999</v>
        <stp/>
        <stp>StudyData</stp>
        <stp>S.SHOP</stp>
        <stp>StdDev</stp>
        <stp>InputChoice=Close,Period1=20</stp>
        <stp>STDDEV</stp>
        <stp>30</stp>
        <stp/>
        <stp>all</stp>
        <stp/>
        <stp/>
        <stp/>
        <stp>T</stp>
        <tr r="U88" s="1"/>
      </tp>
      <tp>
        <v>2.8262048757999998</v>
        <stp/>
        <stp>StudyData</stp>
        <stp>S.AMGN</stp>
        <stp>StdDev</stp>
        <stp>InputChoice=Close,Period1=20</stp>
        <stp>STDDEV</stp>
        <stp>15</stp>
        <stp/>
        <stp>all</stp>
        <stp/>
        <stp/>
        <stp/>
        <stp>T</stp>
        <tr r="M13" s="1"/>
      </tp>
      <tp>
        <v>7.3299182124</v>
        <stp/>
        <stp>StudyData</stp>
        <stp>S.AMAT</stp>
        <stp>StdDev</stp>
        <stp>InputChoice=Close,Period1=20</stp>
        <stp>STDDEV</stp>
        <stp>15</stp>
        <stp/>
        <stp>all</stp>
        <stp/>
        <stp/>
        <stp/>
        <stp>T</stp>
        <tr r="M11" s="1"/>
      </tp>
      <tp>
        <v>138.1045</v>
        <stp/>
        <stp>StudyData</stp>
        <stp>S.PEP</stp>
        <stp>MA</stp>
        <stp>InputChoice=Close,MAType=Sim,Period=20</stp>
        <stp>MA</stp>
        <stp>30</stp>
        <stp/>
        <stp>all</stp>
        <stp/>
        <stp/>
        <stp/>
        <stp>T</stp>
        <tr r="T79" s="1"/>
      </tp>
      <tp>
        <v>362.209</v>
        <stp/>
        <stp>StudyData</stp>
        <stp>S.ROP</stp>
        <stp>MA</stp>
        <stp>InputChoice=Close,MAType=Sim,Period=20</stp>
        <stp>MA</stp>
        <stp>30</stp>
        <stp/>
        <stp>all</stp>
        <stp/>
        <stp/>
        <stp/>
        <stp>T</stp>
        <tr r="T85" s="1"/>
      </tp>
      <tp>
        <v>31.156500000000001</v>
        <stp/>
        <stp>StudyData</stp>
        <stp>S.KDP</stp>
        <stp>MA</stp>
        <stp>InputChoice=Close,MAType=Sim,Period=20</stp>
        <stp>MA</stp>
        <stp>30</stp>
        <stp/>
        <stp>all</stp>
        <stp/>
        <stp/>
        <stp/>
        <stp>T</stp>
        <tr r="T52" s="1"/>
      </tp>
      <tp>
        <v>254.90299999999999</v>
        <stp/>
        <stp>StudyData</stp>
        <stp>S.ADP</stp>
        <stp>MA</stp>
        <stp>InputChoice=Close,MAType=Sim,Period=20</stp>
        <stp>MA</stp>
        <stp>30</stp>
        <stp/>
        <stp>all</stp>
        <stp/>
        <stp/>
        <stp/>
        <stp>T</stp>
        <tr r="T6" s="1"/>
      </tp>
      <tp>
        <v>133.06800000000001</v>
        <stp/>
        <stp>StudyData</stp>
        <stp>S.AEP</stp>
        <stp>MA</stp>
        <stp>InputChoice=Close,MAType=Sim,Period=20</stp>
        <stp>MA</stp>
        <stp>30</stp>
        <stp/>
        <stp>all</stp>
        <stp/>
        <stp/>
        <stp/>
        <stp>T</stp>
        <tr r="T8" s="1"/>
      </tp>
      <tp>
        <v>427.39800000000002</v>
        <stp/>
        <stp>StudyData</stp>
        <stp>S.APP</stp>
        <stp>MA</stp>
        <stp>InputChoice=Close,MAType=Sim,Period=20</stp>
        <stp>MA</stp>
        <stp>30</stp>
        <stp/>
        <stp>all</stp>
        <stp/>
        <stp/>
        <stp/>
        <stp>T</stp>
        <tr r="T15" s="1"/>
      </tp>
      <tp>
        <v>373.98250000000002</v>
        <stp/>
        <stp>StudyData</stp>
        <stp>S.MAR</stp>
        <stp>MA</stp>
        <stp>InputChoice=Close,MAType=Sim,Period=20</stp>
        <stp>MA</stp>
        <stp>D</stp>
        <stp/>
        <stp>all</stp>
        <stp/>
        <stp/>
        <stp/>
        <stp>T</stp>
        <tr r="AB58" s="1"/>
      </tp>
      <tp>
        <v>209.05</v>
        <stp/>
        <stp>StudyData</stp>
        <stp>S.EA</stp>
        <stp>BAR</stp>
        <stp/>
        <stp>Close</stp>
        <stp>D</stp>
        <stp>0</stp>
        <stp/>
        <stp/>
        <stp/>
        <stp/>
        <stp>T</stp>
        <tr r="AA36" s="1"/>
      </tp>
      <tp>
        <v>209.05</v>
        <stp/>
        <stp>StudyData</stp>
        <stp>S.EA</stp>
        <stp>BAR</stp>
        <stp/>
        <stp>Close</stp>
        <stp>5</stp>
        <stp>0</stp>
        <stp/>
        <stp/>
        <stp/>
        <stp/>
        <stp>T</stp>
        <tr r="C36" s="1"/>
      </tp>
      <tp>
        <v>5.0132876188999997</v>
        <stp/>
        <stp>StudyData</stp>
        <stp>S.COST</stp>
        <stp>StdDev</stp>
        <stp>InputChoice=Close,Period1=20</stp>
        <stp>STDDEV</stp>
        <stp>30</stp>
        <stp/>
        <stp>all</stp>
        <stp/>
        <stp/>
        <stp/>
        <stp>T</stp>
        <tr r="U26" s="1"/>
      </tp>
      <tp>
        <v>0.91004326820000003</v>
        <stp/>
        <stp>StudyData</stp>
        <stp>S.ROST</stp>
        <stp>StdDev</stp>
        <stp>InputChoice=Close,Period1=20</stp>
        <stp>STDDEV</stp>
        <stp>30</stp>
        <stp/>
        <stp>all</stp>
        <stp/>
        <stp/>
        <stp/>
        <stp>T</stp>
        <tr r="U86" s="1"/>
      </tp>
      <tp>
        <v>3.4393364185999999</v>
        <stp/>
        <stp>StudyData</stp>
        <stp>S.HONA</stp>
        <stp>StdDev</stp>
        <stp>InputChoice=Close,Period1=20</stp>
        <stp>STDDEV</stp>
        <stp>30</stp>
        <stp/>
        <stp>all</stp>
        <stp/>
        <stp/>
        <stp/>
        <stp>T</stp>
        <tr r="U47" s="1"/>
      </tp>
      <tp>
        <v>8.3714850982000009</v>
        <stp/>
        <stp>StudyData</stp>
        <stp>S.GOOG</stp>
        <stp>StdDev</stp>
        <stp>InputChoice=Close,Period1=20</stp>
        <stp>STDDEV</stp>
        <stp>30</stp>
        <stp/>
        <stp>all</stp>
        <stp/>
        <stp/>
        <stp/>
        <stp>T</stp>
        <tr r="U44" s="1"/>
      </tp>
      <tp>
        <v>324.29700000000003</v>
        <stp/>
        <stp>StudyData</stp>
        <stp>S.TER</stp>
        <stp>MA</stp>
        <stp>InputChoice=Close,MAType=Sim,Period=20</stp>
        <stp>MA</stp>
        <stp>15</stp>
        <stp/>
        <stp>all</stp>
        <stp/>
        <stp/>
        <stp/>
        <stp>T</stp>
        <tr r="L93" s="1"/>
      </tp>
      <tp>
        <v>365.53100000000001</v>
        <stp/>
        <stp>StudyData</stp>
        <stp>S.MAR</stp>
        <stp>MA</stp>
        <stp>InputChoice=Close,MAType=Sim,Period=20</stp>
        <stp>MA</stp>
        <stp>15</stp>
        <stp/>
        <stp>all</stp>
        <stp/>
        <stp/>
        <stp/>
        <stp>T</stp>
        <tr r="L58" s="1"/>
      </tp>
      <tp>
        <v>63.639000000000003</v>
        <stp/>
        <stp>StudyData</stp>
        <stp>S.FER</stp>
        <stp>MA</stp>
        <stp>InputChoice=Close,MAType=Sim,Period=20</stp>
        <stp>MA</stp>
        <stp>15</stp>
        <stp/>
        <stp>all</stp>
        <stp/>
        <stp/>
        <stp/>
        <stp>T</stp>
        <tr r="L40" s="1"/>
      </tp>
      <tp>
        <v>55.976999999999997</v>
        <stp/>
        <stp>StudyData</stp>
        <stp>S.BKR</stp>
        <stp>MA</stp>
        <stp>InputChoice=Close,MAType=Sim,Period=20</stp>
        <stp>MA</stp>
        <stp>15</stp>
        <stp/>
        <stp>all</stp>
        <stp/>
        <stp/>
        <stp/>
        <stp>T</stp>
        <tr r="L21" s="1"/>
      </tp>
      <tp>
        <v>1.5023900958</v>
        <stp/>
        <stp>StudyData</stp>
        <stp>S.INTC</stp>
        <stp>StdDev</stp>
        <stp>InputChoice=Close,Period1=20</stp>
        <stp>STDDEV</stp>
        <stp>30</stp>
        <stp/>
        <stp>all</stp>
        <stp/>
        <stp/>
        <stp/>
        <stp>T</stp>
        <tr r="U49" s="1"/>
      </tp>
      <tp>
        <v>3.2328306482000002</v>
        <stp/>
        <stp>StudyData</stp>
        <stp>S.INTU</stp>
        <stp>StdDev</stp>
        <stp>InputChoice=Close,Period1=20</stp>
        <stp>STDDEV</stp>
        <stp>30</stp>
        <stp/>
        <stp>all</stp>
        <stp/>
        <stp/>
        <stp/>
        <stp>T</stp>
        <tr r="U50" s="1"/>
      </tp>
      <tp>
        <v>18.814135404000002</v>
        <stp/>
        <stp>StudyData</stp>
        <stp>S.SNPS</stp>
        <stp>StdDev</stp>
        <stp>InputChoice=Close,Period1=20</stp>
        <stp>STDDEV</stp>
        <stp>30</stp>
        <stp/>
        <stp>all</stp>
        <stp/>
        <stp/>
        <stp/>
        <stp>T</stp>
        <tr r="U90" s="1"/>
      </tp>
      <tp>
        <v>0.98795685629999996</v>
        <stp/>
        <stp>StudyData</stp>
        <stp>S.MNST</stp>
        <stp>StdDev</stp>
        <stp>InputChoice=Close,Period1=20</stp>
        <stp>STDDEV</stp>
        <stp>30</stp>
        <stp/>
        <stp>all</stp>
        <stp/>
        <stp/>
        <stp/>
        <stp>T</stp>
        <tr r="U63" s="1"/>
      </tp>
      <tp>
        <v>0.93778075800000005</v>
        <stp/>
        <stp>StudyData</stp>
        <stp>S.RKLB</stp>
        <stp>StdDev</stp>
        <stp>InputChoice=Close,Period1=20</stp>
        <stp>STDDEV</stp>
        <stp>15</stp>
        <stp/>
        <stp>all</stp>
        <stp/>
        <stp/>
        <stp/>
        <stp>T</stp>
        <tr r="M84" s="1"/>
      </tp>
      <tp>
        <v>0.66844801590000003</v>
        <stp/>
        <stp>StudyData</stp>
        <stp>S.BKNG</stp>
        <stp>StdDev</stp>
        <stp>InputChoice=Close,Period1=20</stp>
        <stp>STDDEV</stp>
        <stp>15</stp>
        <stp/>
        <stp>all</stp>
        <stp/>
        <stp/>
        <stp/>
        <stp>T</stp>
        <tr r="M20" s="1"/>
      </tp>
      <tp>
        <v>31.876201718499999</v>
        <stp/>
        <stp>StudyData</stp>
        <stp>S.SNDK</stp>
        <stp>StdDev</stp>
        <stp>InputChoice=Close,Period1=20</stp>
        <stp>STDDEV</stp>
        <stp>30</stp>
        <stp/>
        <stp>all</stp>
        <stp/>
        <stp/>
        <stp/>
        <stp>T</stp>
        <tr r="U89" s="1"/>
      </tp>
      <tp>
        <v>868.94749999999999</v>
        <stp/>
        <stp>StudyData</stp>
        <stp>S.MU</stp>
        <stp>MA</stp>
        <stp>InputChoice=Close,MAType=Sim,Period=20</stp>
        <stp>MA</stp>
        <stp>5</stp>
        <stp/>
        <stp>all</stp>
        <stp/>
        <stp/>
        <stp/>
        <stp>T</stp>
        <tr r="D68" s="1"/>
      </tp>
      <tp>
        <v>2.5614997559999999</v>
        <stp/>
        <stp>StudyData</stp>
        <stp>S.AMZN</stp>
        <stp>StdDev</stp>
        <stp>InputChoice=Close,Period1=20</stp>
        <stp>STDDEV</stp>
        <stp>30</stp>
        <stp/>
        <stp>all</stp>
        <stp/>
        <stp/>
        <stp/>
        <stp>T</stp>
        <tr r="U14" s="1"/>
      </tp>
      <tp>
        <v>1.5772839788999999</v>
        <stp/>
        <stp>StudyData</stp>
        <stp>S.TMUS</stp>
        <stp>StdDev</stp>
        <stp>InputChoice=Close,Period1=20</stp>
        <stp>STDDEV</stp>
        <stp>30</stp>
        <stp/>
        <stp>all</stp>
        <stp/>
        <stp/>
        <stp/>
        <stp>T</stp>
        <tr r="U94" s="1"/>
      </tp>
      <tp>
        <v>0.67324289820000005</v>
        <stp/>
        <stp>StudyData</stp>
        <stp>S.SHOP</stp>
        <stp>StdDev</stp>
        <stp>InputChoice=Close,Period1=20</stp>
        <stp>STDDEV</stp>
        <stp>15</stp>
        <stp/>
        <stp>all</stp>
        <stp/>
        <stp/>
        <stp/>
        <stp>T</stp>
        <tr r="M88" s="1"/>
      </tp>
      <tp>
        <v>3.5997837088</v>
        <stp/>
        <stp>StudyData</stp>
        <stp>S.AMGN</stp>
        <stp>StdDev</stp>
        <stp>InputChoice=Close,Period1=20</stp>
        <stp>STDDEV</stp>
        <stp>30</stp>
        <stp/>
        <stp>all</stp>
        <stp/>
        <stp/>
        <stp/>
        <stp>T</stp>
        <tr r="U13" s="1"/>
      </tp>
      <tp>
        <v>12.849180946700001</v>
        <stp/>
        <stp>StudyData</stp>
        <stp>S.AMAT</stp>
        <stp>StdDev</stp>
        <stp>InputChoice=Close,Period1=20</stp>
        <stp>STDDEV</stp>
        <stp>30</stp>
        <stp/>
        <stp>all</stp>
        <stp/>
        <stp/>
        <stp/>
        <stp>T</stp>
        <tr r="U11" s="1"/>
      </tp>
      <tp>
        <v>1.3616431629656003</v>
        <stp/>
        <stp>ContractData</stp>
        <stp>NDX</stp>
        <stp>PercentNetLastTrade</stp>
        <stp/>
        <stp>T</stp>
        <tr r="K3" s="2"/>
      </tp>
      <tp>
        <v>137.11349999999999</v>
        <stp/>
        <stp>StudyData</stp>
        <stp>S.PEP</stp>
        <stp>MA</stp>
        <stp>InputChoice=Close,MAType=Sim,Period=20</stp>
        <stp>MA</stp>
        <stp>15</stp>
        <stp/>
        <stp>all</stp>
        <stp/>
        <stp/>
        <stp/>
        <stp>T</stp>
        <tr r="L79" s="1"/>
      </tp>
      <tp>
        <v>361.69850000000002</v>
        <stp/>
        <stp>StudyData</stp>
        <stp>S.ROP</stp>
        <stp>MA</stp>
        <stp>InputChoice=Close,MAType=Sim,Period=20</stp>
        <stp>MA</stp>
        <stp>15</stp>
        <stp/>
        <stp>all</stp>
        <stp/>
        <stp/>
        <stp/>
        <stp>T</stp>
        <tr r="L85" s="1"/>
      </tp>
      <tp>
        <v>30.940999999999999</v>
        <stp/>
        <stp>StudyData</stp>
        <stp>S.KDP</stp>
        <stp>MA</stp>
        <stp>InputChoice=Close,MAType=Sim,Period=20</stp>
        <stp>MA</stp>
        <stp>15</stp>
        <stp/>
        <stp>all</stp>
        <stp/>
        <stp/>
        <stp/>
        <stp>T</stp>
        <tr r="L52" s="1"/>
      </tp>
      <tp>
        <v>253.7345</v>
        <stp/>
        <stp>StudyData</stp>
        <stp>S.ADP</stp>
        <stp>MA</stp>
        <stp>InputChoice=Close,MAType=Sim,Period=20</stp>
        <stp>MA</stp>
        <stp>15</stp>
        <stp/>
        <stp>all</stp>
        <stp/>
        <stp/>
        <stp/>
        <stp>T</stp>
        <tr r="L6" s="1"/>
      </tp>
      <tp>
        <v>132.68100000000001</v>
        <stp/>
        <stp>StudyData</stp>
        <stp>S.AEP</stp>
        <stp>MA</stp>
        <stp>InputChoice=Close,MAType=Sim,Period=20</stp>
        <stp>MA</stp>
        <stp>15</stp>
        <stp/>
        <stp>all</stp>
        <stp/>
        <stp/>
        <stp/>
        <stp>T</stp>
        <tr r="L8" s="1"/>
      </tp>
      <tp>
        <v>423.81900000000002</v>
        <stp/>
        <stp>StudyData</stp>
        <stp>S.APP</stp>
        <stp>MA</stp>
        <stp>InputChoice=Close,MAType=Sim,Period=20</stp>
        <stp>MA</stp>
        <stp>15</stp>
        <stp/>
        <stp>all</stp>
        <stp/>
        <stp/>
        <stp/>
        <stp>T</stp>
        <tr r="L15" s="1"/>
      </tp>
      <tp>
        <v>31.676500000000001</v>
        <stp/>
        <stp>StudyData</stp>
        <stp>S.KDP</stp>
        <stp>MA</stp>
        <stp>InputChoice=Close,MAType=Sim,Period=20</stp>
        <stp>MA</stp>
        <stp>D</stp>
        <stp/>
        <stp>all</stp>
        <stp/>
        <stp/>
        <stp/>
        <stp>T</stp>
        <tr r="AB52" s="1"/>
      </tp>
      <tp>
        <v>237.04900000000001</v>
        <stp/>
        <stp>StudyData</stp>
        <stp>S.ADP</stp>
        <stp>MA</stp>
        <stp>InputChoice=Close,MAType=Sim,Period=20</stp>
        <stp>MA</stp>
        <stp>D</stp>
        <stp/>
        <stp>all</stp>
        <stp/>
        <stp/>
        <stp/>
        <stp>T</stp>
        <tr r="AB6" s="1"/>
      </tp>
      <tp>
        <v>393.77300000000002</v>
        <stp/>
        <stp>StudyData</stp>
        <stp>S.ADI</stp>
        <stp>MA</stp>
        <stp>InputChoice=Close,MAType=Sim,Period=20</stp>
        <stp>MA</stp>
        <stp>D</stp>
        <stp/>
        <stp>all</stp>
        <stp/>
        <stp/>
        <stp/>
        <stp>T</stp>
        <tr r="AB5" s="1"/>
      </tp>
      <tp>
        <v>581.84400000000005</v>
        <stp/>
        <stp>StudyData</stp>
        <stp>S.WDC</stp>
        <stp>MA</stp>
        <stp>InputChoice=Close,MAType=Sim,Period=20</stp>
        <stp>MA</stp>
        <stp>D</stp>
        <stp/>
        <stp>all</stp>
        <stp/>
        <stp/>
        <stp/>
        <stp>T</stp>
        <tr r="AB102" s="1"/>
      </tp>
      <tp>
        <v>81.523499999999999</v>
        <stp/>
        <stp>StudyData</stp>
        <stp>S.PDD</stp>
        <stp>MA</stp>
        <stp>InputChoice=Close,MAType=Sim,Period=20</stp>
        <stp>MA</stp>
        <stp>D</stp>
        <stp/>
        <stp>all</stp>
        <stp/>
        <stp/>
        <stp/>
        <stp>T</stp>
        <tr r="AB78" s="1"/>
      </tp>
      <tp>
        <v>11.3307384909</v>
        <stp/>
        <stp>StudyData</stp>
        <stp>S.LITE</stp>
        <stp>StdDev</stp>
        <stp>InputChoice=Close,Period1=20</stp>
        <stp>STDDEV</stp>
        <stp>15</stp>
        <stp/>
        <stp>all</stp>
        <stp/>
        <stp/>
        <stp/>
        <stp>T</stp>
        <tr r="M56" s="1"/>
      </tp>
      <tp>
        <v>1.1057272493999999</v>
        <stp/>
        <stp>StudyData</stp>
        <stp>S.PLTR</stp>
        <stp>StdDev</stp>
        <stp>InputChoice=Close,Period1=20</stp>
        <stp>STDDEV</stp>
        <stp>30</stp>
        <stp/>
        <stp>all</stp>
        <stp/>
        <stp/>
        <stp/>
        <stp>T</stp>
        <tr r="U80" s="1"/>
      </tp>
      <tp>
        <v>1.1503228894999999</v>
        <stp/>
        <stp>StudyData</stp>
        <stp>S.GILD</stp>
        <stp>StdDev</stp>
        <stp>InputChoice=Close,Period1=20</stp>
        <stp>STDDEV</stp>
        <stp>15</stp>
        <stp/>
        <stp>all</stp>
        <stp/>
        <stp/>
        <stp/>
        <stp>T</stp>
        <tr r="M43" s="1"/>
      </tp>
      <tp>
        <v>5.5334000398000001</v>
        <stp/>
        <stp>StudyData</stp>
        <stp>S.ALNY</stp>
        <stp>StdDev</stp>
        <stp>InputChoice=Close,Period1=20</stp>
        <stp>STDDEV</stp>
        <stp>30</stp>
        <stp/>
        <stp>all</stp>
        <stp/>
        <stp/>
        <stp/>
        <stp>T</stp>
        <tr r="U10" s="1"/>
      </tp>
      <tp>
        <v>7.1465445495999997</v>
        <stp/>
        <stp>StudyData</stp>
        <stp>S.ALAB</stp>
        <stp>StdDev</stp>
        <stp>InputChoice=Close,Period1=20</stp>
        <stp>STDDEV</stp>
        <stp>30</stp>
        <stp/>
        <stp>all</stp>
        <stp/>
        <stp/>
        <stp/>
        <stp>T</stp>
        <tr r="U9" s="1"/>
      </tp>
      <tp>
        <v>3.4426485081</v>
        <stp/>
        <stp>StudyData</stp>
        <stp>S.KLAC</stp>
        <stp>StdDev</stp>
        <stp>InputChoice=Close,Period1=20</stp>
        <stp>STDDEV</stp>
        <stp>30</stp>
        <stp/>
        <stp>all</stp>
        <stp/>
        <stp/>
        <stp/>
        <stp>T</stp>
        <tr r="U54" s="1"/>
      </tp>
      <tp>
        <v>114.93300000000001</v>
        <stp/>
        <stp>StudyData</stp>
        <stp>S.WMT</stp>
        <stp>MA</stp>
        <stp>InputChoice=Close,MAType=Sim,Period=20</stp>
        <stp>MA</stp>
        <stp>30</stp>
        <stp/>
        <stp>all</stp>
        <stp/>
        <stp/>
        <stp/>
        <stp>T</stp>
        <tr r="T103" s="1"/>
      </tp>
      <tp>
        <v>66.531499999999994</v>
        <stp/>
        <stp>StudyData</stp>
        <stp>S.FER</stp>
        <stp>MA</stp>
        <stp>InputChoice=Close,MAType=Sim,Period=20</stp>
        <stp>MA</stp>
        <stp>D</stp>
        <stp/>
        <stp>all</stp>
        <stp/>
        <stp/>
        <stp/>
        <stp>T</stp>
        <tr r="AB40" s="1"/>
      </tp>
      <tp>
        <v>389.18099999999998</v>
        <stp/>
        <stp>StudyData</stp>
        <stp>S.TER</stp>
        <stp>MA</stp>
        <stp>InputChoice=Close,MAType=Sim,Period=20</stp>
        <stp>MA</stp>
        <stp>D</stp>
        <stp/>
        <stp>all</stp>
        <stp/>
        <stp/>
        <stp/>
        <stp>T</stp>
        <tr r="AB93" s="1"/>
      </tp>
      <tp>
        <v>135.13300000000001</v>
        <stp/>
        <stp>StudyData</stp>
        <stp>S.AEP</stp>
        <stp>MA</stp>
        <stp>InputChoice=Close,MAType=Sim,Period=20</stp>
        <stp>MA</stp>
        <stp>D</stp>
        <stp/>
        <stp>all</stp>
        <stp/>
        <stp/>
        <stp/>
        <stp>T</stp>
        <tr r="AB8" s="1"/>
      </tp>
      <tp>
        <v>139.6885</v>
        <stp/>
        <stp>StudyData</stp>
        <stp>S.PEP</stp>
        <stp>MA</stp>
        <stp>InputChoice=Close,MAType=Sim,Period=20</stp>
        <stp>MA</stp>
        <stp>D</stp>
        <stp/>
        <stp>all</stp>
        <stp/>
        <stp/>
        <stp/>
        <stp>T</stp>
        <tr r="AB79" s="1"/>
      </tp>
      <tp>
        <v>80.322999999999993</v>
        <stp/>
        <stp>StudyData</stp>
        <stp>S.XEL</stp>
        <stp>MA</stp>
        <stp>InputChoice=Close,MAType=Sim,Period=20</stp>
        <stp>MA</stp>
        <stp>D</stp>
        <stp/>
        <stp>all</stp>
        <stp/>
        <stp/>
        <stp/>
        <stp>T</stp>
        <tr r="AB104" s="1"/>
      </tp>
      <tp>
        <v>254.654</v>
        <stp/>
        <stp>StudyData</stp>
        <stp>S.CEG</stp>
        <stp>MA</stp>
        <stp>InputChoice=Close,MAType=Sim,Period=20</stp>
        <stp>MA</stp>
        <stp>D</stp>
        <stp/>
        <stp>all</stp>
        <stp/>
        <stp/>
        <stp/>
        <stp>T</stp>
        <tr r="AB24" s="1"/>
      </tp>
      <tp>
        <v>-2.0600000000000023</v>
        <stp/>
        <stp>ContractData</stp>
        <stp>S.BKNG</stp>
        <stp>NetLastTrade</stp>
        <stp/>
        <stp>T</stp>
        <tr r="J16" s="2"/>
      </tp>
      <tp>
        <v>56.49</v>
        <stp/>
        <stp>ContractData</stp>
        <stp>S.PYPL</stp>
        <stp>Open</stp>
        <stp/>
        <stp>T</stp>
        <tr r="Z28" s="2"/>
        <tr r="Z17" s="2"/>
        <tr r="L19" s="2"/>
        <tr r="L34" s="2"/>
      </tp>
      <tp>
        <v>1828.48</v>
        <stp/>
        <stp>ContractData</stp>
        <stp>S.MELI</stp>
        <stp>LastTrade</stp>
        <stp/>
        <stp>T</stp>
        <tr r="I9" s="2"/>
      </tp>
      <tp>
        <v>233.0575</v>
        <stp/>
        <stp>StudyData</stp>
        <stp>S.ROST</stp>
        <stp>MA</stp>
        <stp>InputChoice=Close,MAType=Sim,Period=20</stp>
        <stp>MA</stp>
        <stp>5</stp>
        <stp/>
        <stp>all</stp>
        <stp/>
        <stp/>
        <stp/>
        <stp>T</stp>
        <tr r="D86" s="1"/>
      </tp>
      <tp>
        <v>45.326500000000003</v>
        <stp/>
        <stp>StudyData</stp>
        <stp>S.FAST</stp>
        <stp>MA</stp>
        <stp>InputChoice=Close,MAType=Sim,Period=20</stp>
        <stp>MA</stp>
        <stp>5</stp>
        <stp/>
        <stp>all</stp>
        <stp/>
        <stp/>
        <stp/>
        <stp>T</stp>
        <tr r="D39" s="1"/>
      </tp>
      <tp>
        <v>938.71749999999997</v>
        <stp/>
        <stp>StudyData</stp>
        <stp>S.COST</stp>
        <stp>MA</stp>
        <stp>InputChoice=Close,MAType=Sim,Period=20</stp>
        <stp>MA</stp>
        <stp>5</stp>
        <stp/>
        <stp>all</stp>
        <stp/>
        <stp/>
        <stp/>
        <stp>T</stp>
        <tr r="D26" s="1"/>
      </tp>
      <tp>
        <v>97.364000000000004</v>
        <stp/>
        <stp>StudyData</stp>
        <stp>S.MNST</stp>
        <stp>MA</stp>
        <stp>InputChoice=Close,MAType=Sim,Period=20</stp>
        <stp>MA</stp>
        <stp>5</stp>
        <stp/>
        <stp>all</stp>
        <stp/>
        <stp/>
        <stp/>
        <stp>T</stp>
        <tr r="D63" s="1"/>
      </tp>
      <tp>
        <v>67.72</v>
        <stp/>
        <stp>ContractData</stp>
        <stp>S.NFLX</stp>
        <stp>LastTrade</stp>
        <stp/>
        <stp>T</stp>
        <tr r="W35" s="2"/>
      </tp>
      <tp>
        <v>217.75149999999999</v>
        <stp/>
        <stp>StudyData</stp>
        <stp>S.ADSK</stp>
        <stp>MA</stp>
        <stp>InputChoice=Close,MAType=Sim,Period=20</stp>
        <stp>MA</stp>
        <stp>5</stp>
        <stp/>
        <stp>all</stp>
        <stp/>
        <stp/>
        <stp/>
        <stp>T</stp>
        <tr r="D7" s="1"/>
      </tp>
      <tp>
        <v>0.54702833559999997</v>
        <stp/>
        <stp>StudyData</stp>
        <stp>S.CMCSA</stp>
        <stp>StdDev</stp>
        <stp>InputChoice=Close,Period1=20</stp>
        <stp>STDDEV</stp>
        <stp>D</stp>
        <stp/>
        <stp>all</stp>
        <stp/>
        <stp/>
        <stp/>
        <stp>T</stp>
        <tr r="AC25" s="1"/>
      </tp>
      <tp>
        <v>184.34950000000001</v>
        <stp/>
        <stp>StudyData</stp>
        <stp>S.DASH</stp>
        <stp>MA</stp>
        <stp>InputChoice=Close,MAType=Sim,Period=20</stp>
        <stp>MA</stp>
        <stp>5</stp>
        <stp/>
        <stp>all</stp>
        <stp/>
        <stp/>
        <stp/>
        <stp>T</stp>
        <tr r="D33" s="1"/>
      </tp>
      <tp>
        <v>113.01</v>
        <stp/>
        <stp>StudyData</stp>
        <stp>S.PAYX</stp>
        <stp>BAR</stp>
        <stp/>
        <stp>Close</stp>
        <stp>5</stp>
        <stp>0</stp>
        <stp/>
        <stp/>
        <stp/>
        <stp/>
        <stp>T</stp>
        <tr r="C76" s="1"/>
      </tp>
      <tp>
        <v>113.01</v>
        <stp/>
        <stp>StudyData</stp>
        <stp>S.PAYX</stp>
        <stp>BAR</stp>
        <stp/>
        <stp>Close</stp>
        <stp>D</stp>
        <stp>0</stp>
        <stp/>
        <stp/>
        <stp/>
        <stp/>
        <stp>T</stp>
        <tr r="AA76" s="1"/>
      </tp>
      <tp>
        <v>29464.574000000001</v>
        <stp/>
        <stp>StudyData</stp>
        <stp>NDX</stp>
        <stp>MA</stp>
        <stp>InputChoice=Close,MAType=Sim,Period=20</stp>
        <stp>MA</stp>
        <stp>D</stp>
        <stp/>
        <stp>all</stp>
        <stp/>
        <stp/>
        <stp/>
        <stp>T</stp>
        <tr r="AB105" s="1"/>
      </tp>
      <tp>
        <v>6.1100000000000136</v>
        <stp/>
        <stp>ContractData</stp>
        <stp>S.ADI</stp>
        <stp>NetLastTrade</stp>
        <stp/>
        <stp>T</stp>
        <tr r="J11" s="2"/>
      </tp>
      <tp>
        <v>24.240000000000009</v>
        <stp/>
        <stp>ContractData</stp>
        <stp>S.AMD</stp>
        <stp>NetLastTrade</stp>
        <stp/>
        <stp>T</stp>
        <tr r="J28" s="2"/>
      </tp>
      <tp>
        <v>95.7</v>
        <stp/>
        <stp>ContractData</stp>
        <stp>S.TRI</stp>
        <stp>High</stp>
        <stp/>
        <stp>T</stp>
        <tr r="AA19" s="2"/>
      </tp>
      <tp>
        <v>7.0799999999999841</v>
        <stp/>
        <stp>ContractData</stp>
        <stp>S.ARM</stp>
        <stp>NetLastTrade</stp>
        <stp/>
        <stp>T</stp>
        <tr r="J13" s="2"/>
      </tp>
      <tp>
        <v>349.78000000000003</v>
        <stp/>
        <stp>ContractData</stp>
        <stp>S.TER</stp>
        <stp>High</stp>
        <stp/>
        <stp>T</stp>
        <tr r="M27" s="2"/>
      </tp>
      <tp>
        <v>0.4903325402</v>
        <stp/>
        <stp>StudyData</stp>
        <stp>S.FANG</stp>
        <stp>StdDev</stp>
        <stp>InputChoice=Close,Period1=20</stp>
        <stp>STDDEV</stp>
        <stp>5</stp>
        <stp/>
        <stp>all</stp>
        <stp/>
        <stp/>
        <stp/>
        <stp>T</stp>
        <tr r="E38" s="1"/>
      </tp>
      <tp>
        <v>0.2232101028</v>
        <stp/>
        <stp>StudyData</stp>
        <stp>S.FAST</stp>
        <stp>StdDev</stp>
        <stp>InputChoice=Close,Period1=20</stp>
        <stp>STDDEV</stp>
        <stp>5</stp>
        <stp/>
        <stp>all</stp>
        <stp/>
        <stp/>
        <stp/>
        <stp>T</stp>
        <tr r="E39" s="1"/>
      </tp>
      <tp>
        <v>0.59953544520000002</v>
        <stp/>
        <stp>StudyData</stp>
        <stp>S.FTNT</stp>
        <stp>StdDev</stp>
        <stp>InputChoice=Close,Period1=20</stp>
        <stp>STDDEV</stp>
        <stp>5</stp>
        <stp/>
        <stp>all</stp>
        <stp/>
        <stp/>
        <stp/>
        <stp>T</stp>
        <tr r="E41" s="1"/>
      </tp>
      <tp>
        <v>27.576000000000001</v>
        <stp/>
        <stp>StudyData</stp>
        <stp>S.CPRT</stp>
        <stp>MA</stp>
        <stp>InputChoice=Close,MAType=Sim,Period=20</stp>
        <stp>MA</stp>
        <stp>5</stp>
        <stp/>
        <stp>all</stp>
        <stp/>
        <stp/>
        <stp/>
        <stp>T</stp>
        <tr r="D27" s="1"/>
      </tp>
      <tp>
        <v>349.74799999999999</v>
        <stp/>
        <stp>StudyData</stp>
        <stp>S.ISRG</stp>
        <stp>MA</stp>
        <stp>InputChoice=Close,MAType=Sim,Period=20</stp>
        <stp>MA</stp>
        <stp>5</stp>
        <stp/>
        <stp>all</stp>
        <stp/>
        <stp/>
        <stp/>
        <stp>T</stp>
        <tr r="D51" s="1"/>
      </tp>
      <tp>
        <v>564.96</v>
        <stp/>
        <stp>StudyData</stp>
        <stp>S.IDXX</stp>
        <stp>BAR</stp>
        <stp/>
        <stp>Close</stp>
        <stp>5</stp>
        <stp>0</stp>
        <stp/>
        <stp/>
        <stp/>
        <stp/>
        <stp>T</stp>
        <tr r="C48" s="1"/>
      </tp>
      <tp>
        <v>564.96</v>
        <stp/>
        <stp>StudyData</stp>
        <stp>S.IDXX</stp>
        <stp>BAR</stp>
        <stp/>
        <stp>Close</stp>
        <stp>D</stp>
        <stp>0</stp>
        <stp/>
        <stp/>
        <stp/>
        <stp/>
        <stp>T</stp>
        <tr r="AA48" s="1"/>
      </tp>
      <tp>
        <v>1437</v>
        <stp/>
        <stp>StudyData</stp>
        <stp>S.SNDK</stp>
        <stp>BAR</stp>
        <stp/>
        <stp>Close</stp>
        <stp>15</stp>
        <stp>0</stp>
        <stp/>
        <stp/>
        <stp/>
        <stp/>
        <stp>T</stp>
        <tr r="K89" s="1"/>
      </tp>
      <tp>
        <v>1437</v>
        <stp/>
        <stp>StudyData</stp>
        <stp>S.SNDK</stp>
        <stp>BAR</stp>
        <stp/>
        <stp>Close</stp>
        <stp>30</stp>
        <stp>0</stp>
        <stp/>
        <stp/>
        <stp/>
        <stp/>
        <stp>T</stp>
        <tr r="S89" s="1"/>
      </tp>
      <tp>
        <v>214.52</v>
        <stp/>
        <stp>StudyData</stp>
        <stp>S.ADSK</stp>
        <stp>BAR</stp>
        <stp/>
        <stp>Close</stp>
        <stp>30</stp>
        <stp>0</stp>
        <stp/>
        <stp/>
        <stp/>
        <stp/>
        <stp>T</stp>
        <tr r="S7" s="1"/>
      </tp>
      <tp>
        <v>214.52</v>
        <stp/>
        <stp>StudyData</stp>
        <stp>S.ADSK</stp>
        <stp>BAR</stp>
        <stp/>
        <stp>Close</stp>
        <stp>15</stp>
        <stp>0</stp>
        <stp/>
        <stp/>
        <stp/>
        <stp/>
        <stp>T</stp>
        <tr r="K7" s="1"/>
      </tp>
      <tp>
        <v>0.1161034022</v>
        <stp/>
        <stp>StudyData</stp>
        <stp>S.GEHC</stp>
        <stp>StdDev</stp>
        <stp>InputChoice=Close,Period1=20</stp>
        <stp>STDDEV</stp>
        <stp>5</stp>
        <stp/>
        <stp>all</stp>
        <stp/>
        <stp/>
        <stp/>
        <stp>T</stp>
        <tr r="E42" s="1"/>
      </tp>
      <tp>
        <v>0.18066197719999999</v>
        <stp/>
        <stp>StudyData</stp>
        <stp>S.GILD</stp>
        <stp>StdDev</stp>
        <stp>InputChoice=Close,Period1=20</stp>
        <stp>STDDEV</stp>
        <stp>5</stp>
        <stp/>
        <stp>all</stp>
        <stp/>
        <stp/>
        <stp/>
        <stp>T</stp>
        <tr r="E43" s="1"/>
      </tp>
      <tp>
        <v>4.2303343838999998</v>
        <stp/>
        <stp>StudyData</stp>
        <stp>S.GOOG</stp>
        <stp>StdDev</stp>
        <stp>InputChoice=Close,Period1=20</stp>
        <stp>STDDEV</stp>
        <stp>5</stp>
        <stp/>
        <stp>all</stp>
        <stp/>
        <stp/>
        <stp/>
        <stp>T</stp>
        <tr r="E44" s="1"/>
      </tp>
      <tp>
        <v>44.129999999999995</v>
        <stp/>
        <stp>ContractData</stp>
        <stp>S.LITE</stp>
        <stp>NetLastTrade</stp>
        <stp/>
        <stp>T</stp>
        <tr r="X13" s="2"/>
      </tp>
      <tp>
        <v>179.62</v>
        <stp/>
        <stp>ContractData</stp>
        <stp>S.BKNG</stp>
        <stp>LastTrade</stp>
        <stp/>
        <stp>T</stp>
        <tr r="I16" s="2"/>
      </tp>
      <tp>
        <v>194.41</v>
        <stp/>
        <stp>ContractData</stp>
        <stp>S.FANG</stp>
        <stp>LastTrade</stp>
        <stp/>
        <stp>T</stp>
        <tr r="W29" s="2"/>
      </tp>
      <tp>
        <v>204.75</v>
        <stp/>
        <stp>ContractData</stp>
        <stp>S.HONA</stp>
        <stp>LastTrade</stp>
        <stp/>
        <stp>T</stp>
        <tr r="W18" s="2"/>
        <tr r="I17" s="2"/>
      </tp>
      <tp>
        <v>8.3832914030999994</v>
        <stp/>
        <stp>StudyData</stp>
        <stp>S.GOOGL</stp>
        <stp>StdDev</stp>
        <stp>InputChoice=Close,Period1=20</stp>
        <stp>STDDEV</stp>
        <stp>D</stp>
        <stp/>
        <stp>all</stp>
        <stp/>
        <stp/>
        <stp/>
        <stp>T</stp>
        <tr r="AC45" s="1"/>
      </tp>
      <tp>
        <v>332.42</v>
        <stp/>
        <stp>ContractData</stp>
        <stp>S.CDNS</stp>
        <stp>LastTrade</stp>
        <stp/>
        <stp>T</stp>
        <tr r="W33" s="2"/>
      </tp>
      <tp>
        <v>3.0000000000001137E-2</v>
        <stp/>
        <stp>ContractData</stp>
        <stp>S.CSX</stp>
        <stp>NetLastTrade</stp>
        <stp/>
        <stp>T</stp>
        <tr r="X30" s="2"/>
      </tp>
      <tp>
        <v>185.26</v>
        <stp/>
        <stp>StudyData</stp>
        <stp>S.DASH</stp>
        <stp>BAR</stp>
        <stp/>
        <stp>Close</stp>
        <stp>30</stp>
        <stp>0</stp>
        <stp/>
        <stp/>
        <stp/>
        <stp/>
        <stp>T</stp>
        <tr r="S33" s="1"/>
      </tp>
      <tp>
        <v>185.26</v>
        <stp/>
        <stp>StudyData</stp>
        <stp>S.DASH</stp>
        <stp>BAR</stp>
        <stp/>
        <stp>Close</stp>
        <stp>15</stp>
        <stp>0</stp>
        <stp/>
        <stp/>
        <stp/>
        <stp/>
        <stp>T</stp>
        <tr r="K33" s="1"/>
      </tp>
      <tp>
        <v>0.52315843679999996</v>
        <stp/>
        <stp>StudyData</stp>
        <stp>S.DASH</stp>
        <stp>StdDev</stp>
        <stp>InputChoice=Close,Period1=20</stp>
        <stp>STDDEV</stp>
        <stp>5</stp>
        <stp/>
        <stp>all</stp>
        <stp/>
        <stp/>
        <stp/>
        <stp>T</stp>
        <tr r="E33" s="1"/>
      </tp>
      <tp>
        <v>2.8195930113999998</v>
        <stp/>
        <stp>StudyData</stp>
        <stp>S.DDOG</stp>
        <stp>StdDev</stp>
        <stp>InputChoice=Close,Period1=20</stp>
        <stp>STDDEV</stp>
        <stp>5</stp>
        <stp/>
        <stp>all</stp>
        <stp/>
        <stp/>
        <stp/>
        <stp>T</stp>
        <tr r="E34" s="1"/>
      </tp>
      <tp>
        <v>0.1478986139</v>
        <stp/>
        <stp>StudyData</stp>
        <stp>S.DXCM</stp>
        <stp>StdDev</stp>
        <stp>InputChoice=Close,Period1=20</stp>
        <stp>STDDEV</stp>
        <stp>5</stp>
        <stp/>
        <stp>all</stp>
        <stp/>
        <stp/>
        <stp/>
        <stp>T</stp>
        <tr r="E35" s="1"/>
      </tp>
      <tp>
        <v>377.29250000000002</v>
        <stp/>
        <stp>StudyData</stp>
        <stp>S.SNPS</stp>
        <stp>MA</stp>
        <stp>InputChoice=Close,MAType=Sim,Period=20</stp>
        <stp>MA</stp>
        <stp>5</stp>
        <stp/>
        <stp>all</stp>
        <stp/>
        <stp/>
        <stp/>
        <stp>T</stp>
        <tr r="D90" s="1"/>
      </tp>
      <tp>
        <v>265.95999999999998</v>
        <stp/>
        <stp>ContractData</stp>
        <stp>S.DDOG</stp>
        <stp>LastTrade</stp>
        <stp/>
        <stp>T</stp>
        <tr r="W12" s="2"/>
      </tp>
      <tp>
        <v>357.27</v>
        <stp/>
        <stp>ContractData</stp>
        <stp>S.GOOG</stp>
        <stp>LastTrade</stp>
        <stp/>
        <stp>T</stp>
        <tr r="W9" s="2"/>
      </tp>
      <tp>
        <v>267.6875</v>
        <stp/>
        <stp>StudyData</stp>
        <stp>S.NXPI</stp>
        <stp>MA</stp>
        <stp>InputChoice=Close,MAType=Sim,Period=20</stp>
        <stp>MA</stp>
        <stp>5</stp>
        <stp/>
        <stp>all</stp>
        <stp/>
        <stp/>
        <stp/>
        <stp>T</stp>
        <tr r="D72" s="1"/>
      </tp>
      <tp>
        <v>56.645000000000003</v>
        <stp/>
        <stp>StudyData</stp>
        <stp>S.PYPL</stp>
        <stp>MA</stp>
        <stp>InputChoice=Close,MAType=Sim,Period=20</stp>
        <stp>MA</stp>
        <stp>5</stp>
        <stp/>
        <stp>all</stp>
        <stp/>
        <stp/>
        <stp/>
        <stp>T</stp>
        <tr r="D81" s="1"/>
      </tp>
      <tp>
        <v>333.23050000000001</v>
        <stp/>
        <stp>StudyData</stp>
        <stp>S.AAPL</stp>
        <stp>MA</stp>
        <stp>InputChoice=Close,MAType=Sim,Period=20</stp>
        <stp>MA</stp>
        <stp>5</stp>
        <stp/>
        <stp>all</stp>
        <stp/>
        <stp/>
        <stp/>
        <stp>T</stp>
        <tr r="D2" s="1"/>
      </tp>
      <tp>
        <v>137.57</v>
        <stp/>
        <stp>ContractData</stp>
        <stp>S.PEP</stp>
        <stp>Open</stp>
        <stp/>
        <stp>T</stp>
        <tr r="L20" s="2"/>
      </tp>
      <tp>
        <v>249.2</v>
        <stp/>
        <stp>StudyData</stp>
        <stp>S.AMZN</stp>
        <stp>BAR</stp>
        <stp/>
        <stp>Close</stp>
        <stp>5</stp>
        <stp>0</stp>
        <stp/>
        <stp/>
        <stp/>
        <stp/>
        <stp>T</stp>
        <tr r="C14" s="1"/>
      </tp>
      <tp>
        <v>249.2</v>
        <stp/>
        <stp>StudyData</stp>
        <stp>S.AMZN</stp>
        <stp>BAR</stp>
        <stp/>
        <stp>Close</stp>
        <stp>D</stp>
        <stp>0</stp>
        <stp/>
        <stp/>
        <stp/>
        <stp/>
        <stp>T</stp>
        <tr r="AA14" s="1"/>
      </tp>
      <tp>
        <v>270.83999999999997</v>
        <stp/>
        <stp>StudyData</stp>
        <stp>S.NXPI</stp>
        <stp>BAR</stp>
        <stp/>
        <stp>Close</stp>
        <stp>15</stp>
        <stp>0</stp>
        <stp/>
        <stp/>
        <stp/>
        <stp/>
        <stp>T</stp>
        <tr r="K72" s="1"/>
      </tp>
      <tp>
        <v>1828.48</v>
        <stp/>
        <stp>StudyData</stp>
        <stp>S.MELI</stp>
        <stp>BAR</stp>
        <stp/>
        <stp>Close</stp>
        <stp>30</stp>
        <stp>0</stp>
        <stp/>
        <stp/>
        <stp/>
        <stp/>
        <stp>T</stp>
        <tr r="S61" s="1"/>
      </tp>
      <tp>
        <v>270.83999999999997</v>
        <stp/>
        <stp>StudyData</stp>
        <stp>S.NXPI</stp>
        <stp>BAR</stp>
        <stp/>
        <stp>Close</stp>
        <stp>30</stp>
        <stp>0</stp>
        <stp/>
        <stp/>
        <stp/>
        <stp/>
        <stp>T</stp>
        <tr r="S72" s="1"/>
      </tp>
      <tp>
        <v>1828.48</v>
        <stp/>
        <stp>StudyData</stp>
        <stp>S.MELI</stp>
        <stp>BAR</stp>
        <stp/>
        <stp>Close</stp>
        <stp>15</stp>
        <stp>0</stp>
        <stp/>
        <stp/>
        <stp/>
        <stp/>
        <stp>T</stp>
        <tr r="K61" s="1"/>
      </tp>
      <tp>
        <v>11.149999999999977</v>
        <stp/>
        <stp>ContractData</stp>
        <stp>S.GOOG</stp>
        <stp>NetLastTrade</stp>
        <stp/>
        <stp>T</stp>
        <tr r="X9" s="2"/>
      </tp>
      <tp>
        <v>-6.8700000000000045</v>
        <stp/>
        <stp>ContractData</stp>
        <stp>S.HONA</stp>
        <stp>NetLastTrade</stp>
        <stp/>
        <stp>T</stp>
        <tr r="X18" s="2"/>
        <tr r="J17" s="2"/>
      </tp>
      <tp>
        <v>1316.546</v>
        <stp/>
        <stp>StudyData</stp>
        <stp>S.MPWR</stp>
        <stp>MA</stp>
        <stp>InputChoice=Close,MAType=Sim,Period=20</stp>
        <stp>MA</stp>
        <stp>5</stp>
        <stp/>
        <stp>all</stp>
        <stp/>
        <stp/>
        <stp/>
        <stp>T</stp>
        <tr r="D64" s="1"/>
      </tp>
      <tp>
        <v>73.959000000000003</v>
        <stp/>
        <stp>StudyData</stp>
        <stp>S.CRWV</stp>
        <stp>MA</stp>
        <stp>InputChoice=Close,MAType=Sim,Period=20</stp>
        <stp>MA</stp>
        <stp>5</stp>
        <stp/>
        <stp>all</stp>
        <stp/>
        <stp/>
        <stp/>
        <stp>T</stp>
        <tr r="D29" s="1"/>
      </tp>
      <tp>
        <v>203.45249999999999</v>
        <stp/>
        <stp>StudyData</stp>
        <stp>S.CRWD</stp>
        <stp>MA</stp>
        <stp>InputChoice=Close,MAType=Sim,Period=20</stp>
        <stp>MA</stp>
        <stp>5</stp>
        <stp/>
        <stp>all</stp>
        <stp/>
        <stp/>
        <stp/>
        <stp>T</stp>
        <tr r="D28" s="1"/>
      </tp>
      <tp>
        <v>237.43049999999999</v>
        <stp/>
        <stp>StudyData</stp>
        <stp>S.TTWO</stp>
        <stp>MA</stp>
        <stp>InputChoice=Close,MAType=Sim,Period=20</stp>
        <stp>MA</stp>
        <stp>5</stp>
        <stp/>
        <stp>all</stp>
        <stp/>
        <stp/>
        <stp/>
        <stp>T</stp>
        <tr r="D97" s="1"/>
      </tp>
      <tp>
        <v>82.9</v>
        <stp/>
        <stp>ContractData</stp>
        <stp>S.MCHP</stp>
        <stp>LastTrade</stp>
        <stp/>
        <stp>T</stp>
        <tr r="I12" s="2"/>
      </tp>
      <tp>
        <v>672.94</v>
        <stp/>
        <stp>StudyData</stp>
        <stp>S.REGN</stp>
        <stp>BAR</stp>
        <stp/>
        <stp>Close</stp>
        <stp>15</stp>
        <stp>0</stp>
        <stp/>
        <stp/>
        <stp/>
        <stp/>
        <stp>T</stp>
        <tr r="K83" s="1"/>
      </tp>
      <tp>
        <v>672.94</v>
        <stp/>
        <stp>StudyData</stp>
        <stp>S.REGN</stp>
        <stp>BAR</stp>
        <stp/>
        <stp>Close</stp>
        <stp>30</stp>
        <stp>0</stp>
        <stp/>
        <stp/>
        <stp/>
        <stp/>
        <stp>T</stp>
        <tr r="S83" s="1"/>
      </tp>
      <tp>
        <v>367.95</v>
        <stp/>
        <stp>StudyData</stp>
        <stp>S.AMGN</stp>
        <stp>BAR</stp>
        <stp/>
        <stp>Close</stp>
        <stp>30</stp>
        <stp>0</stp>
        <stp/>
        <stp/>
        <stp/>
        <stp/>
        <stp>T</stp>
        <tr r="S13" s="1"/>
      </tp>
      <tp>
        <v>249.2</v>
        <stp/>
        <stp>StudyData</stp>
        <stp>S.AMZN</stp>
        <stp>BAR</stp>
        <stp/>
        <stp>Close</stp>
        <stp>30</stp>
        <stp>0</stp>
        <stp/>
        <stp/>
        <stp/>
        <stp/>
        <stp>T</stp>
        <tr r="S14" s="1"/>
      </tp>
      <tp>
        <v>511</v>
        <stp/>
        <stp>StudyData</stp>
        <stp>S.AXON</stp>
        <stp>BAR</stp>
        <stp/>
        <stp>Close</stp>
        <stp>30</stp>
        <stp>0</stp>
        <stp/>
        <stp/>
        <stp/>
        <stp/>
        <stp>T</stp>
        <tr r="S19" s="1"/>
      </tp>
      <tp>
        <v>367.95</v>
        <stp/>
        <stp>StudyData</stp>
        <stp>S.AMGN</stp>
        <stp>BAR</stp>
        <stp/>
        <stp>Close</stp>
        <stp>15</stp>
        <stp>0</stp>
        <stp/>
        <stp/>
        <stp/>
        <stp/>
        <stp>T</stp>
        <tr r="K13" s="1"/>
      </tp>
      <tp>
        <v>249.2</v>
        <stp/>
        <stp>StudyData</stp>
        <stp>S.AMZN</stp>
        <stp>BAR</stp>
        <stp/>
        <stp>Close</stp>
        <stp>15</stp>
        <stp>0</stp>
        <stp/>
        <stp/>
        <stp/>
        <stp/>
        <stp>T</stp>
        <tr r="K14" s="1"/>
      </tp>
      <tp>
        <v>511</v>
        <stp/>
        <stp>StudyData</stp>
        <stp>S.AXON</stp>
        <stp>BAR</stp>
        <stp/>
        <stp>Close</stp>
        <stp>15</stp>
        <stp>0</stp>
        <stp/>
        <stp/>
        <stp/>
        <stp/>
        <stp>T</stp>
        <tr r="K19" s="1"/>
      </tp>
      <tp>
        <v>137.59</v>
        <stp/>
        <stp>ContractData</stp>
        <stp>S.PEP</stp>
        <stp>High</stp>
        <stp/>
        <stp>T</stp>
        <tr r="M20" s="2"/>
      </tp>
      <tp>
        <v>0.50598814219999999</v>
        <stp/>
        <stp>StudyData</stp>
        <stp>S.BKNG</stp>
        <stp>StdDev</stp>
        <stp>InputChoice=Close,Period1=20</stp>
        <stp>STDDEV</stp>
        <stp>5</stp>
        <stp/>
        <stp>all</stp>
        <stp/>
        <stp/>
        <stp/>
        <stp>T</stp>
        <tr r="E20" s="1"/>
      </tp>
      <tp>
        <v>-3.6399999999999864</v>
        <stp/>
        <stp>ContractData</stp>
        <stp>S.SNPS</stp>
        <stp>NetLastTrade</stp>
        <stp/>
        <stp>T</stp>
        <tr r="X34" s="2"/>
      </tp>
      <tp>
        <v>4.8999999999999915</v>
        <stp/>
        <stp>ContractData</stp>
        <stp>S.INTC</stp>
        <stp>NetLastTrade</stp>
        <stp/>
        <stp>T</stp>
        <tr r="J29" s="2"/>
      </tp>
      <tp>
        <v>-9.4200000000000159</v>
        <stp/>
        <stp>ContractData</stp>
        <stp>S.INTU</stp>
        <stp>NetLastTrade</stp>
        <stp/>
        <stp>T</stp>
        <tr r="J33" s="2"/>
        <tr r="X16" s="2"/>
      </tp>
      <tp>
        <v>189.61349999999999</v>
        <stp/>
        <stp>StudyData</stp>
        <stp>S.MRVL</stp>
        <stp>MA</stp>
        <stp>InputChoice=Close,MAType=Sim,Period=20</stp>
        <stp>MA</stp>
        <stp>5</stp>
        <stp/>
        <stp>all</stp>
        <stp/>
        <stp/>
        <stp/>
        <stp>T</stp>
        <tr r="D65" s="1"/>
      </tp>
      <tp>
        <v>239.01</v>
        <stp/>
        <stp>StudyData</stp>
        <stp>S.TTWO</stp>
        <stp>BAR</stp>
        <stp/>
        <stp>Close</stp>
        <stp>30</stp>
        <stp>0</stp>
        <stp/>
        <stp/>
        <stp/>
        <stp/>
        <stp>T</stp>
        <tr r="S97" s="1"/>
      </tp>
      <tp>
        <v>239.01</v>
        <stp/>
        <stp>StudyData</stp>
        <stp>S.TTWO</stp>
        <stp>BAR</stp>
        <stp/>
        <stp>Close</stp>
        <stp>15</stp>
        <stp>0</stp>
        <stp/>
        <stp/>
        <stp/>
        <stp/>
        <stp>T</stp>
        <tr r="K97" s="1"/>
      </tp>
      <tp>
        <v>112.56</v>
        <stp/>
        <stp>StudyData</stp>
        <stp>S.CSCO</stp>
        <stp>BAR</stp>
        <stp/>
        <stp>Close</stp>
        <stp>15</stp>
        <stp>0</stp>
        <stp/>
        <stp/>
        <stp/>
        <stp/>
        <stp>T</stp>
        <tr r="K30" s="1"/>
      </tp>
      <tp>
        <v>380.47</v>
        <stp/>
        <stp>StudyData</stp>
        <stp>S.AVGO</stp>
        <stp>BAR</stp>
        <stp/>
        <stp>Close</stp>
        <stp>30</stp>
        <stp>0</stp>
        <stp/>
        <stp/>
        <stp/>
        <stp/>
        <stp>T</stp>
        <tr r="S18" s="1"/>
      </tp>
      <tp>
        <v>112.56</v>
        <stp/>
        <stp>StudyData</stp>
        <stp>S.CSCO</stp>
        <stp>BAR</stp>
        <stp/>
        <stp>Close</stp>
        <stp>30</stp>
        <stp>0</stp>
        <stp/>
        <stp/>
        <stp/>
        <stp/>
        <stp>T</stp>
        <tr r="S30" s="1"/>
      </tp>
      <tp>
        <v>380.47</v>
        <stp/>
        <stp>StudyData</stp>
        <stp>S.AVGO</stp>
        <stp>BAR</stp>
        <stp/>
        <stp>Close</stp>
        <stp>15</stp>
        <stp>0</stp>
        <stp/>
        <stp/>
        <stp/>
        <stp/>
        <stp>T</stp>
        <tr r="K18" s="1"/>
      </tp>
      <tp>
        <v>0.29392005719999997</v>
        <stp/>
        <stp>StudyData</stp>
        <stp>S.CCEP</stp>
        <stp>StdDev</stp>
        <stp>InputChoice=Close,Period1=20</stp>
        <stp>STDDEV</stp>
        <stp>5</stp>
        <stp/>
        <stp>all</stp>
        <stp/>
        <stp/>
        <stp/>
        <stp>T</stp>
        <tr r="E22" s="1"/>
      </tp>
      <tp>
        <v>2.7208404491999998</v>
        <stp/>
        <stp>StudyData</stp>
        <stp>S.CDNS</stp>
        <stp>StdDev</stp>
        <stp>InputChoice=Close,Period1=20</stp>
        <stp>STDDEV</stp>
        <stp>5</stp>
        <stp/>
        <stp>all</stp>
        <stp/>
        <stp/>
        <stp/>
        <stp>T</stp>
        <tr r="E23" s="1"/>
      </tp>
      <tp>
        <v>0.81966380299999997</v>
        <stp/>
        <stp>StudyData</stp>
        <stp>S.COST</stp>
        <stp>StdDev</stp>
        <stp>InputChoice=Close,Period1=20</stp>
        <stp>STDDEV</stp>
        <stp>5</stp>
        <stp/>
        <stp>all</stp>
        <stp/>
        <stp/>
        <stp/>
        <stp>T</stp>
        <tr r="E26" s="1"/>
      </tp>
      <tp>
        <v>1.8127628085</v>
        <stp/>
        <stp>StudyData</stp>
        <stp>S.CRWV</stp>
        <stp>StdDev</stp>
        <stp>InputChoice=Close,Period1=20</stp>
        <stp>STDDEV</stp>
        <stp>5</stp>
        <stp/>
        <stp>all</stp>
        <stp/>
        <stp/>
        <stp/>
        <stp>T</stp>
        <tr r="E29" s="1"/>
      </tp>
      <tp>
        <v>1.5135186651999999</v>
        <stp/>
        <stp>StudyData</stp>
        <stp>S.CRWD</stp>
        <stp>StdDev</stp>
        <stp>InputChoice=Close,Period1=20</stp>
        <stp>STDDEV</stp>
        <stp>5</stp>
        <stp/>
        <stp>all</stp>
        <stp/>
        <stp/>
        <stp/>
        <stp>T</stp>
        <tr r="E28" s="1"/>
      </tp>
      <tp>
        <v>0.2229102959</v>
        <stp/>
        <stp>StudyData</stp>
        <stp>S.CSCO</stp>
        <stp>StdDev</stp>
        <stp>InputChoice=Close,Period1=20</stp>
        <stp>STDDEV</stp>
        <stp>5</stp>
        <stp/>
        <stp>all</stp>
        <stp/>
        <stp/>
        <stp/>
        <stp>T</stp>
        <tr r="E30" s="1"/>
      </tp>
      <tp>
        <v>0.1350333292</v>
        <stp/>
        <stp>StudyData</stp>
        <stp>S.CPRT</stp>
        <stp>StdDev</stp>
        <stp>InputChoice=Close,Period1=20</stp>
        <stp>STDDEV</stp>
        <stp>5</stp>
        <stp/>
        <stp>all</stp>
        <stp/>
        <stp/>
        <stp/>
        <stp>T</stp>
        <tr r="E27" s="1"/>
      </tp>
      <tp>
        <v>0.78860176900000001</v>
        <stp/>
        <stp>StudyData</stp>
        <stp>S.CTAS</stp>
        <stp>StdDev</stp>
        <stp>InputChoice=Close,Period1=20</stp>
        <stp>STDDEV</stp>
        <stp>5</stp>
        <stp/>
        <stp>all</stp>
        <stp/>
        <stp/>
        <stp/>
        <stp>T</stp>
        <tr r="E32" s="1"/>
      </tp>
      <tp>
        <v>-2.5900000000000034</v>
        <stp/>
        <stp>ContractData</stp>
        <stp>S.TMUS</stp>
        <stp>NetLastTrade</stp>
        <stp/>
        <stp>T</stp>
        <tr r="J18" s="2"/>
      </tp>
      <tp>
        <v>192.08699999999999</v>
        <stp/>
        <stp>StudyData</stp>
        <stp>S.TMUS</stp>
        <stp>MA</stp>
        <stp>InputChoice=Close,MAType=Sim,Period=20</stp>
        <stp>MA</stp>
        <stp>5</stp>
        <stp/>
        <stp>all</stp>
        <stp/>
        <stp/>
        <stp/>
        <stp>T</stp>
        <tr r="D94" s="1"/>
      </tp>
      <tp>
        <v>105.529</v>
        <stp/>
        <stp>StudyData</stp>
        <stp>S.SBUX</stp>
        <stp>MA</stp>
        <stp>InputChoice=Close,MAType=Sim,Period=20</stp>
        <stp>MA</stp>
        <stp>5</stp>
        <stp/>
        <stp>all</stp>
        <stp/>
        <stp/>
        <stp/>
        <stp>T</stp>
        <tr r="D87" s="1"/>
      </tp>
      <tp>
        <v>55.34</v>
        <stp/>
        <stp>StudyData</stp>
        <stp>S.PYPL</stp>
        <stp>BAR</stp>
        <stp/>
        <stp>Close</stp>
        <stp>30</stp>
        <stp>0</stp>
        <stp/>
        <stp/>
        <stp/>
        <stp/>
        <stp>T</stp>
        <tr r="S81" s="1"/>
      </tp>
      <tp>
        <v>55.34</v>
        <stp/>
        <stp>StudyData</stp>
        <stp>S.PYPL</stp>
        <stp>BAR</stp>
        <stp/>
        <stp>Close</stp>
        <stp>15</stp>
        <stp>0</stp>
        <stp/>
        <stp/>
        <stp/>
        <stp/>
        <stp>T</stp>
        <tr r="K81" s="1"/>
      </tp>
      <tp>
        <v>330.43</v>
        <stp/>
        <stp>StudyData</stp>
        <stp>S.AAPL</stp>
        <stp>BAR</stp>
        <stp/>
        <stp>Close</stp>
        <stp>30</stp>
        <stp>0</stp>
        <stp/>
        <stp/>
        <stp/>
        <stp/>
        <stp>T</stp>
        <tr r="S2" s="1"/>
      </tp>
      <tp>
        <v>1775.55</v>
        <stp/>
        <stp>StudyData</stp>
        <stp>S.ASML</stp>
        <stp>BAR</stp>
        <stp/>
        <stp>Close</stp>
        <stp>30</stp>
        <stp>0</stp>
        <stp/>
        <stp/>
        <stp/>
        <stp/>
        <stp>T</stp>
        <tr r="S17" s="1"/>
      </tp>
      <tp>
        <v>330.43</v>
        <stp/>
        <stp>StudyData</stp>
        <stp>S.AAPL</stp>
        <stp>BAR</stp>
        <stp/>
        <stp>Close</stp>
        <stp>15</stp>
        <stp>0</stp>
        <stp/>
        <stp/>
        <stp/>
        <stp/>
        <stp>T</stp>
        <tr r="K2" s="1"/>
      </tp>
      <tp>
        <v>1775.55</v>
        <stp/>
        <stp>StudyData</stp>
        <stp>S.ASML</stp>
        <stp>BAR</stp>
        <stp/>
        <stp>Close</stp>
        <stp>15</stp>
        <stp>0</stp>
        <stp/>
        <stp/>
        <stp/>
        <stp/>
        <stp>T</stp>
        <tr r="K17" s="1"/>
      </tp>
      <tp>
        <v>231.99</v>
        <stp/>
        <stp>StudyData</stp>
        <stp>S.ODFL</stp>
        <stp>BAR</stp>
        <stp/>
        <stp>Close</stp>
        <stp>15</stp>
        <stp>0</stp>
        <stp/>
        <stp/>
        <stp/>
        <stp/>
        <stp>T</stp>
        <tr r="K73" s="1"/>
      </tp>
      <tp>
        <v>194.16</v>
        <stp/>
        <stp>StudyData</stp>
        <stp>S.MRVL</stp>
        <stp>BAR</stp>
        <stp/>
        <stp>Close</stp>
        <stp>30</stp>
        <stp>0</stp>
        <stp/>
        <stp/>
        <stp/>
        <stp/>
        <stp>T</stp>
        <tr r="S65" s="1"/>
      </tp>
      <tp>
        <v>231.99</v>
        <stp/>
        <stp>StudyData</stp>
        <stp>S.ODFL</stp>
        <stp>BAR</stp>
        <stp/>
        <stp>Close</stp>
        <stp>30</stp>
        <stp>0</stp>
        <stp/>
        <stp/>
        <stp/>
        <stp/>
        <stp>T</stp>
        <tr r="S73" s="1"/>
      </tp>
      <tp>
        <v>194.16</v>
        <stp/>
        <stp>StudyData</stp>
        <stp>S.MRVL</stp>
        <stp>BAR</stp>
        <stp/>
        <stp>Close</stp>
        <stp>15</stp>
        <stp>0</stp>
        <stp/>
        <stp/>
        <stp/>
        <stp/>
        <stp>T</stp>
        <tr r="K65" s="1"/>
      </tp>
      <tp>
        <v>56.72</v>
        <stp/>
        <stp>ContractData</stp>
        <stp>S.PYPL</stp>
        <stp>High</stp>
        <stp/>
        <stp>T</stp>
        <tr r="M34" s="2"/>
        <tr r="AA28" s="2"/>
        <tr r="AA17" s="2"/>
        <tr r="M19" s="2"/>
      </tp>
      <tp>
        <v>132.685</v>
        <stp/>
        <stp>StudyData</stp>
        <stp>S.PLTR</stp>
        <stp>MA</stp>
        <stp>InputChoice=Close,MAType=Sim,Period=20</stp>
        <stp>MA</stp>
        <stp>5</stp>
        <stp/>
        <stp>all</stp>
        <stp/>
        <stp/>
        <stp/>
        <stp>T</stp>
        <tr r="D80" s="1"/>
      </tp>
      <tp>
        <v>94.585499999999996</v>
        <stp/>
        <stp>StudyData</stp>
        <stp>S.MSTR</stp>
        <stp>MA</stp>
        <stp>InputChoice=Close,MAType=Sim,Period=20</stp>
        <stp>MA</stp>
        <stp>5</stp>
        <stp/>
        <stp>all</stp>
        <stp/>
        <stp/>
        <stp/>
        <stp>T</stp>
        <tr r="D67" s="1"/>
      </tp>
      <tp>
        <v>289.74099999999999</v>
        <stp/>
        <stp>StudyData</stp>
        <stp>S.INTU</stp>
        <stp>MA</stp>
        <stp>InputChoice=Close,MAType=Sim,Period=20</stp>
        <stp>MA</stp>
        <stp>5</stp>
        <stp/>
        <stp>all</stp>
        <stp/>
        <stp/>
        <stp/>
        <stp>T</stp>
        <tr r="D50" s="1"/>
      </tp>
      <tp>
        <v>485.9135</v>
        <stp/>
        <stp>StudyData</stp>
        <stp>S.VRTX</stp>
        <stp>MA</stp>
        <stp>InputChoice=Close,MAType=Sim,Period=20</stp>
        <stp>MA</stp>
        <stp>5</stp>
        <stp/>
        <stp>all</stp>
        <stp/>
        <stp/>
        <stp/>
        <stp>T</stp>
        <tr r="D99" s="1"/>
      </tp>
      <tp>
        <v>96.088499999999996</v>
        <stp/>
        <stp>StudyData</stp>
        <stp>S.INTC</stp>
        <stp>MA</stp>
        <stp>InputChoice=Close,MAType=Sim,Period=20</stp>
        <stp>MA</stp>
        <stp>5</stp>
        <stp/>
        <stp>all</stp>
        <stp/>
        <stp/>
        <stp/>
        <stp>T</stp>
        <tr r="D49" s="1"/>
      </tp>
      <tp>
        <v>644.34950000000003</v>
        <stp/>
        <stp>StudyData</stp>
        <stp>S.META</stp>
        <stp>MA</stp>
        <stp>InputChoice=Close,MAType=Sim,Period=20</stp>
        <stp>MA</stp>
        <stp>5</stp>
        <stp/>
        <stp>all</stp>
        <stp/>
        <stp/>
        <stp/>
        <stp>T</stp>
        <tr r="D62" s="1"/>
      </tp>
      <tp>
        <v>741.55050000000006</v>
        <stp/>
        <stp>StudyData</stp>
        <stp>S.LITE</stp>
        <stp>MA</stp>
        <stp>InputChoice=Close,MAType=Sim,Period=20</stp>
        <stp>MA</stp>
        <stp>5</stp>
        <stp/>
        <stp>all</stp>
        <stp/>
        <stp/>
        <stp/>
        <stp>T</stp>
        <tr r="D56" s="1"/>
      </tp>
      <tp>
        <v>173.25</v>
        <stp/>
        <stp>StudyData</stp>
        <stp>S.QCOM</stp>
        <stp>BAR</stp>
        <stp/>
        <stp>Close</stp>
        <stp>30</stp>
        <stp>0</stp>
        <stp/>
        <stp/>
        <stp/>
        <stp/>
        <stp>T</stp>
        <tr r="S82" s="1"/>
      </tp>
      <tp>
        <v>335.21</v>
        <stp/>
        <stp>ContractData</stp>
        <stp>S.TER</stp>
        <stp>Open</stp>
        <stp/>
        <stp>T</stp>
        <tr r="L27" s="2"/>
      </tp>
      <tp>
        <v>173.25</v>
        <stp/>
        <stp>StudyData</stp>
        <stp>S.QCOM</stp>
        <stp>BAR</stp>
        <stp/>
        <stp>Close</stp>
        <stp>15</stp>
        <stp>0</stp>
        <stp/>
        <stp/>
        <stp/>
        <stp/>
        <stp>T</stp>
        <tr r="K82" s="1"/>
      </tp>
      <tp>
        <v>76.290000000000006</v>
        <stp/>
        <stp>StudyData</stp>
        <stp>S.DXCM</stp>
        <stp>BAR</stp>
        <stp/>
        <stp>Close</stp>
        <stp>30</stp>
        <stp>0</stp>
        <stp/>
        <stp/>
        <stp/>
        <stp/>
        <stp>T</stp>
        <tr r="S35" s="1"/>
      </tp>
      <tp>
        <v>76.290000000000006</v>
        <stp/>
        <stp>StudyData</stp>
        <stp>S.DXCM</stp>
        <stp>BAR</stp>
        <stp/>
        <stp>Close</stp>
        <stp>15</stp>
        <stp>0</stp>
        <stp/>
        <stp/>
        <stp/>
        <stp/>
        <stp>T</stp>
        <tr r="K35" s="1"/>
      </tp>
      <tp>
        <v>95.25</v>
        <stp/>
        <stp>ContractData</stp>
        <stp>S.TRI</stp>
        <stp>Open</stp>
        <stp/>
        <stp>T</stp>
        <tr r="Z19" s="2"/>
      </tp>
      <tp>
        <v>0.46294600120000001</v>
        <stp/>
        <stp>StudyData</stp>
        <stp>S.ABNB</stp>
        <stp>StdDev</stp>
        <stp>InputChoice=Close,Period1=20</stp>
        <stp>STDDEV</stp>
        <stp>5</stp>
        <stp/>
        <stp>all</stp>
        <stp/>
        <stp/>
        <stp/>
        <stp>T</stp>
        <tr r="E3" s="1"/>
      </tp>
      <tp>
        <v>1.0568182199</v>
        <stp/>
        <stp>StudyData</stp>
        <stp>S.AAPL</stp>
        <stp>StdDev</stp>
        <stp>InputChoice=Close,Period1=20</stp>
        <stp>STDDEV</stp>
        <stp>5</stp>
        <stp/>
        <stp>all</stp>
        <stp/>
        <stp/>
        <stp/>
        <stp>T</stp>
        <tr r="E2" s="1"/>
      </tp>
      <tp>
        <v>2.6995263935999998</v>
        <stp/>
        <stp>StudyData</stp>
        <stp>S.ADBE</stp>
        <stp>StdDev</stp>
        <stp>InputChoice=Close,Period1=20</stp>
        <stp>STDDEV</stp>
        <stp>5</stp>
        <stp/>
        <stp>all</stp>
        <stp/>
        <stp/>
        <stp/>
        <stp>T</stp>
        <tr r="E4" s="1"/>
      </tp>
      <tp>
        <v>1.501323666</v>
        <stp/>
        <stp>StudyData</stp>
        <stp>S.ADSK</stp>
        <stp>StdDev</stp>
        <stp>InputChoice=Close,Period1=20</stp>
        <stp>STDDEV</stp>
        <stp>5</stp>
        <stp/>
        <stp>all</stp>
        <stp/>
        <stp/>
        <stp/>
        <stp>T</stp>
        <tr r="E7" s="1"/>
      </tp>
      <tp>
        <v>5.2648655016000001</v>
        <stp/>
        <stp>StudyData</stp>
        <stp>S.ALAB</stp>
        <stp>StdDev</stp>
        <stp>InputChoice=Close,Period1=20</stp>
        <stp>STDDEV</stp>
        <stp>5</stp>
        <stp/>
        <stp>all</stp>
        <stp/>
        <stp/>
        <stp/>
        <stp>T</stp>
        <tr r="E9" s="1"/>
      </tp>
      <tp>
        <v>0.86932430660000004</v>
        <stp/>
        <stp>StudyData</stp>
        <stp>S.ALNY</stp>
        <stp>StdDev</stp>
        <stp>InputChoice=Close,Period1=20</stp>
        <stp>STDDEV</stp>
        <stp>5</stp>
        <stp/>
        <stp>all</stp>
        <stp/>
        <stp/>
        <stp/>
        <stp>T</stp>
        <tr r="E10" s="1"/>
      </tp>
      <tp>
        <v>1.5195759277000001</v>
        <stp/>
        <stp>StudyData</stp>
        <stp>S.AMGN</stp>
        <stp>StdDev</stp>
        <stp>InputChoice=Close,Period1=20</stp>
        <stp>STDDEV</stp>
        <stp>5</stp>
        <stp/>
        <stp>all</stp>
        <stp/>
        <stp/>
        <stp/>
        <stp>T</stp>
        <tr r="E13" s="1"/>
      </tp>
      <tp>
        <v>7.4809253939999998</v>
        <stp/>
        <stp>StudyData</stp>
        <stp>S.AMAT</stp>
        <stp>StdDev</stp>
        <stp>InputChoice=Close,Period1=20</stp>
        <stp>STDDEV</stp>
        <stp>5</stp>
        <stp/>
        <stp>all</stp>
        <stp/>
        <stp/>
        <stp/>
        <stp>T</stp>
        <tr r="E11" s="1"/>
      </tp>
      <tp>
        <v>0.69094048220000004</v>
        <stp/>
        <stp>StudyData</stp>
        <stp>S.AMZN</stp>
        <stp>StdDev</stp>
        <stp>InputChoice=Close,Period1=20</stp>
        <stp>STDDEV</stp>
        <stp>5</stp>
        <stp/>
        <stp>all</stp>
        <stp/>
        <stp/>
        <stp/>
        <stp>T</stp>
        <tr r="E14" s="1"/>
      </tp>
      <tp>
        <v>9.9383627802000003</v>
        <stp/>
        <stp>StudyData</stp>
        <stp>S.ASML</stp>
        <stp>StdDev</stp>
        <stp>InputChoice=Close,Period1=20</stp>
        <stp>STDDEV</stp>
        <stp>5</stp>
        <stp/>
        <stp>all</stp>
        <stp/>
        <stp/>
        <stp/>
        <stp>T</stp>
        <tr r="E17" s="1"/>
      </tp>
      <tp>
        <v>3.1071158250000002</v>
        <stp/>
        <stp>StudyData</stp>
        <stp>S.AVGO</stp>
        <stp>StdDev</stp>
        <stp>InputChoice=Close,Period1=20</stp>
        <stp>STDDEV</stp>
        <stp>5</stp>
        <stp/>
        <stp>all</stp>
        <stp/>
        <stp/>
        <stp/>
        <stp>T</stp>
        <tr r="E18" s="1"/>
      </tp>
      <tp>
        <v>2.3142063434</v>
        <stp/>
        <stp>StudyData</stp>
        <stp>S.AXON</stp>
        <stp>StdDev</stp>
        <stp>InputChoice=Close,Period1=20</stp>
        <stp>STDDEV</stp>
        <stp>5</stp>
        <stp/>
        <stp>all</stp>
        <stp/>
        <stp/>
        <stp/>
        <stp>T</stp>
        <tr r="E19" s="1"/>
      </tp>
      <tp>
        <v>1.9399999999999977</v>
        <stp/>
        <stp>ContractData</stp>
        <stp>S.MCHP</stp>
        <stp>NetLastTrade</stp>
        <stp/>
        <stp>T</stp>
        <tr r="J12" s="2"/>
      </tp>
      <tp>
        <v>67.569999999999993</v>
        <stp/>
        <stp>StudyData</stp>
        <stp>S.RKLB</stp>
        <stp>BAR</stp>
        <stp/>
        <stp>Close</stp>
        <stp>15</stp>
        <stp>0</stp>
        <stp/>
        <stp/>
        <stp/>
        <stp/>
        <stp>T</stp>
        <tr r="K84" s="1"/>
      </tp>
      <tp>
        <v>-0.93999999999999773</v>
        <stp/>
        <stp>ContractData</stp>
        <stp>S.IBM</stp>
        <stp>NetLastTrade</stp>
        <stp/>
        <stp>T</stp>
        <tr r="J41" s="2"/>
      </tp>
      <tp>
        <v>67.569999999999993</v>
        <stp/>
        <stp>StudyData</stp>
        <stp>S.RKLB</stp>
        <stp>BAR</stp>
        <stp/>
        <stp>Close</stp>
        <stp>30</stp>
        <stp>0</stp>
        <stp/>
        <stp/>
        <stp/>
        <stp/>
        <stp>T</stp>
        <tr r="S84" s="1"/>
      </tp>
      <tp>
        <v>145.06</v>
        <stp/>
        <stp>StudyData</stp>
        <stp>S.ABNB</stp>
        <stp>BAR</stp>
        <stp/>
        <stp>Close</stp>
        <stp>30</stp>
        <stp>0</stp>
        <stp/>
        <stp/>
        <stp/>
        <stp/>
        <stp>T</stp>
        <tr r="S3" s="1"/>
      </tp>
      <tp>
        <v>315.43</v>
        <stp/>
        <stp>StudyData</stp>
        <stp>S.ALAB</stp>
        <stp>BAR</stp>
        <stp/>
        <stp>Close</stp>
        <stp>30</stp>
        <stp>0</stp>
        <stp/>
        <stp/>
        <stp/>
        <stp/>
        <stp>T</stp>
        <tr r="S9" s="1"/>
      </tp>
      <tp>
        <v>145.06</v>
        <stp/>
        <stp>StudyData</stp>
        <stp>S.ABNB</stp>
        <stp>BAR</stp>
        <stp/>
        <stp>Close</stp>
        <stp>15</stp>
        <stp>0</stp>
        <stp/>
        <stp/>
        <stp/>
        <stp/>
        <stp>T</stp>
        <tr r="K3" s="1"/>
      </tp>
      <tp>
        <v>315.43</v>
        <stp/>
        <stp>StudyData</stp>
        <stp>S.ALAB</stp>
        <stp>BAR</stp>
        <stp/>
        <stp>Close</stp>
        <stp>15</stp>
        <stp>0</stp>
        <stp/>
        <stp/>
        <stp/>
        <stp/>
        <stp>T</stp>
        <tr r="K9" s="1"/>
      </tp>
      <tp>
        <v>4.4175638082999997</v>
        <stp/>
        <stp>StudyData</stp>
        <stp>S.NBIS</stp>
        <stp>StdDev</stp>
        <stp>InputChoice=Close,Period1=20</stp>
        <stp>STDDEV</stp>
        <stp>5</stp>
        <stp/>
        <stp>all</stp>
        <stp/>
        <stp/>
        <stp/>
        <stp>T</stp>
        <tr r="E69" s="1"/>
      </tp>
      <tp>
        <v>0.58458767519999999</v>
        <stp/>
        <stp>StudyData</stp>
        <stp>S.NFLX</stp>
        <stp>StdDev</stp>
        <stp>InputChoice=Close,Period1=20</stp>
        <stp>STDDEV</stp>
        <stp>5</stp>
        <stp/>
        <stp>all</stp>
        <stp/>
        <stp/>
        <stp/>
        <stp>T</stp>
        <tr r="E70" s="1"/>
      </tp>
      <tp>
        <v>1.4834321690000001</v>
        <stp/>
        <stp>StudyData</stp>
        <stp>S.NVDA</stp>
        <stp>StdDev</stp>
        <stp>InputChoice=Close,Period1=20</stp>
        <stp>STDDEV</stp>
        <stp>5</stp>
        <stp/>
        <stp>all</stp>
        <stp/>
        <stp/>
        <stp/>
        <stp>T</stp>
        <tr r="E71" s="1"/>
      </tp>
      <tp>
        <v>1.2310193946000001</v>
        <stp/>
        <stp>StudyData</stp>
        <stp>S.NXPI</stp>
        <stp>StdDev</stp>
        <stp>InputChoice=Close,Period1=20</stp>
        <stp>STDDEV</stp>
        <stp>5</stp>
        <stp/>
        <stp>all</stp>
        <stp/>
        <stp/>
        <stp/>
        <stp>T</stp>
        <tr r="E72" s="1"/>
      </tp>
      <tp>
        <v>125.28</v>
        <stp/>
        <stp>ContractData</stp>
        <stp>S.SPCX</stp>
        <stp>Open</stp>
        <stp/>
        <stp>T</stp>
        <tr r="Z37" s="2"/>
      </tp>
      <tp>
        <v>1332.96</v>
        <stp/>
        <stp>ContractData</stp>
        <stp>S.MPWR</stp>
        <stp>Open</stp>
        <stp/>
        <stp>T</stp>
        <tr r="L10" s="2"/>
        <tr r="L30" s="2"/>
      </tp>
      <tp>
        <v>247.66749999999999</v>
        <stp/>
        <stp>StudyData</stp>
        <stp>S.AMZN</stp>
        <stp>MA</stp>
        <stp>InputChoice=Close,MAType=Sim,Period=20</stp>
        <stp>MA</stp>
        <stp>5</stp>
        <stp/>
        <stp>all</stp>
        <stp/>
        <stp/>
        <stp/>
        <stp>T</stp>
        <tr r="D14" s="1"/>
      </tp>
      <tp>
        <v>380.63</v>
        <stp/>
        <stp>StudyData</stp>
        <stp>S.SNPS</stp>
        <stp>BAR</stp>
        <stp/>
        <stp>Close</stp>
        <stp>5</stp>
        <stp>0</stp>
        <stp/>
        <stp/>
        <stp/>
        <stp/>
        <stp>T</stp>
        <tr r="C90" s="1"/>
      </tp>
      <tp>
        <v>380.63</v>
        <stp/>
        <stp>StudyData</stp>
        <stp>S.SNPS</stp>
        <stp>BAR</stp>
        <stp/>
        <stp>Close</stp>
        <stp>D</stp>
        <stp>0</stp>
        <stp/>
        <stp/>
        <stp/>
        <stp/>
        <stp>T</stp>
        <tr r="AA90" s="1"/>
      </tp>
      <tp>
        <v>270.83999999999997</v>
        <stp/>
        <stp>StudyData</stp>
        <stp>S.NXPI</stp>
        <stp>BAR</stp>
        <stp/>
        <stp>Close</stp>
        <stp>5</stp>
        <stp>0</stp>
        <stp/>
        <stp/>
        <stp/>
        <stp/>
        <stp>T</stp>
        <tr r="C72" s="1"/>
      </tp>
      <tp>
        <v>270.83999999999997</v>
        <stp/>
        <stp>StudyData</stp>
        <stp>S.NXPI</stp>
        <stp>BAR</stp>
        <stp/>
        <stp>Close</stp>
        <stp>D</stp>
        <stp>0</stp>
        <stp/>
        <stp/>
        <stp/>
        <stp/>
        <stp>T</stp>
        <tr r="AA72" s="1"/>
      </tp>
      <tp>
        <v>330.43</v>
        <stp/>
        <stp>StudyData</stp>
        <stp>S.AAPL</stp>
        <stp>BAR</stp>
        <stp/>
        <stp>Close</stp>
        <stp>5</stp>
        <stp>0</stp>
        <stp/>
        <stp/>
        <stp/>
        <stp/>
        <stp>T</stp>
        <tr r="C2" s="1"/>
      </tp>
      <tp>
        <v>55.34</v>
        <stp/>
        <stp>StudyData</stp>
        <stp>S.PYPL</stp>
        <stp>BAR</stp>
        <stp/>
        <stp>Close</stp>
        <stp>5</stp>
        <stp>0</stp>
        <stp/>
        <stp/>
        <stp/>
        <stp/>
        <stp>T</stp>
        <tr r="C81" s="1"/>
      </tp>
      <tp>
        <v>55.34</v>
        <stp/>
        <stp>StudyData</stp>
        <stp>S.PYPL</stp>
        <stp>BAR</stp>
        <stp/>
        <stp>Close</stp>
        <stp>D</stp>
        <stp>0</stp>
        <stp/>
        <stp/>
        <stp/>
        <stp/>
        <stp>T</stp>
        <tr r="AA81" s="1"/>
      </tp>
      <tp>
        <v>330.43</v>
        <stp/>
        <stp>StudyData</stp>
        <stp>S.AAPL</stp>
        <stp>BAR</stp>
        <stp/>
        <stp>Close</stp>
        <stp>D</stp>
        <stp>0</stp>
        <stp/>
        <stp/>
        <stp/>
        <stp/>
        <stp>T</stp>
        <tr r="AA2" s="1"/>
      </tp>
      <tp>
        <v>63.08</v>
        <stp/>
        <stp>StudyData</stp>
        <stp>S.GEHC</stp>
        <stp>BAR</stp>
        <stp/>
        <stp>Close</stp>
        <stp>15</stp>
        <stp>0</stp>
        <stp/>
        <stp/>
        <stp/>
        <stp/>
        <stp>T</stp>
        <tr r="K42" s="1"/>
      </tp>
      <tp>
        <v>63.08</v>
        <stp/>
        <stp>StudyData</stp>
        <stp>S.GEHC</stp>
        <stp>BAR</stp>
        <stp/>
        <stp>Close</stp>
        <stp>30</stp>
        <stp>0</stp>
        <stp/>
        <stp/>
        <stp/>
        <stp/>
        <stp>T</stp>
        <tr r="S42" s="1"/>
      </tp>
      <tp>
        <v>99.94</v>
        <stp/>
        <stp>StudyData</stp>
        <stp>S.INTC</stp>
        <stp>BAR</stp>
        <stp/>
        <stp>Close</stp>
        <stp>30</stp>
        <stp>0</stp>
        <stp/>
        <stp/>
        <stp/>
        <stp/>
        <stp>T</stp>
        <tr r="S49" s="1"/>
      </tp>
      <tp>
        <v>219.43</v>
        <stp/>
        <stp>StudyData</stp>
        <stp>S.KLAC</stp>
        <stp>BAR</stp>
        <stp/>
        <stp>Close</stp>
        <stp>15</stp>
        <stp>0</stp>
        <stp/>
        <stp/>
        <stp/>
        <stp/>
        <stp>T</stp>
        <tr r="K54" s="1"/>
      </tp>
      <tp>
        <v>219.43</v>
        <stp/>
        <stp>StudyData</stp>
        <stp>S.KLAC</stp>
        <stp>BAR</stp>
        <stp/>
        <stp>Close</stp>
        <stp>30</stp>
        <stp>0</stp>
        <stp/>
        <stp/>
        <stp/>
        <stp/>
        <stp>T</stp>
        <tr r="S54" s="1"/>
      </tp>
      <tp>
        <v>99.94</v>
        <stp/>
        <stp>StudyData</stp>
        <stp>S.INTC</stp>
        <stp>BAR</stp>
        <stp/>
        <stp>Close</stp>
        <stp>15</stp>
        <stp>0</stp>
        <stp/>
        <stp/>
        <stp/>
        <stp/>
        <stp>T</stp>
        <tr r="K49" s="1"/>
      </tp>
      <tp>
        <v>1.0331034556000001</v>
        <stp/>
        <stp>StudyData</stp>
        <stp>S.ODFL</stp>
        <stp>StdDev</stp>
        <stp>InputChoice=Close,Period1=20</stp>
        <stp>STDDEV</stp>
        <stp>5</stp>
        <stp/>
        <stp>all</stp>
        <stp/>
        <stp/>
        <stp/>
        <stp>T</stp>
        <tr r="E73" s="1"/>
      </tp>
      <tp>
        <v>0.22209007180000001</v>
        <stp/>
        <stp>StudyData</stp>
        <stp>S.ORLY</stp>
        <stp>StdDev</stp>
        <stp>InputChoice=Close,Period1=20</stp>
        <stp>STDDEV</stp>
        <stp>5</stp>
        <stp/>
        <stp>all</stp>
        <stp/>
        <stp/>
        <stp/>
        <stp>T</stp>
        <tr r="E74" s="1"/>
      </tp>
      <tp>
        <v>-1.1299999999999955</v>
        <stp/>
        <stp>ContractData</stp>
        <stp>S.FANG</stp>
        <stp>NetLastTrade</stp>
        <stp/>
        <stp>T</stp>
        <tr r="X29" s="2"/>
      </tp>
      <tp>
        <v>204.38</v>
        <stp/>
        <stp>ContractData</stp>
        <stp>S.CTAS</stp>
        <stp>High</stp>
        <stp/>
        <stp>T</stp>
        <tr r="AA27" s="2"/>
      </tp>
      <tp>
        <v>-3.3100000000000023</v>
        <stp/>
        <stp>ContractData</stp>
        <stp>S.AAPL</stp>
        <stp>NetLastTrade</stp>
        <stp/>
        <stp>T</stp>
        <tr r="X41" s="2"/>
      </tp>
      <tp>
        <v>347.01</v>
        <stp/>
        <stp>ContractData</stp>
        <stp>S.ISRG</stp>
        <stp>Open</stp>
        <stp/>
        <stp>T</stp>
        <tr r="Z36" s="2"/>
      </tp>
      <tp>
        <v>231.99</v>
        <stp/>
        <stp>ContractData</stp>
        <stp>S.ODFL</stp>
        <stp>LastTrade</stp>
        <stp/>
        <stp>T</stp>
        <tr r="W20" s="2"/>
        <tr r="I36" s="2"/>
      </tp>
      <tp>
        <v>113.90349999999999</v>
        <stp/>
        <stp>StudyData</stp>
        <stp>S.PAYX</stp>
        <stp>MA</stp>
        <stp>InputChoice=Close,MAType=Sim,Period=20</stp>
        <stp>MA</stp>
        <stp>5</stp>
        <stp/>
        <stp>all</stp>
        <stp/>
        <stp/>
        <stp/>
        <stp>T</stp>
        <tr r="D76" s="1"/>
      </tp>
      <tp>
        <v>939.62</v>
        <stp/>
        <stp>StudyData</stp>
        <stp>S.COST</stp>
        <stp>BAR</stp>
        <stp/>
        <stp>Close</stp>
        <stp>5</stp>
        <stp>0</stp>
        <stp/>
        <stp/>
        <stp/>
        <stp/>
        <stp>T</stp>
        <tr r="C26" s="1"/>
      </tp>
      <tp>
        <v>44.74</v>
        <stp/>
        <stp>StudyData</stp>
        <stp>S.FAST</stp>
        <stp>BAR</stp>
        <stp/>
        <stp>Close</stp>
        <stp>5</stp>
        <stp>0</stp>
        <stp/>
        <stp/>
        <stp/>
        <stp/>
        <stp>T</stp>
        <tr r="C39" s="1"/>
      </tp>
      <tp>
        <v>97.75</v>
        <stp/>
        <stp>StudyData</stp>
        <stp>S.MNST</stp>
        <stp>BAR</stp>
        <stp/>
        <stp>Close</stp>
        <stp>5</stp>
        <stp>0</stp>
        <stp/>
        <stp/>
        <stp/>
        <stp/>
        <stp>T</stp>
        <tr r="C63" s="1"/>
      </tp>
      <tp>
        <v>233.57</v>
        <stp/>
        <stp>StudyData</stp>
        <stp>S.ROST</stp>
        <stp>BAR</stp>
        <stp/>
        <stp>Close</stp>
        <stp>5</stp>
        <stp>0</stp>
        <stp/>
        <stp/>
        <stp/>
        <stp/>
        <stp>T</stp>
        <tr r="C86" s="1"/>
      </tp>
      <tp>
        <v>233.57</v>
        <stp/>
        <stp>StudyData</stp>
        <stp>S.ROST</stp>
        <stp>BAR</stp>
        <stp/>
        <stp>Close</stp>
        <stp>D</stp>
        <stp>0</stp>
        <stp/>
        <stp/>
        <stp/>
        <stp/>
        <stp>T</stp>
        <tr r="AA86" s="1"/>
      </tp>
      <tp>
        <v>939.62</v>
        <stp/>
        <stp>StudyData</stp>
        <stp>S.COST</stp>
        <stp>BAR</stp>
        <stp/>
        <stp>Close</stp>
        <stp>D</stp>
        <stp>0</stp>
        <stp/>
        <stp/>
        <stp/>
        <stp/>
        <stp>T</stp>
        <tr r="AA26" s="1"/>
      </tp>
      <tp>
        <v>44.74</v>
        <stp/>
        <stp>StudyData</stp>
        <stp>S.FAST</stp>
        <stp>BAR</stp>
        <stp/>
        <stp>Close</stp>
        <stp>D</stp>
        <stp>0</stp>
        <stp/>
        <stp/>
        <stp/>
        <stp/>
        <stp>T</stp>
        <tr r="AA39" s="1"/>
      </tp>
      <tp>
        <v>97.75</v>
        <stp/>
        <stp>StudyData</stp>
        <stp>S.MNST</stp>
        <stp>BAR</stp>
        <stp/>
        <stp>Close</stp>
        <stp>D</stp>
        <stp>0</stp>
        <stp/>
        <stp/>
        <stp/>
        <stp/>
        <stp>T</stp>
        <tr r="AA63" s="1"/>
      </tp>
      <tp>
        <v>185.26</v>
        <stp/>
        <stp>StudyData</stp>
        <stp>S.DASH</stp>
        <stp>BAR</stp>
        <stp/>
        <stp>Close</stp>
        <stp>5</stp>
        <stp>0</stp>
        <stp/>
        <stp/>
        <stp/>
        <stp/>
        <stp>T</stp>
        <tr r="C33" s="1"/>
      </tp>
      <tp>
        <v>185.26</v>
        <stp/>
        <stp>StudyData</stp>
        <stp>S.DASH</stp>
        <stp>BAR</stp>
        <stp/>
        <stp>Close</stp>
        <stp>D</stp>
        <stp>0</stp>
        <stp/>
        <stp/>
        <stp/>
        <stp/>
        <stp>T</stp>
        <tr r="AA33" s="1"/>
      </tp>
      <tp>
        <v>214.52</v>
        <stp/>
        <stp>StudyData</stp>
        <stp>S.ADSK</stp>
        <stp>BAR</stp>
        <stp/>
        <stp>Close</stp>
        <stp>5</stp>
        <stp>0</stp>
        <stp/>
        <stp/>
        <stp/>
        <stp/>
        <stp>T</stp>
        <tr r="C7" s="1"/>
      </tp>
      <tp>
        <v>214.52</v>
        <stp/>
        <stp>StudyData</stp>
        <stp>S.ADSK</stp>
        <stp>BAR</stp>
        <stp/>
        <stp>Close</stp>
        <stp>D</stp>
        <stp>0</stp>
        <stp/>
        <stp/>
        <stp/>
        <stp/>
        <stp>T</stp>
        <tr r="AA7" s="1"/>
      </tp>
      <tp>
        <v>15.9721934859</v>
        <stp/>
        <stp>StudyData</stp>
        <stp>S.LITE</stp>
        <stp>StdDev</stp>
        <stp>InputChoice=Close,Period1=20</stp>
        <stp>STDDEV</stp>
        <stp>5</stp>
        <stp/>
        <stp>all</stp>
        <stp/>
        <stp/>
        <stp/>
        <stp>T</stp>
        <tr r="E56" s="1"/>
      </tp>
      <tp>
        <v>3.6313311608999999</v>
        <stp/>
        <stp>StudyData</stp>
        <stp>S.LRCX</stp>
        <stp>StdDev</stp>
        <stp>InputChoice=Close,Period1=20</stp>
        <stp>STDDEV</stp>
        <stp>5</stp>
        <stp/>
        <stp>all</stp>
        <stp/>
        <stp/>
        <stp/>
        <stp>T</stp>
        <tr r="E57" s="1"/>
      </tp>
      <tp>
        <v>28992.83</v>
        <stp/>
        <stp>ContractData</stp>
        <stp>NDX</stp>
        <stp>High</stp>
        <stp/>
        <stp>T</stp>
        <tr r="M3" s="2"/>
      </tp>
      <tp>
        <v>75.760000000000005</v>
        <stp/>
        <stp>ContractData</stp>
        <stp>S.CRWV</stp>
        <stp>Open</stp>
        <stp/>
        <stp>T</stp>
        <tr r="L26" s="2"/>
        <tr r="Z10" s="2"/>
      </tp>
      <tp>
        <v>565.34799999999996</v>
        <stp/>
        <stp>StudyData</stp>
        <stp>S.IDXX</stp>
        <stp>MA</stp>
        <stp>InputChoice=Close,MAType=Sim,Period=20</stp>
        <stp>MA</stp>
        <stp>5</stp>
        <stp/>
        <stp>all</stp>
        <stp/>
        <stp/>
        <stp/>
        <stp>T</stp>
        <tr r="D48" s="1"/>
      </tp>
      <tp>
        <v>381.85</v>
        <stp/>
        <stp>StudyData</stp>
        <stp>S.TSLA</stp>
        <stp>BAR</stp>
        <stp/>
        <stp>Close</stp>
        <stp>30</stp>
        <stp>0</stp>
        <stp/>
        <stp/>
        <stp/>
        <stp/>
        <stp>T</stp>
        <tr r="S96" s="1"/>
      </tp>
      <tp>
        <v>381.85</v>
        <stp/>
        <stp>StudyData</stp>
        <stp>S.TSLA</stp>
        <stp>BAR</stp>
        <stp/>
        <stp>Close</stp>
        <stp>15</stp>
        <stp>0</stp>
        <stp/>
        <stp/>
        <stp/>
        <stp/>
        <stp>T</stp>
        <tr r="K96" s="1"/>
      </tp>
      <tp>
        <v>27.33</v>
        <stp/>
        <stp>StudyData</stp>
        <stp>S.CPRT</stp>
        <stp>BAR</stp>
        <stp/>
        <stp>Close</stp>
        <stp>5</stp>
        <stp>0</stp>
        <stp/>
        <stp/>
        <stp/>
        <stp/>
        <stp>T</stp>
        <tr r="C27" s="1"/>
      </tp>
      <tp>
        <v>27.33</v>
        <stp/>
        <stp>StudyData</stp>
        <stp>S.CPRT</stp>
        <stp>BAR</stp>
        <stp/>
        <stp>Close</stp>
        <stp>D</stp>
        <stp>0</stp>
        <stp/>
        <stp/>
        <stp/>
        <stp/>
        <stp>T</stp>
        <tr r="AA27" s="1"/>
      </tp>
      <tp>
        <v>204.75</v>
        <stp/>
        <stp>StudyData</stp>
        <stp>S.HONA</stp>
        <stp>BAR</stp>
        <stp/>
        <stp>Close</stp>
        <stp>30</stp>
        <stp>0</stp>
        <stp/>
        <stp/>
        <stp/>
        <stp/>
        <stp>T</stp>
        <tr r="S47" s="1"/>
      </tp>
      <tp>
        <v>204.75</v>
        <stp/>
        <stp>StudyData</stp>
        <stp>S.HONA</stp>
        <stp>BAR</stp>
        <stp/>
        <stp>Close</stp>
        <stp>15</stp>
        <stp>0</stp>
        <stp/>
        <stp/>
        <stp/>
        <stp/>
        <stp>T</stp>
        <tr r="K47" s="1"/>
      </tp>
      <tp>
        <v>207.13</v>
        <stp/>
        <stp>StudyData</stp>
        <stp>S.NVDA</stp>
        <stp>BAR</stp>
        <stp/>
        <stp>Close</stp>
        <stp>15</stp>
        <stp>0</stp>
        <stp/>
        <stp/>
        <stp/>
        <stp/>
        <stp>T</stp>
        <tr r="K71" s="1"/>
      </tp>
      <tp>
        <v>641.97</v>
        <stp/>
        <stp>StudyData</stp>
        <stp>S.META</stp>
        <stp>BAR</stp>
        <stp/>
        <stp>Close</stp>
        <stp>30</stp>
        <stp>0</stp>
        <stp/>
        <stp/>
        <stp/>
        <stp/>
        <stp>T</stp>
        <tr r="S62" s="1"/>
      </tp>
      <tp>
        <v>207.13</v>
        <stp/>
        <stp>StudyData</stp>
        <stp>S.NVDA</stp>
        <stp>BAR</stp>
        <stp/>
        <stp>Close</stp>
        <stp>30</stp>
        <stp>0</stp>
        <stp/>
        <stp/>
        <stp/>
        <stp/>
        <stp>T</stp>
        <tr r="S71" s="1"/>
      </tp>
      <tp>
        <v>353.54</v>
        <stp/>
        <stp>StudyData</stp>
        <stp>S.ISRG</stp>
        <stp>BAR</stp>
        <stp/>
        <stp>Close</stp>
        <stp>5</stp>
        <stp>0</stp>
        <stp/>
        <stp/>
        <stp/>
        <stp/>
        <stp>T</stp>
        <tr r="C51" s="1"/>
      </tp>
      <tp>
        <v>641.97</v>
        <stp/>
        <stp>StudyData</stp>
        <stp>S.META</stp>
        <stp>BAR</stp>
        <stp/>
        <stp>Close</stp>
        <stp>15</stp>
        <stp>0</stp>
        <stp/>
        <stp/>
        <stp/>
        <stp/>
        <stp>T</stp>
        <tr r="K62" s="1"/>
      </tp>
      <tp>
        <v>353.54</v>
        <stp/>
        <stp>StudyData</stp>
        <stp>S.ISRG</stp>
        <stp>BAR</stp>
        <stp/>
        <stp>Close</stp>
        <stp>D</stp>
        <stp>0</stp>
        <stp/>
        <stp/>
        <stp/>
        <stp/>
        <stp>T</stp>
        <tr r="AA51" s="1"/>
      </tp>
      <tp>
        <v>0.61282521980000004</v>
        <stp/>
        <stp>StudyData</stp>
        <stp>S.MCHP</stp>
        <stp>StdDev</stp>
        <stp>InputChoice=Close,Period1=20</stp>
        <stp>STDDEV</stp>
        <stp>5</stp>
        <stp/>
        <stp>all</stp>
        <stp/>
        <stp/>
        <stp/>
        <stp>T</stp>
        <tr r="E59" s="1"/>
      </tp>
      <tp>
        <v>0.20059661009999999</v>
        <stp/>
        <stp>StudyData</stp>
        <stp>S.MDLZ</stp>
        <stp>StdDev</stp>
        <stp>InputChoice=Close,Period1=20</stp>
        <stp>STDDEV</stp>
        <stp>5</stp>
        <stp/>
        <stp>all</stp>
        <stp/>
        <stp/>
        <stp/>
        <stp>T</stp>
        <tr r="E60" s="1"/>
      </tp>
      <tp>
        <v>3.4492044009999998</v>
        <stp/>
        <stp>StudyData</stp>
        <stp>S.MELI</stp>
        <stp>StdDev</stp>
        <stp>InputChoice=Close,Period1=20</stp>
        <stp>STDDEV</stp>
        <stp>5</stp>
        <stp/>
        <stp>all</stp>
        <stp/>
        <stp/>
        <stp/>
        <stp>T</stp>
        <tr r="E61" s="1"/>
      </tp>
      <tp>
        <v>2.0096155727</v>
        <stp/>
        <stp>StudyData</stp>
        <stp>S.META</stp>
        <stp>StdDev</stp>
        <stp>InputChoice=Close,Period1=20</stp>
        <stp>STDDEV</stp>
        <stp>5</stp>
        <stp/>
        <stp>all</stp>
        <stp/>
        <stp/>
        <stp/>
        <stp>T</stp>
        <tr r="E62" s="1"/>
      </tp>
      <tp>
        <v>0.1442012483</v>
        <stp/>
        <stp>StudyData</stp>
        <stp>S.MNST</stp>
        <stp>StdDev</stp>
        <stp>InputChoice=Close,Period1=20</stp>
        <stp>STDDEV</stp>
        <stp>5</stp>
        <stp/>
        <stp>all</stp>
        <stp/>
        <stp/>
        <stp/>
        <stp>T</stp>
        <tr r="E63" s="1"/>
      </tp>
      <tp>
        <v>2.0716232161999999</v>
        <stp/>
        <stp>StudyData</stp>
        <stp>S.MRVL</stp>
        <stp>StdDev</stp>
        <stp>InputChoice=Close,Period1=20</stp>
        <stp>STDDEV</stp>
        <stp>5</stp>
        <stp/>
        <stp>all</stp>
        <stp/>
        <stp/>
        <stp/>
        <stp>T</stp>
        <tr r="E65" s="1"/>
      </tp>
      <tp>
        <v>1.2015884279</v>
        <stp/>
        <stp>StudyData</stp>
        <stp>S.MSFT</stp>
        <stp>StdDev</stp>
        <stp>InputChoice=Close,Period1=20</stp>
        <stp>STDDEV</stp>
        <stp>5</stp>
        <stp/>
        <stp>all</stp>
        <stp/>
        <stp/>
        <stp/>
        <stp>T</stp>
        <tr r="E66" s="1"/>
      </tp>
      <tp>
        <v>0.69255667639999996</v>
        <stp/>
        <stp>StudyData</stp>
        <stp>S.MSTR</stp>
        <stp>StdDev</stp>
        <stp>InputChoice=Close,Period1=20</stp>
        <stp>STDDEV</stp>
        <stp>5</stp>
        <stp/>
        <stp>all</stp>
        <stp/>
        <stp/>
        <stp/>
        <stp>T</stp>
        <tr r="E67" s="1"/>
      </tp>
      <tp>
        <v>15.480610905300001</v>
        <stp/>
        <stp>StudyData</stp>
        <stp>S.MPWR</stp>
        <stp>StdDev</stp>
        <stp>InputChoice=Close,Period1=20</stp>
        <stp>STDDEV</stp>
        <stp>5</stp>
        <stp/>
        <stp>all</stp>
        <stp/>
        <stp/>
        <stp/>
        <stp>T</stp>
        <tr r="E64" s="1"/>
      </tp>
      <tp>
        <v>79.3</v>
        <stp/>
        <stp>ContractData</stp>
        <stp>S.CRWV</stp>
        <stp>High</stp>
        <stp/>
        <stp>T</stp>
        <tr r="M26" s="2"/>
        <tr r="AA10" s="2"/>
      </tp>
      <tp>
        <v>105.99</v>
        <stp/>
        <stp>StudyData</stp>
        <stp>S.SBUX</stp>
        <stp>BAR</stp>
        <stp/>
        <stp>Close</stp>
        <stp>5</stp>
        <stp>0</stp>
        <stp/>
        <stp/>
        <stp/>
        <stp/>
        <stp>T</stp>
        <tr r="C87" s="1"/>
      </tp>
      <tp>
        <v>105.99</v>
        <stp/>
        <stp>StudyData</stp>
        <stp>S.SBUX</stp>
        <stp>BAR</stp>
        <stp/>
        <stp>Close</stp>
        <stp>D</stp>
        <stp>0</stp>
        <stp/>
        <stp/>
        <stp/>
        <stp/>
        <stp>T</stp>
        <tr r="AA87" s="1"/>
      </tp>
      <tp>
        <v>189.84</v>
        <stp/>
        <stp>StudyData</stp>
        <stp>S.TMUS</stp>
        <stp>BAR</stp>
        <stp/>
        <stp>Close</stp>
        <stp>5</stp>
        <stp>0</stp>
        <stp/>
        <stp/>
        <stp/>
        <stp/>
        <stp>T</stp>
        <tr r="C94" s="1"/>
      </tp>
      <tp>
        <v>189.84</v>
        <stp/>
        <stp>StudyData</stp>
        <stp>S.TMUS</stp>
        <stp>BAR</stp>
        <stp/>
        <stp>Close</stp>
        <stp>D</stp>
        <stp>0</stp>
        <stp/>
        <stp/>
        <stp/>
        <stp/>
        <stp>T</stp>
        <tr r="AA94" s="1"/>
      </tp>
      <tp>
        <v>355.08</v>
        <stp/>
        <stp>ContractData</stp>
        <stp>S.ISRG</stp>
        <stp>High</stp>
        <stp/>
        <stp>T</stp>
        <tr r="AA36" s="2"/>
      </tp>
      <tp>
        <v>-1.230000000000004</v>
        <stp/>
        <stp>ContractData</stp>
        <stp>S.NFLX</stp>
        <stp>NetLastTrade</stp>
        <stp/>
        <stp>T</stp>
        <tr r="X35" s="2"/>
      </tp>
      <tp>
        <v>203.49</v>
        <stp/>
        <stp>ContractData</stp>
        <stp>S.CTAS</stp>
        <stp>Open</stp>
        <stp/>
        <stp>T</stp>
        <tr r="Z27" s="2"/>
      </tp>
      <tp>
        <v>200.98000000000002</v>
        <stp/>
        <stp>ContractData</stp>
        <stp>S.CTAS</stp>
        <stp>LastTrade</stp>
        <stp/>
        <stp>T</stp>
        <tr r="W27" s="2"/>
      </tp>
      <tp>
        <v>488.76</v>
        <stp/>
        <stp>StudyData</stp>
        <stp>S.VRTX</stp>
        <stp>BAR</stp>
        <stp/>
        <stp>Close</stp>
        <stp>5</stp>
        <stp>0</stp>
        <stp/>
        <stp/>
        <stp/>
        <stp/>
        <stp>T</stp>
        <tr r="C99" s="1"/>
      </tp>
      <tp>
        <v>488.76</v>
        <stp/>
        <stp>StudyData</stp>
        <stp>S.VRTX</stp>
        <stp>BAR</stp>
        <stp/>
        <stp>Close</stp>
        <stp>D</stp>
        <stp>0</stp>
        <stp/>
        <stp/>
        <stp/>
        <stp/>
        <stp>T</stp>
        <tr r="AA99" s="1"/>
      </tp>
      <tp>
        <v>96.14</v>
        <stp/>
        <stp>StudyData</stp>
        <stp>S.MSTR</stp>
        <stp>BAR</stp>
        <stp/>
        <stp>Close</stp>
        <stp>5</stp>
        <stp>0</stp>
        <stp/>
        <stp/>
        <stp/>
        <stp/>
        <stp>T</stp>
        <tr r="C67" s="1"/>
      </tp>
      <tp>
        <v>134.47999999999999</v>
        <stp/>
        <stp>StudyData</stp>
        <stp>S.PLTR</stp>
        <stp>BAR</stp>
        <stp/>
        <stp>Close</stp>
        <stp>5</stp>
        <stp>0</stp>
        <stp/>
        <stp/>
        <stp/>
        <stp/>
        <stp>T</stp>
        <tr r="C80" s="1"/>
      </tp>
      <tp>
        <v>134.47999999999999</v>
        <stp/>
        <stp>StudyData</stp>
        <stp>S.PLTR</stp>
        <stp>BAR</stp>
        <stp/>
        <stp>Close</stp>
        <stp>D</stp>
        <stp>0</stp>
        <stp/>
        <stp/>
        <stp/>
        <stp/>
        <stp>T</stp>
        <tr r="AA80" s="1"/>
      </tp>
      <tp>
        <v>96.14</v>
        <stp/>
        <stp>StudyData</stp>
        <stp>S.MSTR</stp>
        <stp>BAR</stp>
        <stp/>
        <stp>Close</stp>
        <stp>D</stp>
        <stp>0</stp>
        <stp/>
        <stp/>
        <stp/>
        <stp/>
        <stp>T</stp>
        <tr r="AA67" s="1"/>
      </tp>
      <tp>
        <v>281.67</v>
        <stp/>
        <stp>StudyData</stp>
        <stp>S.INTU</stp>
        <stp>BAR</stp>
        <stp/>
        <stp>Close</stp>
        <stp>5</stp>
        <stp>0</stp>
        <stp/>
        <stp/>
        <stp/>
        <stp/>
        <stp>T</stp>
        <tr r="C50" s="1"/>
      </tp>
      <tp>
        <v>281.67</v>
        <stp/>
        <stp>StudyData</stp>
        <stp>S.INTU</stp>
        <stp>BAR</stp>
        <stp/>
        <stp>Close</stp>
        <stp>D</stp>
        <stp>0</stp>
        <stp/>
        <stp/>
        <stp/>
        <stp/>
        <stp>T</stp>
        <tr r="AA50" s="1"/>
      </tp>
      <tp>
        <v>179.62</v>
        <stp/>
        <stp>StudyData</stp>
        <stp>S.BKNG</stp>
        <stp>BAR</stp>
        <stp/>
        <stp>Close</stp>
        <stp>15</stp>
        <stp>0</stp>
        <stp/>
        <stp/>
        <stp/>
        <stp/>
        <stp>T</stp>
        <tr r="K20" s="1"/>
      </tp>
      <tp>
        <v>179.62</v>
        <stp/>
        <stp>StudyData</stp>
        <stp>S.BKNG</stp>
        <stp>BAR</stp>
        <stp/>
        <stp>Close</stp>
        <stp>30</stp>
        <stp>0</stp>
        <stp/>
        <stp/>
        <stp/>
        <stp/>
        <stp>T</stp>
        <tr r="S20" s="1"/>
      </tp>
      <tp>
        <v>194.41</v>
        <stp/>
        <stp>StudyData</stp>
        <stp>S.FANG</stp>
        <stp>BAR</stp>
        <stp/>
        <stp>Close</stp>
        <stp>15</stp>
        <stp>0</stp>
        <stp/>
        <stp/>
        <stp/>
        <stp/>
        <stp>T</stp>
        <tr r="K38" s="1"/>
      </tp>
      <tp>
        <v>265.95999999999998</v>
        <stp/>
        <stp>StudyData</stp>
        <stp>S.DDOG</stp>
        <stp>BAR</stp>
        <stp/>
        <stp>Close</stp>
        <stp>30</stp>
        <stp>0</stp>
        <stp/>
        <stp/>
        <stp/>
        <stp/>
        <stp>T</stp>
        <tr r="S34" s="1"/>
      </tp>
      <tp>
        <v>357.27</v>
        <stp/>
        <stp>StudyData</stp>
        <stp>S.GOOG</stp>
        <stp>BAR</stp>
        <stp/>
        <stp>Close</stp>
        <stp>15</stp>
        <stp>0</stp>
        <stp/>
        <stp/>
        <stp/>
        <stp/>
        <stp>T</stp>
        <tr r="K44" s="1"/>
      </tp>
      <tp>
        <v>194.41</v>
        <stp/>
        <stp>StudyData</stp>
        <stp>S.FANG</stp>
        <stp>BAR</stp>
        <stp/>
        <stp>Close</stp>
        <stp>30</stp>
        <stp>0</stp>
        <stp/>
        <stp/>
        <stp/>
        <stp/>
        <stp>T</stp>
        <tr r="S38" s="1"/>
      </tp>
      <tp>
        <v>265.95999999999998</v>
        <stp/>
        <stp>StudyData</stp>
        <stp>S.DDOG</stp>
        <stp>BAR</stp>
        <stp/>
        <stp>Close</stp>
        <stp>15</stp>
        <stp>0</stp>
        <stp/>
        <stp/>
        <stp/>
        <stp/>
        <stp>T</stp>
        <tr r="K34" s="1"/>
      </tp>
      <tp>
        <v>357.27</v>
        <stp/>
        <stp>StudyData</stp>
        <stp>S.GOOG</stp>
        <stp>BAR</stp>
        <stp/>
        <stp>Close</stp>
        <stp>30</stp>
        <stp>0</stp>
        <stp/>
        <stp/>
        <stp/>
        <stp/>
        <stp>T</stp>
        <tr r="S44" s="1"/>
      </tp>
      <tp>
        <v>641.97</v>
        <stp/>
        <stp>StudyData</stp>
        <stp>S.META</stp>
        <stp>BAR</stp>
        <stp/>
        <stp>Close</stp>
        <stp>5</stp>
        <stp>0</stp>
        <stp/>
        <stp/>
        <stp/>
        <stp/>
        <stp>T</stp>
        <tr r="C62" s="1"/>
      </tp>
      <tp>
        <v>353.54</v>
        <stp/>
        <stp>StudyData</stp>
        <stp>S.ISRG</stp>
        <stp>BAR</stp>
        <stp/>
        <stp>Close</stp>
        <stp>30</stp>
        <stp>0</stp>
        <stp/>
        <stp/>
        <stp/>
        <stp/>
        <stp>T</stp>
        <tr r="S51" s="1"/>
      </tp>
      <tp>
        <v>641.97</v>
        <stp/>
        <stp>StudyData</stp>
        <stp>S.META</stp>
        <stp>BAR</stp>
        <stp/>
        <stp>Close</stp>
        <stp>D</stp>
        <stp>0</stp>
        <stp/>
        <stp/>
        <stp/>
        <stp/>
        <stp>T</stp>
        <tr r="AA62" s="1"/>
      </tp>
      <tp>
        <v>99.94</v>
        <stp/>
        <stp>StudyData</stp>
        <stp>S.INTC</stp>
        <stp>BAR</stp>
        <stp/>
        <stp>Close</stp>
        <stp>5</stp>
        <stp>0</stp>
        <stp/>
        <stp/>
        <stp/>
        <stp/>
        <stp>T</stp>
        <tr r="C49" s="1"/>
      </tp>
      <tp>
        <v>353.54</v>
        <stp/>
        <stp>StudyData</stp>
        <stp>S.ISRG</stp>
        <stp>BAR</stp>
        <stp/>
        <stp>Close</stp>
        <stp>15</stp>
        <stp>0</stp>
        <stp/>
        <stp/>
        <stp/>
        <stp/>
        <stp>T</stp>
        <tr r="K51" s="1"/>
      </tp>
      <tp>
        <v>99.94</v>
        <stp/>
        <stp>StudyData</stp>
        <stp>S.INTC</stp>
        <stp>BAR</stp>
        <stp/>
        <stp>Close</stp>
        <stp>D</stp>
        <stp>0</stp>
        <stp/>
        <stp/>
        <stp/>
        <stp/>
        <stp>T</stp>
        <tr r="AA49" s="1"/>
      </tp>
      <tp>
        <v>776.95</v>
        <stp/>
        <stp>StudyData</stp>
        <stp>S.LITE</stp>
        <stp>BAR</stp>
        <stp/>
        <stp>Close</stp>
        <stp>5</stp>
        <stp>0</stp>
        <stp/>
        <stp/>
        <stp/>
        <stp/>
        <stp>T</stp>
        <tr r="C56" s="1"/>
      </tp>
      <tp>
        <v>776.95</v>
        <stp/>
        <stp>StudyData</stp>
        <stp>S.LITE</stp>
        <stp>BAR</stp>
        <stp/>
        <stp>Close</stp>
        <stp>D</stp>
        <stp>0</stp>
        <stp/>
        <stp/>
        <stp/>
        <stp/>
        <stp>T</stp>
        <tr r="AA56" s="1"/>
      </tp>
      <tp>
        <v>28871.16</v>
        <stp/>
        <stp>ContractData</stp>
        <stp>NDX</stp>
        <stp>Open</stp>
        <stp/>
        <stp>T</stp>
        <tr r="L3" s="2"/>
      </tp>
      <tp>
        <v>2.3955982550999999</v>
        <stp/>
        <stp>StudyData</stp>
        <stp>S.KLAC</stp>
        <stp>StdDev</stp>
        <stp>InputChoice=Close,Period1=20</stp>
        <stp>STDDEV</stp>
        <stp>5</stp>
        <stp/>
        <stp>all</stp>
        <stp/>
        <stp/>
        <stp/>
        <stp>T</stp>
        <tr r="E54" s="1"/>
      </tp>
      <tp>
        <v>1363.78</v>
        <stp/>
        <stp>ContractData</stp>
        <stp>S.MPWR</stp>
        <stp>High</stp>
        <stp/>
        <stp>T</stp>
        <tr r="M30" s="2"/>
        <tr r="M10" s="2"/>
      </tp>
      <tp>
        <v>14.569999999999936</v>
        <stp/>
        <stp>ContractData</stp>
        <stp>S.MELI</stp>
        <stp>NetLastTrade</stp>
        <stp/>
        <stp>T</stp>
        <tr r="J9" s="2"/>
      </tp>
      <tp>
        <v>125.7</v>
        <stp/>
        <stp>ContractData</stp>
        <stp>S.SPCX</stp>
        <stp>High</stp>
        <stp/>
        <stp>T</stp>
        <tr r="AA37" s="2"/>
      </tp>
      <tp>
        <v>894.89</v>
        <stp/>
        <stp>StudyData</stp>
        <stp>S.MU</stp>
        <stp>BAR</stp>
        <stp/>
        <stp>Close</stp>
        <stp>30</stp>
        <stp>0</stp>
        <stp/>
        <stp/>
        <stp/>
        <stp/>
        <stp>T</stp>
        <tr r="S68" s="1"/>
      </tp>
      <tp>
        <v>894.89</v>
        <stp/>
        <stp>StudyData</stp>
        <stp>S.MU</stp>
        <stp>BAR</stp>
        <stp/>
        <stp>Close</stp>
        <stp>15</stp>
        <stp>0</stp>
        <stp/>
        <stp/>
        <stp/>
        <stp/>
        <stp>T</stp>
        <tr r="K68" s="1"/>
      </tp>
      <tp>
        <v>1363.77</v>
        <stp/>
        <stp>StudyData</stp>
        <stp>S.MPWR</stp>
        <stp>BAR</stp>
        <stp/>
        <stp>Close</stp>
        <stp>5</stp>
        <stp>0</stp>
        <stp/>
        <stp/>
        <stp/>
        <stp/>
        <stp>T</stp>
        <tr r="C64" s="1"/>
      </tp>
      <tp>
        <v>1363.77</v>
        <stp/>
        <stp>StudyData</stp>
        <stp>S.MPWR</stp>
        <stp>BAR</stp>
        <stp/>
        <stp>Close</stp>
        <stp>D</stp>
        <stp>0</stp>
        <stp/>
        <stp/>
        <stp/>
        <stp/>
        <stp>T</stp>
        <tr r="AA64" s="1"/>
      </tp>
      <tp>
        <v>78.41</v>
        <stp/>
        <stp>StudyData</stp>
        <stp>S.CRWV</stp>
        <stp>BAR</stp>
        <stp/>
        <stp>Close</stp>
        <stp>5</stp>
        <stp>0</stp>
        <stp/>
        <stp/>
        <stp/>
        <stp/>
        <stp>T</stp>
        <tr r="C29" s="1"/>
      </tp>
      <tp>
        <v>78.41</v>
        <stp/>
        <stp>StudyData</stp>
        <stp>S.CRWV</stp>
        <stp>BAR</stp>
        <stp/>
        <stp>Close</stp>
        <stp>D</stp>
        <stp>0</stp>
        <stp/>
        <stp/>
        <stp/>
        <stp/>
        <stp>T</stp>
        <tr r="AA29" s="1"/>
      </tp>
      <tp>
        <v>206.36</v>
        <stp/>
        <stp>StudyData</stp>
        <stp>S.CRWD</stp>
        <stp>BAR</stp>
        <stp/>
        <stp>Close</stp>
        <stp>15</stp>
        <stp>0</stp>
        <stp/>
        <stp/>
        <stp/>
        <stp/>
        <stp>T</stp>
        <tr r="K28" s="1"/>
      </tp>
      <tp>
        <v>206.36</v>
        <stp/>
        <stp>StudyData</stp>
        <stp>S.CRWD</stp>
        <stp>BAR</stp>
        <stp/>
        <stp>Close</stp>
        <stp>30</stp>
        <stp>0</stp>
        <stp/>
        <stp/>
        <stp/>
        <stp/>
        <stp>T</stp>
        <tr r="S28" s="1"/>
      </tp>
      <tp>
        <v>134.52000000000001</v>
        <stp/>
        <stp>StudyData</stp>
        <stp>S.GILD</stp>
        <stp>BAR</stp>
        <stp/>
        <stp>Close</stp>
        <stp>15</stp>
        <stp>0</stp>
        <stp/>
        <stp/>
        <stp/>
        <stp/>
        <stp>T</stp>
        <tr r="K43" s="1"/>
      </tp>
      <tp>
        <v>239.01</v>
        <stp/>
        <stp>StudyData</stp>
        <stp>S.TTWO</stp>
        <stp>BAR</stp>
        <stp/>
        <stp>Close</stp>
        <stp>5</stp>
        <stp>0</stp>
        <stp/>
        <stp/>
        <stp/>
        <stp/>
        <stp>T</stp>
        <tr r="C97" s="1"/>
      </tp>
      <tp>
        <v>134.52000000000001</v>
        <stp/>
        <stp>StudyData</stp>
        <stp>S.GILD</stp>
        <stp>BAR</stp>
        <stp/>
        <stp>Close</stp>
        <stp>30</stp>
        <stp>0</stp>
        <stp/>
        <stp/>
        <stp/>
        <stp/>
        <stp>T</stp>
        <tr r="S43" s="1"/>
      </tp>
      <tp>
        <v>239.01</v>
        <stp/>
        <stp>StudyData</stp>
        <stp>S.TTWO</stp>
        <stp>BAR</stp>
        <stp/>
        <stp>Close</stp>
        <stp>D</stp>
        <stp>0</stp>
        <stp/>
        <stp/>
        <stp/>
        <stp/>
        <stp>T</stp>
        <tr r="AA97" s="1"/>
      </tp>
      <tp>
        <v>206.36</v>
        <stp/>
        <stp>StudyData</stp>
        <stp>S.CRWD</stp>
        <stp>BAR</stp>
        <stp/>
        <stp>Close</stp>
        <stp>5</stp>
        <stp>0</stp>
        <stp/>
        <stp/>
        <stp/>
        <stp/>
        <stp>T</stp>
        <tr r="C28" s="1"/>
      </tp>
      <tp>
        <v>206.36</v>
        <stp/>
        <stp>StudyData</stp>
        <stp>S.CRWD</stp>
        <stp>BAR</stp>
        <stp/>
        <stp>Close</stp>
        <stp>D</stp>
        <stp>0</stp>
        <stp/>
        <stp/>
        <stp/>
        <stp/>
        <stp>T</stp>
        <tr r="AA28" s="1"/>
      </tp>
      <tp>
        <v>2.0311033947000001</v>
        <stp/>
        <stp>StudyData</stp>
        <stp>S.HONA</stp>
        <stp>StdDev</stp>
        <stp>InputChoice=Close,Period1=20</stp>
        <stp>STDDEV</stp>
        <stp>5</stp>
        <stp/>
        <stp>all</stp>
        <stp/>
        <stp/>
        <stp/>
        <stp>T</stp>
        <tr r="E47" s="1"/>
      </tp>
      <tp>
        <v>7.2699999999999818</v>
        <stp/>
        <stp>ContractData</stp>
        <stp>S.DDOG</stp>
        <stp>NetLastTrade</stp>
        <stp/>
        <stp>T</stp>
        <tr r="X12" s="2"/>
      </tp>
      <tp>
        <v>2.3100000000000023</v>
        <stp/>
        <stp>ContractData</stp>
        <stp>S.CDNS</stp>
        <stp>NetLastTrade</stp>
        <stp/>
        <stp>T</stp>
        <tr r="X33" s="2"/>
      </tp>
      <tp>
        <v>-1.8499999999999943</v>
        <stp/>
        <stp>ContractData</stp>
        <stp>S.ODFL</stp>
        <stp>NetLastTrade</stp>
        <stp/>
        <stp>T</stp>
        <tr r="X20" s="2"/>
        <tr r="J36" s="2"/>
      </tp>
      <tp>
        <v>-3.8299999999999841</v>
        <stp/>
        <stp>ContractData</stp>
        <stp>S.ADSK</stp>
        <stp>NetLastTrade</stp>
        <stp/>
        <stp>T</stp>
        <tr r="J37" s="2"/>
      </tp>
      <tp>
        <v>123.23</v>
        <stp/>
        <stp>ContractData</stp>
        <stp>S.SPCX</stp>
        <stp>LastTrade</stp>
        <stp/>
        <stp>T</stp>
        <tr r="W37" s="2"/>
      </tp>
      <tp>
        <v>230.38</v>
        <stp/>
        <stp>StudyData</stp>
        <stp>S.ADBE</stp>
        <stp>BAR</stp>
        <stp/>
        <stp>Close</stp>
        <stp>30</stp>
        <stp>0</stp>
        <stp/>
        <stp/>
        <stp/>
        <stp/>
        <stp>T</stp>
        <tr r="S4" s="1"/>
      </tp>
      <tp>
        <v>230.38</v>
        <stp/>
        <stp>StudyData</stp>
        <stp>S.ADBE</stp>
        <stp>BAR</stp>
        <stp/>
        <stp>Close</stp>
        <stp>15</stp>
        <stp>0</stp>
        <stp/>
        <stp/>
        <stp/>
        <stp/>
        <stp>T</stp>
        <tr r="K4" s="1"/>
      </tp>
      <tp>
        <v>194.16</v>
        <stp/>
        <stp>StudyData</stp>
        <stp>S.MRVL</stp>
        <stp>BAR</stp>
        <stp/>
        <stp>Close</stp>
        <stp>5</stp>
        <stp>0</stp>
        <stp/>
        <stp/>
        <stp/>
        <stp/>
        <stp>T</stp>
        <tr r="C65" s="1"/>
      </tp>
      <tp>
        <v>194.16</v>
        <stp/>
        <stp>StudyData</stp>
        <stp>S.MRVL</stp>
        <stp>BAR</stp>
        <stp/>
        <stp>Close</stp>
        <stp>D</stp>
        <stp>0</stp>
        <stp/>
        <stp/>
        <stp/>
        <stp/>
        <stp>T</stp>
        <tr r="AA65" s="1"/>
      </tp>
      <tp>
        <v>776.95</v>
        <stp/>
        <stp>StudyData</stp>
        <stp>S.LITE</stp>
        <stp>BAR</stp>
        <stp/>
        <stp>Close</stp>
        <stp>30</stp>
        <stp>0</stp>
        <stp/>
        <stp/>
        <stp/>
        <stp/>
        <stp>T</stp>
        <tr r="S56" s="1"/>
      </tp>
      <tp>
        <v>776.95</v>
        <stp/>
        <stp>StudyData</stp>
        <stp>S.LITE</stp>
        <stp>BAR</stp>
        <stp/>
        <stp>Close</stp>
        <stp>15</stp>
        <stp>0</stp>
        <stp/>
        <stp/>
        <stp/>
        <stp/>
        <stp>T</stp>
        <tr r="K56" s="1"/>
      </tp>
      <tp>
        <v>0.89588838589999997</v>
        <stp/>
        <stp>StudyData</stp>
        <stp>S.IDXX</stp>
        <stp>StdDev</stp>
        <stp>InputChoice=Close,Period1=20</stp>
        <stp>STDDEV</stp>
        <stp>5</stp>
        <stp/>
        <stp>all</stp>
        <stp/>
        <stp/>
        <stp/>
        <stp>T</stp>
        <tr r="E48" s="1"/>
      </tp>
      <tp>
        <v>3.3652710143000002</v>
        <stp/>
        <stp>StudyData</stp>
        <stp>S.INTU</stp>
        <stp>StdDev</stp>
        <stp>InputChoice=Close,Period1=20</stp>
        <stp>STDDEV</stp>
        <stp>5</stp>
        <stp/>
        <stp>all</stp>
        <stp/>
        <stp/>
        <stp/>
        <stp>T</stp>
        <tr r="E50" s="1"/>
      </tp>
      <tp>
        <v>1.4935470364000001</v>
        <stp/>
        <stp>StudyData</stp>
        <stp>S.INTC</stp>
        <stp>StdDev</stp>
        <stp>InputChoice=Close,Period1=20</stp>
        <stp>STDDEV</stp>
        <stp>5</stp>
        <stp/>
        <stp>all</stp>
        <stp/>
        <stp/>
        <stp/>
        <stp>T</stp>
        <tr r="E49" s="1"/>
      </tp>
      <tp>
        <v>2.1601171264999999</v>
        <stp/>
        <stp>StudyData</stp>
        <stp>S.ISRG</stp>
        <stp>StdDev</stp>
        <stp>InputChoice=Close,Period1=20</stp>
        <stp>STDDEV</stp>
        <stp>5</stp>
        <stp/>
        <stp>all</stp>
        <stp/>
        <stp/>
        <stp/>
        <stp>T</stp>
        <tr r="E51" s="1"/>
      </tp>
      <tp>
        <v>100.16</v>
        <stp/>
        <stp>ContractData</stp>
        <stp>S.INTC</stp>
        <stp>High</stp>
        <stp/>
        <stp>T</stp>
        <tr r="M29" s="2"/>
      </tp>
      <tp>
        <v>286.49</v>
        <stp/>
        <stp>ContractData</stp>
        <stp>S.INTU</stp>
        <stp>High</stp>
        <stp/>
        <stp>T</stp>
        <tr r="M33" s="2"/>
        <tr r="AA16" s="2"/>
      </tp>
      <tp>
        <v>385</v>
        <stp/>
        <stp>ContractData</stp>
        <stp>S.SNPS</stp>
        <stp>High</stp>
        <stp/>
        <stp>T</stp>
        <tr r="AA34" s="2"/>
      </tp>
      <tp>
        <v>764.13</v>
        <stp/>
        <stp>ContractData</stp>
        <stp>S.LITE</stp>
        <stp>Open</stp>
        <stp/>
        <stp>T</stp>
        <tr r="Z13" s="2"/>
      </tp>
      <tp>
        <v>124.77849999999999</v>
        <stp/>
        <stp>StudyData</stp>
        <stp>S.SPCX</stp>
        <stp>MA</stp>
        <stp>InputChoice=Close,MAType=Sim,Period=20</stp>
        <stp>MA</stp>
        <stp>5</stp>
        <stp/>
        <stp>all</stp>
        <stp/>
        <stp/>
        <stp/>
        <stp>T</stp>
        <tr r="D91" s="1"/>
      </tp>
      <tp>
        <v>313.572</v>
        <stp/>
        <stp>StudyData</stp>
        <stp>S.LRCX</stp>
        <stp>MA</stp>
        <stp>InputChoice=Close,MAType=Sim,Period=20</stp>
        <stp>MA</stp>
        <stp>5</stp>
        <stp/>
        <stp>all</stp>
        <stp/>
        <stp/>
        <stp/>
        <stp>T</stp>
        <tr r="D57" s="1"/>
      </tp>
      <tp>
        <v>112.449</v>
        <stp/>
        <stp>StudyData</stp>
        <stp>S.CSCO</stp>
        <stp>MA</stp>
        <stp>InputChoice=Close,MAType=Sim,Period=20</stp>
        <stp>MA</stp>
        <stp>5</stp>
        <stp/>
        <stp>all</stp>
        <stp/>
        <stp/>
        <stp/>
        <stp>T</stp>
        <tr r="D30" s="1"/>
      </tp>
      <tp>
        <v>76.406000000000006</v>
        <stp/>
        <stp>StudyData</stp>
        <stp>S.DXCM</stp>
        <stp>MA</stp>
        <stp>InputChoice=Close,MAType=Sim,Period=20</stp>
        <stp>MA</stp>
        <stp>5</stp>
        <stp/>
        <stp>all</stp>
        <stp/>
        <stp/>
        <stp/>
        <stp>T</stp>
        <tr r="D35" s="1"/>
      </tp>
      <tp>
        <v>190.59</v>
        <stp/>
        <stp>StudyData</stp>
        <stp>S.NBIS</stp>
        <stp>BAR</stp>
        <stp/>
        <stp>Close</stp>
        <stp>5</stp>
        <stp>0</stp>
        <stp/>
        <stp/>
        <stp/>
        <stp/>
        <stp>T</stp>
        <tr r="C69" s="1"/>
      </tp>
      <tp>
        <v>190.59</v>
        <stp/>
        <stp>StudyData</stp>
        <stp>S.NBIS</stp>
        <stp>BAR</stp>
        <stp/>
        <stp>Close</stp>
        <stp>D</stp>
        <stp>0</stp>
        <stp/>
        <stp/>
        <stp/>
        <stp/>
        <stp>T</stp>
        <tr r="AA69" s="1"/>
      </tp>
      <tp>
        <v>50.88</v>
        <stp/>
        <stp>ContractData</stp>
        <stp>S.CSX</stp>
        <stp>Open</stp>
        <stp/>
        <stp>T</stp>
        <tr r="Z30" s="2"/>
      </tp>
      <tp>
        <v>60.37</v>
        <stp/>
        <stp>StudyData</stp>
        <stp>S.MDLZ</stp>
        <stp>BAR</stp>
        <stp/>
        <stp>Close</stp>
        <stp>30</stp>
        <stp>0</stp>
        <stp/>
        <stp/>
        <stp/>
        <stp/>
        <stp>T</stp>
        <tr r="S60" s="1"/>
      </tp>
      <tp>
        <v>60.37</v>
        <stp/>
        <stp>StudyData</stp>
        <stp>S.MDLZ</stp>
        <stp>BAR</stp>
        <stp/>
        <stp>Close</stp>
        <stp>15</stp>
        <stp>0</stp>
        <stp/>
        <stp/>
        <stp/>
        <stp/>
        <stp>T</stp>
        <tr r="K60" s="1"/>
      </tp>
      <tp>
        <v>28871.16</v>
        <stp/>
        <stp>ContractData</stp>
        <stp>NDX</stp>
        <stp>Low</stp>
        <stp/>
        <stp>T</stp>
        <tr r="N3" s="2"/>
      </tp>
      <tp>
        <v>1.6584549285000001</v>
        <stp/>
        <stp>StudyData</stp>
        <stp>S.VRTX</stp>
        <stp>StdDev</stp>
        <stp>InputChoice=Close,Period1=20</stp>
        <stp>STDDEV</stp>
        <stp>5</stp>
        <stp/>
        <stp>all</stp>
        <stp/>
        <stp/>
        <stp/>
        <stp>T</stp>
        <tr r="E99" s="1"/>
      </tp>
      <tp>
        <v>357.40000000000003</v>
        <stp/>
        <stp>ContractData</stp>
        <stp>S.GOOG</stp>
        <stp>High</stp>
        <stp/>
        <stp>T</stp>
        <tr r="AA9" s="2"/>
      </tp>
      <tp>
        <v>210</v>
        <stp/>
        <stp>ContractData</stp>
        <stp>S.HONA</stp>
        <stp>High</stp>
        <stp/>
        <stp>T</stp>
        <tr r="M17" s="2"/>
        <tr r="AA18" s="2"/>
      </tp>
      <tp>
        <v>236.52850000000001</v>
        <stp/>
        <stp>StudyData</stp>
        <stp>S.ADBE</stp>
        <stp>MA</stp>
        <stp>InputChoice=Close,MAType=Sim,Period=20</stp>
        <stp>MA</stp>
        <stp>5</stp>
        <stp/>
        <stp>all</stp>
        <stp/>
        <stp/>
        <stp/>
        <stp>T</stp>
        <tr r="D4" s="1"/>
      </tp>
      <tp>
        <v>-0.65999999999999659</v>
        <stp/>
        <stp>ContractData</stp>
        <stp>S.PEP</stp>
        <stp>NetLastTrade</stp>
        <stp/>
        <stp>T</stp>
        <tr r="J20" s="2"/>
      </tp>
      <tp>
        <v>82.9</v>
        <stp/>
        <stp>StudyData</stp>
        <stp>S.MCHP</stp>
        <stp>BAR</stp>
        <stp/>
        <stp>Close</stp>
        <stp>5</stp>
        <stp>0</stp>
        <stp/>
        <stp/>
        <stp/>
        <stp/>
        <stp>T</stp>
        <tr r="C59" s="1"/>
      </tp>
      <tp>
        <v>82.9</v>
        <stp/>
        <stp>StudyData</stp>
        <stp>S.MCHP</stp>
        <stp>BAR</stp>
        <stp/>
        <stp>Close</stp>
        <stp>D</stp>
        <stp>0</stp>
        <stp/>
        <stp/>
        <stp/>
        <stp/>
        <stp>T</stp>
        <tr r="AA59" s="1"/>
      </tp>
      <tp>
        <v>63.08</v>
        <stp/>
        <stp>StudyData</stp>
        <stp>S.GEHC</stp>
        <stp>BAR</stp>
        <stp/>
        <stp>Close</stp>
        <stp>5</stp>
        <stp>0</stp>
        <stp/>
        <stp/>
        <stp/>
        <stp/>
        <stp>T</stp>
        <tr r="C42" s="1"/>
      </tp>
      <tp>
        <v>63.08</v>
        <stp/>
        <stp>StudyData</stp>
        <stp>S.GEHC</stp>
        <stp>BAR</stp>
        <stp/>
        <stp>Close</stp>
        <stp>D</stp>
        <stp>0</stp>
        <stp/>
        <stp/>
        <stp/>
        <stp/>
        <stp>T</stp>
        <tr r="AA42" s="1"/>
      </tp>
      <tp>
        <v>1.4066253943</v>
        <stp/>
        <stp>StudyData</stp>
        <stp>S.WDAY</stp>
        <stp>StdDev</stp>
        <stp>InputChoice=Close,Period1=20</stp>
        <stp>STDDEV</stp>
        <stp>5</stp>
        <stp/>
        <stp>all</stp>
        <stp/>
        <stp/>
        <stp/>
        <stp>T</stp>
        <tr r="E101" s="1"/>
      </tp>
      <tp>
        <v>181.38</v>
        <stp/>
        <stp>ContractData</stp>
        <stp>S.BKNG</stp>
        <stp>Open</stp>
        <stp/>
        <stp>T</stp>
        <tr r="L16" s="2"/>
      </tp>
      <tp>
        <v>-1.2199999999999989</v>
        <stp/>
        <stp>ContractData</stp>
        <stp>S.PYPL</stp>
        <stp>NetLastTrade</stp>
        <stp/>
        <stp>T</stp>
        <tr r="X17" s="2"/>
        <tr r="J34" s="2"/>
        <tr r="X28" s="2"/>
        <tr r="J19" s="2"/>
      </tp>
      <tp>
        <v>126.0185</v>
        <stp/>
        <stp>StudyData</stp>
        <stp>S.PCAR</stp>
        <stp>MA</stp>
        <stp>InputChoice=Close,MAType=Sim,Period=20</stp>
        <stp>MA</stp>
        <stp>5</stp>
        <stp/>
        <stp>all</stp>
        <stp/>
        <stp/>
        <stp/>
        <stp>T</stp>
        <tr r="D77" s="1"/>
      </tp>
      <tp>
        <v>203.10149999999999</v>
        <stp/>
        <stp>StudyData</stp>
        <stp>S.CTAS</stp>
        <stp>MA</stp>
        <stp>InputChoice=Close,MAType=Sim,Period=20</stp>
        <stp>MA</stp>
        <stp>5</stp>
        <stp/>
        <stp>all</stp>
        <stp/>
        <stp/>
        <stp/>
        <stp>T</stp>
        <tr r="D32" s="1"/>
      </tp>
      <tp>
        <v>533.62950000000001</v>
        <stp/>
        <stp>StudyData</stp>
        <stp>S.AMAT</stp>
        <stp>MA</stp>
        <stp>InputChoice=Close,MAType=Sim,Period=20</stp>
        <stp>MA</stp>
        <stp>5</stp>
        <stp/>
        <stp>all</stp>
        <stp/>
        <stp/>
        <stp/>
        <stp>T</stp>
        <tr r="D11" s="1"/>
      </tp>
      <tp>
        <v>144.23500000000001</v>
        <stp/>
        <stp>StudyData</stp>
        <stp>S.WDAY</stp>
        <stp>MA</stp>
        <stp>InputChoice=Close,MAType=Sim,Period=20</stp>
        <stp>MA</stp>
        <stp>5</stp>
        <stp/>
        <stp>all</stp>
        <stp/>
        <stp/>
        <stp/>
        <stp>T</stp>
        <tr r="D101" s="1"/>
      </tp>
      <tp>
        <v>305.0025</v>
        <stp/>
        <stp>StudyData</stp>
        <stp>S.ALAB</stp>
        <stp>MA</stp>
        <stp>InputChoice=Close,MAType=Sim,Period=20</stp>
        <stp>MA</stp>
        <stp>5</stp>
        <stp/>
        <stp>all</stp>
        <stp/>
        <stp/>
        <stp/>
        <stp>T</stp>
        <tr r="D9" s="1"/>
      </tp>
      <tp>
        <v>213.70699999999999</v>
        <stp/>
        <stp>StudyData</stp>
        <stp>S.KLAC</stp>
        <stp>MA</stp>
        <stp>InputChoice=Close,MAType=Sim,Period=20</stp>
        <stp>MA</stp>
        <stp>5</stp>
        <stp/>
        <stp>all</stp>
        <stp/>
        <stp/>
        <stp/>
        <stp>T</stp>
        <tr r="D54" s="1"/>
      </tp>
      <tp>
        <v>113.01</v>
        <stp/>
        <stp>StudyData</stp>
        <stp>S.PAYX</stp>
        <stp>BAR</stp>
        <stp/>
        <stp>Close</stp>
        <stp>30</stp>
        <stp>0</stp>
        <stp/>
        <stp/>
        <stp/>
        <stp/>
        <stp>T</stp>
        <tr r="S76" s="1"/>
      </tp>
      <tp>
        <v>382.1</v>
        <stp/>
        <stp>ContractData</stp>
        <stp>S.ADI</stp>
        <stp>Open</stp>
        <stp/>
        <stp>T</stp>
        <tr r="L11" s="2"/>
      </tp>
      <tp>
        <v>105.99</v>
        <stp/>
        <stp>StudyData</stp>
        <stp>S.SBUX</stp>
        <stp>BAR</stp>
        <stp/>
        <stp>Close</stp>
        <stp>15</stp>
        <stp>0</stp>
        <stp/>
        <stp/>
        <stp/>
        <stp/>
        <stp>T</stp>
        <tr r="K87" s="1"/>
      </tp>
      <tp>
        <v>123.23</v>
        <stp/>
        <stp>StudyData</stp>
        <stp>S.SPCX</stp>
        <stp>BAR</stp>
        <stp/>
        <stp>Close</stp>
        <stp>15</stp>
        <stp>0</stp>
        <stp/>
        <stp/>
        <stp/>
        <stp/>
        <stp>T</stp>
        <tr r="K91" s="1"/>
      </tp>
      <tp>
        <v>113.01</v>
        <stp/>
        <stp>StudyData</stp>
        <stp>S.PAYX</stp>
        <stp>BAR</stp>
        <stp/>
        <stp>Close</stp>
        <stp>15</stp>
        <stp>0</stp>
        <stp/>
        <stp/>
        <stp/>
        <stp/>
        <stp>T</stp>
        <tr r="K76" s="1"/>
      </tp>
      <tp>
        <v>105.99</v>
        <stp/>
        <stp>StudyData</stp>
        <stp>S.SBUX</stp>
        <stp>BAR</stp>
        <stp/>
        <stp>Close</stp>
        <stp>30</stp>
        <stp>0</stp>
        <stp/>
        <stp/>
        <stp/>
        <stp/>
        <stp>T</stp>
        <tr r="S87" s="1"/>
      </tp>
      <tp>
        <v>123.23</v>
        <stp/>
        <stp>StudyData</stp>
        <stp>S.SPCX</stp>
        <stp>BAR</stp>
        <stp/>
        <stp>Close</stp>
        <stp>30</stp>
        <stp>0</stp>
        <stp/>
        <stp/>
        <stp/>
        <stp/>
        <stp>T</stp>
        <tr r="S91" s="1"/>
      </tp>
      <tp>
        <v>488.76</v>
        <stp/>
        <stp>StudyData</stp>
        <stp>S.VRTX</stp>
        <stp>BAR</stp>
        <stp/>
        <stp>Close</stp>
        <stp>15</stp>
        <stp>0</stp>
        <stp/>
        <stp/>
        <stp/>
        <stp/>
        <stp>T</stp>
        <tr r="K99" s="1"/>
      </tp>
      <tp>
        <v>488.76</v>
        <stp/>
        <stp>StudyData</stp>
        <stp>S.VRTX</stp>
        <stp>BAR</stp>
        <stp/>
        <stp>Close</stp>
        <stp>30</stp>
        <stp>0</stp>
        <stp/>
        <stp/>
        <stp/>
        <stp/>
        <stp>T</stp>
        <tr r="S99" s="1"/>
      </tp>
      <tp>
        <v>516.99</v>
        <stp/>
        <stp>ContractData</stp>
        <stp>S.AMD</stp>
        <stp>Open</stp>
        <stp/>
        <stp>T</stp>
        <tr r="L28" s="2"/>
      </tp>
      <tp>
        <v>272</v>
        <stp/>
        <stp>ContractData</stp>
        <stp>S.ARM</stp>
        <stp>Open</stp>
        <stp/>
        <stp>T</stp>
        <tr r="L13" s="2"/>
      </tp>
      <tp>
        <v>564.96</v>
        <stp/>
        <stp>StudyData</stp>
        <stp>S.IDXX</stp>
        <stp>BAR</stp>
        <stp/>
        <stp>Close</stp>
        <stp>30</stp>
        <stp>0</stp>
        <stp/>
        <stp/>
        <stp/>
        <stp/>
        <stp>T</stp>
        <tr r="S48" s="1"/>
      </tp>
      <tp>
        <v>564.96</v>
        <stp/>
        <stp>StudyData</stp>
        <stp>S.IDXX</stp>
        <stp>BAR</stp>
        <stp/>
        <stp>Close</stp>
        <stp>15</stp>
        <stp>0</stp>
        <stp/>
        <stp/>
        <stp/>
        <stp/>
        <stp>T</stp>
        <tr r="K48" s="1"/>
      </tp>
      <tp>
        <v>67.72</v>
        <stp/>
        <stp>StudyData</stp>
        <stp>S.NFLX</stp>
        <stp>BAR</stp>
        <stp/>
        <stp>Close</stp>
        <stp>15</stp>
        <stp>0</stp>
        <stp/>
        <stp/>
        <stp/>
        <stp/>
        <stp>T</stp>
        <tr r="K70" s="1"/>
      </tp>
      <tp>
        <v>321.88</v>
        <stp/>
        <stp>StudyData</stp>
        <stp>S.LRCX</stp>
        <stp>BAR</stp>
        <stp/>
        <stp>Close</stp>
        <stp>30</stp>
        <stp>0</stp>
        <stp/>
        <stp/>
        <stp/>
        <stp/>
        <stp>T</stp>
        <tr r="S57" s="1"/>
      </tp>
      <tp>
        <v>67.72</v>
        <stp/>
        <stp>StudyData</stp>
        <stp>S.NFLX</stp>
        <stp>BAR</stp>
        <stp/>
        <stp>Close</stp>
        <stp>30</stp>
        <stp>0</stp>
        <stp/>
        <stp/>
        <stp/>
        <stp/>
        <stp>T</stp>
        <tr r="S70" s="1"/>
      </tp>
      <tp>
        <v>321.88</v>
        <stp/>
        <stp>StudyData</stp>
        <stp>S.LRCX</stp>
        <stp>BAR</stp>
        <stp/>
        <stp>Close</stp>
        <stp>15</stp>
        <stp>0</stp>
        <stp/>
        <stp/>
        <stp/>
        <stp/>
        <stp>T</stp>
        <tr r="K57" s="1"/>
      </tp>
      <tp>
        <v>0.74992732979999999</v>
        <stp/>
        <stp>StudyData</stp>
        <stp>S.TMUS</stp>
        <stp>StdDev</stp>
        <stp>InputChoice=Close,Period1=20</stp>
        <stp>STDDEV</stp>
        <stp>5</stp>
        <stp/>
        <stp>all</stp>
        <stp/>
        <stp/>
        <stp/>
        <stp>T</stp>
        <tr r="E94" s="1"/>
      </tp>
      <tp>
        <v>0.41750449099999998</v>
        <stp/>
        <stp>StudyData</stp>
        <stp>S.TSLA</stp>
        <stp>StdDev</stp>
        <stp>InputChoice=Close,Period1=20</stp>
        <stp>STDDEV</stp>
        <stp>5</stp>
        <stp/>
        <stp>all</stp>
        <stp/>
        <stp/>
        <stp/>
        <stp>T</stp>
        <tr r="E96" s="1"/>
      </tp>
      <tp>
        <v>1.0659102917000001</v>
        <stp/>
        <stp>StudyData</stp>
        <stp>S.TTWO</stp>
        <stp>StdDev</stp>
        <stp>InputChoice=Close,Period1=20</stp>
        <stp>STDDEV</stp>
        <stp>5</stp>
        <stp/>
        <stp>all</stp>
        <stp/>
        <stp/>
        <stp/>
        <stp>T</stp>
        <tr r="E97" s="1"/>
      </tp>
      <tp>
        <v>192.33</v>
        <stp/>
        <stp>ContractData</stp>
        <stp>S.TMUS</stp>
        <stp>High</stp>
        <stp/>
        <stp>T</stp>
        <tr r="M18" s="2"/>
      </tp>
      <tp>
        <v>141.91</v>
        <stp/>
        <stp>StudyData</stp>
        <stp>S.WDAY</stp>
        <stp>BAR</stp>
        <stp/>
        <stp>Close</stp>
        <stp>15</stp>
        <stp>0</stp>
        <stp/>
        <stp/>
        <stp/>
        <stp/>
        <stp>T</stp>
        <tr r="K101" s="1"/>
      </tp>
      <tp>
        <v>141.91</v>
        <stp/>
        <stp>StudyData</stp>
        <stp>S.WDAY</stp>
        <stp>BAR</stp>
        <stp/>
        <stp>Close</stp>
        <stp>30</stp>
        <stp>0</stp>
        <stp/>
        <stp/>
        <stp/>
        <stp/>
        <stp>T</stp>
        <tr r="S101" s="1"/>
      </tp>
      <tp>
        <v>267.5</v>
        <stp/>
        <stp>StudyData</stp>
        <stp>S.ALNY</stp>
        <stp>BAR</stp>
        <stp/>
        <stp>Close</stp>
        <stp>30</stp>
        <stp>0</stp>
        <stp/>
        <stp/>
        <stp/>
        <stp/>
        <stp>T</stp>
        <tr r="S10" s="1"/>
      </tp>
      <tp>
        <v>267.5</v>
        <stp/>
        <stp>StudyData</stp>
        <stp>S.ALNY</stp>
        <stp>BAR</stp>
        <stp/>
        <stp>Close</stp>
        <stp>15</stp>
        <stp>0</stp>
        <stp/>
        <stp/>
        <stp/>
        <stp/>
        <stp>T</stp>
        <tr r="K10" s="1"/>
      </tp>
      <tp>
        <v>85.43</v>
        <stp/>
        <stp>StudyData</stp>
        <stp>S.ORLY</stp>
        <stp>BAR</stp>
        <stp/>
        <stp>Close</stp>
        <stp>15</stp>
        <stp>0</stp>
        <stp/>
        <stp/>
        <stp/>
        <stp/>
        <stp>T</stp>
        <tr r="K74" s="1"/>
      </tp>
      <tp>
        <v>85.43</v>
        <stp/>
        <stp>StudyData</stp>
        <stp>S.ORLY</stp>
        <stp>BAR</stp>
        <stp/>
        <stp>Close</stp>
        <stp>30</stp>
        <stp>0</stp>
        <stp/>
        <stp/>
        <stp/>
        <stp/>
        <stp>T</stp>
        <tr r="S74" s="1"/>
      </tp>
      <tp>
        <v>28797.032500000001</v>
        <stp/>
        <stp>StudyData</stp>
        <stp>NDX</stp>
        <stp>MA</stp>
        <stp>InputChoice=Close,MAType=Sim,Period=20</stp>
        <stp>MA</stp>
        <stp>30</stp>
        <stp/>
        <stp>all</stp>
        <stp/>
        <stp/>
        <stp/>
        <stp>T</stp>
        <tr r="T105" s="1"/>
      </tp>
      <tp>
        <v>190.89000000000001</v>
        <stp/>
        <stp>ContractData</stp>
        <stp>S.TMUS</stp>
        <stp>Open</stp>
        <stp/>
        <stp>T</stp>
        <tr r="L18" s="2"/>
      </tp>
      <tp>
        <v>674.55100000000004</v>
        <stp/>
        <stp>StudyData</stp>
        <stp>S.REGN</stp>
        <stp>MA</stp>
        <stp>InputChoice=Close,MAType=Sim,Period=20</stp>
        <stp>MA</stp>
        <stp>5</stp>
        <stp/>
        <stp>all</stp>
        <stp/>
        <stp/>
        <stp/>
        <stp>T</stp>
        <tr r="D83" s="1"/>
      </tp>
      <tp>
        <v>364.99700000000001</v>
        <stp/>
        <stp>StudyData</stp>
        <stp>S.AMGN</stp>
        <stp>MA</stp>
        <stp>InputChoice=Close,MAType=Sim,Period=20</stp>
        <stp>MA</stp>
        <stp>5</stp>
        <stp/>
        <stp>all</stp>
        <stp/>
        <stp/>
        <stp/>
        <stp>T</stp>
        <tr r="D13" s="1"/>
      </tp>
      <tp>
        <v>373.28250000000003</v>
        <stp/>
        <stp>StudyData</stp>
        <stp>S.AVGO</stp>
        <stp>MA</stp>
        <stp>InputChoice=Close,MAType=Sim,Period=20</stp>
        <stp>MA</stp>
        <stp>5</stp>
        <stp/>
        <stp>all</stp>
        <stp/>
        <stp/>
        <stp/>
        <stp>T</stp>
        <tr r="D18" s="1"/>
      </tp>
      <tp>
        <v>1775.55</v>
        <stp/>
        <stp>StudyData</stp>
        <stp>S.ASML</stp>
        <stp>BAR</stp>
        <stp/>
        <stp>Close</stp>
        <stp>5</stp>
        <stp>0</stp>
        <stp/>
        <stp/>
        <stp/>
        <stp/>
        <stp>T</stp>
        <tr r="C17" s="1"/>
      </tp>
      <tp>
        <v>1775.55</v>
        <stp/>
        <stp>StudyData</stp>
        <stp>S.ASML</stp>
        <stp>BAR</stp>
        <stp/>
        <stp>Close</stp>
        <stp>D</stp>
        <stp>0</stp>
        <stp/>
        <stp/>
        <stp/>
        <stp/>
        <stp>T</stp>
        <tr r="AA17" s="1"/>
      </tp>
      <tp>
        <v>1.2212653274</v>
        <stp/>
        <stp>StudyData</stp>
        <stp>S.REGN</stp>
        <stp>StdDev</stp>
        <stp>InputChoice=Close,Period1=20</stp>
        <stp>STDDEV</stp>
        <stp>5</stp>
        <stp/>
        <stp>all</stp>
        <stp/>
        <stp/>
        <stp/>
        <stp>T</stp>
        <tr r="E83" s="1"/>
      </tp>
      <tp>
        <v>0.354743217</v>
        <stp/>
        <stp>StudyData</stp>
        <stp>S.RKLB</stp>
        <stp>StdDev</stp>
        <stp>InputChoice=Close,Period1=20</stp>
        <stp>STDDEV</stp>
        <stp>5</stp>
        <stp/>
        <stp>all</stp>
        <stp/>
        <stp/>
        <stp/>
        <stp>T</stp>
        <tr r="E84" s="1"/>
      </tp>
      <tp>
        <v>0.53977657410000002</v>
        <stp/>
        <stp>StudyData</stp>
        <stp>S.ROST</stp>
        <stp>StdDev</stp>
        <stp>InputChoice=Close,Period1=20</stp>
        <stp>STDDEV</stp>
        <stp>5</stp>
        <stp/>
        <stp>all</stp>
        <stp/>
        <stp/>
        <stp/>
        <stp>T</stp>
        <tr r="E86" s="1"/>
      </tp>
      <tp>
        <v>182.23</v>
        <stp/>
        <stp>ContractData</stp>
        <stp>S.BKNG</stp>
        <stp>High</stp>
        <stp/>
        <stp>T</stp>
        <tr r="M16" s="2"/>
      </tp>
      <tp>
        <v>394.41550000000001</v>
        <stp/>
        <stp>StudyData</stp>
        <stp>S.MSFT</stp>
        <stp>MA</stp>
        <stp>InputChoice=Close,MAType=Sim,Period=20</stp>
        <stp>MA</stp>
        <stp>5</stp>
        <stp/>
        <stp>all</stp>
        <stp/>
        <stp/>
        <stp/>
        <stp>T</stp>
        <tr r="D66" s="1"/>
      </tp>
      <tp>
        <v>233.9085</v>
        <stp/>
        <stp>StudyData</stp>
        <stp>S.ODFL</stp>
        <stp>MA</stp>
        <stp>InputChoice=Close,MAType=Sim,Period=20</stp>
        <stp>MA</stp>
        <stp>5</stp>
        <stp/>
        <stp>all</stp>
        <stp/>
        <stp/>
        <stp/>
        <stp>T</stp>
        <tr r="D73" s="1"/>
      </tp>
      <tp>
        <v>67.72</v>
        <stp/>
        <stp>StudyData</stp>
        <stp>S.NFLX</stp>
        <stp>BAR</stp>
        <stp/>
        <stp>Close</stp>
        <stp>5</stp>
        <stp>0</stp>
        <stp/>
        <stp/>
        <stp/>
        <stp/>
        <stp>T</stp>
        <tr r="C70" s="1"/>
      </tp>
      <tp>
        <v>67.72</v>
        <stp/>
        <stp>StudyData</stp>
        <stp>S.NFLX</stp>
        <stp>BAR</stp>
        <stp/>
        <stp>Close</stp>
        <stp>D</stp>
        <stp>0</stp>
        <stp/>
        <stp/>
        <stp/>
        <stp/>
        <stp>T</stp>
        <tr r="AA70" s="1"/>
      </tp>
      <tp>
        <v>85.43</v>
        <stp/>
        <stp>StudyData</stp>
        <stp>S.ORLY</stp>
        <stp>BAR</stp>
        <stp/>
        <stp>Close</stp>
        <stp>5</stp>
        <stp>0</stp>
        <stp/>
        <stp/>
        <stp/>
        <stp/>
        <stp>T</stp>
        <tr r="C74" s="1"/>
      </tp>
      <tp>
        <v>85.43</v>
        <stp/>
        <stp>StudyData</stp>
        <stp>S.ORLY</stp>
        <stp>BAR</stp>
        <stp/>
        <stp>Close</stp>
        <stp>D</stp>
        <stp>0</stp>
        <stp/>
        <stp/>
        <stp/>
        <stp/>
        <stp>T</stp>
        <tr r="AA74" s="1"/>
      </tp>
      <tp>
        <v>60.37</v>
        <stp/>
        <stp>StudyData</stp>
        <stp>S.MDLZ</stp>
        <stp>BAR</stp>
        <stp/>
        <stp>Close</stp>
        <stp>5</stp>
        <stp>0</stp>
        <stp/>
        <stp/>
        <stp/>
        <stp/>
        <stp>T</stp>
        <tr r="C60" s="1"/>
      </tp>
      <tp>
        <v>60.37</v>
        <stp/>
        <stp>StudyData</stp>
        <stp>S.MDLZ</stp>
        <stp>BAR</stp>
        <stp/>
        <stp>Close</stp>
        <stp>D</stp>
        <stp>0</stp>
        <stp/>
        <stp/>
        <stp/>
        <stp/>
        <stp>T</stp>
        <tr r="AA60" s="1"/>
      </tp>
      <tp>
        <v>26.990000000000009</v>
        <stp/>
        <stp>ContractData</stp>
        <stp>S.TER</stp>
        <stp>NetLastTrade</stp>
        <stp/>
        <stp>T</stp>
        <tr r="J27" s="2"/>
      </tp>
      <tp>
        <v>275.99</v>
        <stp/>
        <stp>ContractData</stp>
        <stp>S.ARM</stp>
        <stp>High</stp>
        <stp/>
        <stp>T</stp>
        <tr r="M13" s="2"/>
      </tp>
      <tp>
        <v>521.94000000000005</v>
        <stp/>
        <stp>ContractData</stp>
        <stp>S.AMD</stp>
        <stp>High</stp>
        <stp/>
        <stp>T</stp>
        <tr r="M28" s="2"/>
      </tp>
      <tp>
        <v>1828.48</v>
        <stp/>
        <stp>StudyData</stp>
        <stp>S.MELI</stp>
        <stp>BAR</stp>
        <stp/>
        <stp>Close</stp>
        <stp>5</stp>
        <stp>0</stp>
        <stp/>
        <stp/>
        <stp/>
        <stp/>
        <stp>T</stp>
        <tr r="C61" s="1"/>
      </tp>
      <tp>
        <v>-1.2900000000000063</v>
        <stp/>
        <stp>ContractData</stp>
        <stp>S.TRI</stp>
        <stp>NetLastTrade</stp>
        <stp/>
        <stp>T</stp>
        <tr r="X19" s="2"/>
      </tp>
      <tp>
        <v>1828.48</v>
        <stp/>
        <stp>StudyData</stp>
        <stp>S.MELI</stp>
        <stp>BAR</stp>
        <stp/>
        <stp>Close</stp>
        <stp>D</stp>
        <stp>0</stp>
        <stp/>
        <stp/>
        <stp/>
        <stp/>
        <stp>T</stp>
        <tr r="AA61" s="1"/>
      </tp>
      <tp>
        <v>381.85</v>
        <stp/>
        <stp>StudyData</stp>
        <stp>S.TSLA</stp>
        <stp>BAR</stp>
        <stp/>
        <stp>Close</stp>
        <stp>5</stp>
        <stp>0</stp>
        <stp/>
        <stp/>
        <stp/>
        <stp/>
        <stp>T</stp>
        <tr r="C96" s="1"/>
      </tp>
      <tp>
        <v>382.1</v>
        <stp/>
        <stp>ContractData</stp>
        <stp>S.ADI</stp>
        <stp>High</stp>
        <stp/>
        <stp>T</stp>
        <tr r="M11" s="2"/>
      </tp>
      <tp>
        <v>381.85</v>
        <stp/>
        <stp>StudyData</stp>
        <stp>S.TSLA</stp>
        <stp>BAR</stp>
        <stp/>
        <stp>Close</stp>
        <stp>D</stp>
        <stp>0</stp>
        <stp/>
        <stp/>
        <stp/>
        <stp/>
        <stp>T</stp>
        <tr r="AA96" s="1"/>
      </tp>
      <tp>
        <v>67.569999999999993</v>
        <stp/>
        <stp>StudyData</stp>
        <stp>S.RKLB</stp>
        <stp>BAR</stp>
        <stp/>
        <stp>Close</stp>
        <stp>5</stp>
        <stp>0</stp>
        <stp/>
        <stp/>
        <stp/>
        <stp/>
        <stp>T</stp>
        <tr r="C84" s="1"/>
      </tp>
      <tp>
        <v>67.569999999999993</v>
        <stp/>
        <stp>StudyData</stp>
        <stp>S.RKLB</stp>
        <stp>BAR</stp>
        <stp/>
        <stp>Close</stp>
        <stp>D</stp>
        <stp>0</stp>
        <stp/>
        <stp/>
        <stp/>
        <stp/>
        <stp>T</stp>
        <tr r="AA84" s="1"/>
      </tp>
      <tp>
        <v>134.52000000000001</v>
        <stp/>
        <stp>StudyData</stp>
        <stp>S.GILD</stp>
        <stp>BAR</stp>
        <stp/>
        <stp>Close</stp>
        <stp>5</stp>
        <stp>0</stp>
        <stp/>
        <stp/>
        <stp/>
        <stp/>
        <stp>T</stp>
        <tr r="C43" s="1"/>
      </tp>
      <tp>
        <v>134.52000000000001</v>
        <stp/>
        <stp>StudyData</stp>
        <stp>S.GILD</stp>
        <stp>BAR</stp>
        <stp/>
        <stp>Close</stp>
        <stp>D</stp>
        <stp>0</stp>
        <stp/>
        <stp/>
        <stp/>
        <stp/>
        <stp>T</stp>
        <tr r="AA43" s="1"/>
      </tp>
      <tp>
        <v>0.2885116982</v>
        <stp/>
        <stp>StudyData</stp>
        <stp>S.SBUX</stp>
        <stp>StdDev</stp>
        <stp>InputChoice=Close,Period1=20</stp>
        <stp>STDDEV</stp>
        <stp>5</stp>
        <stp/>
        <stp>all</stp>
        <stp/>
        <stp/>
        <stp/>
        <stp>T</stp>
        <tr r="E87" s="1"/>
      </tp>
      <tp>
        <v>0.56087855190000002</v>
        <stp/>
        <stp>StudyData</stp>
        <stp>S.SHOP</stp>
        <stp>StdDev</stp>
        <stp>InputChoice=Close,Period1=20</stp>
        <stp>STDDEV</stp>
        <stp>5</stp>
        <stp/>
        <stp>all</stp>
        <stp/>
        <stp/>
        <stp/>
        <stp>T</stp>
        <tr r="E88" s="1"/>
      </tp>
      <tp>
        <v>21.3398979555</v>
        <stp/>
        <stp>StudyData</stp>
        <stp>S.SNDK</stp>
        <stp>StdDev</stp>
        <stp>InputChoice=Close,Period1=20</stp>
        <stp>STDDEV</stp>
        <stp>5</stp>
        <stp/>
        <stp>all</stp>
        <stp/>
        <stp/>
        <stp/>
        <stp>T</stp>
        <tr r="E89" s="1"/>
      </tp>
      <tp>
        <v>3.4179933806</v>
        <stp/>
        <stp>StudyData</stp>
        <stp>S.SNPS</stp>
        <stp>StdDev</stp>
        <stp>InputChoice=Close,Period1=20</stp>
        <stp>STDDEV</stp>
        <stp>5</stp>
        <stp/>
        <stp>all</stp>
        <stp/>
        <stp/>
        <stp/>
        <stp>T</stp>
        <tr r="E90" s="1"/>
      </tp>
      <tp>
        <v>1.3363767246</v>
        <stp/>
        <stp>StudyData</stp>
        <stp>S.SPCX</stp>
        <stp>StdDev</stp>
        <stp>InputChoice=Close,Period1=20</stp>
        <stp>STDDEV</stp>
        <stp>5</stp>
        <stp/>
        <stp>all</stp>
        <stp/>
        <stp/>
        <stp/>
        <stp>T</stp>
        <tr r="E91" s="1"/>
      </tp>
      <tp>
        <v>207.28</v>
        <stp/>
        <stp>ContractData</stp>
        <stp>S.HONA</stp>
        <stp>Open</stp>
        <stp/>
        <stp>T</stp>
        <tr r="L17" s="2"/>
        <tr r="Z18" s="2"/>
      </tp>
      <tp>
        <v>350.17</v>
        <stp/>
        <stp>ContractData</stp>
        <stp>S.GOOG</stp>
        <stp>Open</stp>
        <stp/>
        <stp>T</stp>
        <tr r="Z9" s="2"/>
      </tp>
      <tp>
        <v>104.84099999999999</v>
        <stp/>
        <stp>StudyData</stp>
        <stp>S.CCEP</stp>
        <stp>MA</stp>
        <stp>InputChoice=Close,MAType=Sim,Period=20</stp>
        <stp>MA</stp>
        <stp>5</stp>
        <stp/>
        <stp>all</stp>
        <stp/>
        <stp/>
        <stp/>
        <stp>T</stp>
        <tr r="D22" s="1"/>
      </tp>
      <tp>
        <v>125.11</v>
        <stp/>
        <stp>StudyData</stp>
        <stp>S.SHOP</stp>
        <stp>BAR</stp>
        <stp/>
        <stp>Close</stp>
        <stp>5</stp>
        <stp>0</stp>
        <stp/>
        <stp/>
        <stp/>
        <stp/>
        <stp>T</stp>
        <tr r="C88" s="1"/>
      </tp>
      <tp>
        <v>125.11</v>
        <stp/>
        <stp>StudyData</stp>
        <stp>S.SHOP</stp>
        <stp>BAR</stp>
        <stp/>
        <stp>Close</stp>
        <stp>D</stp>
        <stp>0</stp>
        <stp/>
        <stp/>
        <stp/>
        <stp/>
        <stp>T</stp>
        <tr r="AA88" s="1"/>
      </tp>
      <tp>
        <v>173.25</v>
        <stp/>
        <stp>StudyData</stp>
        <stp>S.QCOM</stp>
        <stp>BAR</stp>
        <stp/>
        <stp>Close</stp>
        <stp>5</stp>
        <stp>0</stp>
        <stp/>
        <stp/>
        <stp/>
        <stp/>
        <stp>T</stp>
        <tr r="C82" s="1"/>
      </tp>
      <tp>
        <v>173.25</v>
        <stp/>
        <stp>StudyData</stp>
        <stp>S.QCOM</stp>
        <stp>BAR</stp>
        <stp/>
        <stp>Close</stp>
        <stp>D</stp>
        <stp>0</stp>
        <stp/>
        <stp/>
        <stp/>
        <stp/>
        <stp>T</stp>
        <tr r="AA82" s="1"/>
      </tp>
      <tp>
        <v>511</v>
        <stp/>
        <stp>StudyData</stp>
        <stp>S.AXON</stp>
        <stp>BAR</stp>
        <stp/>
        <stp>Close</stp>
        <stp>5</stp>
        <stp>0</stp>
        <stp/>
        <stp/>
        <stp/>
        <stp/>
        <stp>T</stp>
        <tr r="C19" s="1"/>
      </tp>
      <tp>
        <v>511</v>
        <stp/>
        <stp>StudyData</stp>
        <stp>S.AXON</stp>
        <stp>BAR</stp>
        <stp/>
        <stp>Close</stp>
        <stp>D</stp>
        <stp>0</stp>
        <stp/>
        <stp/>
        <stp/>
        <stp/>
        <stp>T</stp>
        <tr r="AA19" s="1"/>
      </tp>
      <tp>
        <v>357.27</v>
        <stp/>
        <stp>StudyData</stp>
        <stp>S.GOOG</stp>
        <stp>BAR</stp>
        <stp/>
        <stp>Close</stp>
        <stp>5</stp>
        <stp>0</stp>
        <stp/>
        <stp/>
        <stp/>
        <stp/>
        <stp>T</stp>
        <tr r="C44" s="1"/>
      </tp>
      <tp>
        <v>265.95999999999998</v>
        <stp/>
        <stp>StudyData</stp>
        <stp>S.DDOG</stp>
        <stp>BAR</stp>
        <stp/>
        <stp>Close</stp>
        <stp>5</stp>
        <stp>0</stp>
        <stp/>
        <stp/>
        <stp/>
        <stp/>
        <stp>T</stp>
        <tr r="C34" s="1"/>
      </tp>
      <tp>
        <v>357.27</v>
        <stp/>
        <stp>StudyData</stp>
        <stp>S.GOOG</stp>
        <stp>BAR</stp>
        <stp/>
        <stp>Close</stp>
        <stp>D</stp>
        <stp>0</stp>
        <stp/>
        <stp/>
        <stp/>
        <stp/>
        <stp>T</stp>
        <tr r="AA44" s="1"/>
      </tp>
      <tp>
        <v>265.95999999999998</v>
        <stp/>
        <stp>StudyData</stp>
        <stp>S.DDOG</stp>
        <stp>BAR</stp>
        <stp/>
        <stp>Close</stp>
        <stp>D</stp>
        <stp>0</stp>
        <stp/>
        <stp/>
        <stp/>
        <stp/>
        <stp>T</stp>
        <tr r="AA34" s="1"/>
      </tp>
      <tp>
        <v>0.33250977430000001</v>
        <stp/>
        <stp>StudyData</stp>
        <stp>S.PCAR</stp>
        <stp>StdDev</stp>
        <stp>InputChoice=Close,Period1=20</stp>
        <stp>STDDEV</stp>
        <stp>5</stp>
        <stp/>
        <stp>all</stp>
        <stp/>
        <stp/>
        <stp/>
        <stp>T</stp>
        <tr r="E77" s="1"/>
      </tp>
      <tp>
        <v>2.7296363768999998</v>
        <stp/>
        <stp>StudyData</stp>
        <stp>S.PANW</stp>
        <stp>StdDev</stp>
        <stp>InputChoice=Close,Period1=20</stp>
        <stp>STDDEV</stp>
        <stp>5</stp>
        <stp/>
        <stp>all</stp>
        <stp/>
        <stp/>
        <stp/>
        <stp>T</stp>
        <tr r="E75" s="1"/>
      </tp>
      <tp>
        <v>0.36286740000000001</v>
        <stp/>
        <stp>StudyData</stp>
        <stp>S.PAYX</stp>
        <stp>StdDev</stp>
        <stp>InputChoice=Close,Period1=20</stp>
        <stp>STDDEV</stp>
        <stp>5</stp>
        <stp/>
        <stp>all</stp>
        <stp/>
        <stp/>
        <stp/>
        <stp>T</stp>
        <tr r="E76" s="1"/>
      </tp>
      <tp>
        <v>0.77808418570000004</v>
        <stp/>
        <stp>StudyData</stp>
        <stp>S.PLTR</stp>
        <stp>StdDev</stp>
        <stp>InputChoice=Close,Period1=20</stp>
        <stp>STDDEV</stp>
        <stp>5</stp>
        <stp/>
        <stp>all</stp>
        <stp/>
        <stp/>
        <stp/>
        <stp>T</stp>
        <tr r="E80" s="1"/>
      </tp>
      <tp>
        <v>28713.1185</v>
        <stp/>
        <stp>StudyData</stp>
        <stp>NDX</stp>
        <stp>MA</stp>
        <stp>InputChoice=Close,MAType=Sim,Period=20</stp>
        <stp>MA</stp>
        <stp>15</stp>
        <stp/>
        <stp>all</stp>
        <stp/>
        <stp/>
        <stp/>
        <stp>T</stp>
        <tr r="L105" s="1"/>
      </tp>
      <tp>
        <v>0.43754428350000002</v>
        <stp/>
        <stp>StudyData</stp>
        <stp>S.PYPL</stp>
        <stp>StdDev</stp>
        <stp>InputChoice=Close,Period1=20</stp>
        <stp>STDDEV</stp>
        <stp>5</stp>
        <stp/>
        <stp>all</stp>
        <stp/>
        <stp/>
        <stp/>
        <stp>T</stp>
        <tr r="E81" s="1"/>
      </tp>
      <tp>
        <v>790.98</v>
        <stp/>
        <stp>ContractData</stp>
        <stp>S.LITE</stp>
        <stp>High</stp>
        <stp/>
        <stp>T</stp>
        <tr r="AA13" s="2"/>
      </tp>
      <tp>
        <v>97.58</v>
        <stp/>
        <stp>ContractData</stp>
        <stp>S.INTC</stp>
        <stp>Open</stp>
        <stp/>
        <stp>T</stp>
        <tr r="L29" s="2"/>
      </tp>
      <tp>
        <v>284.51</v>
        <stp/>
        <stp>ContractData</stp>
        <stp>S.INTU</stp>
        <stp>Open</stp>
        <stp/>
        <stp>T</stp>
        <tr r="Z16" s="2"/>
        <tr r="L33" s="2"/>
      </tp>
      <tp>
        <v>382</v>
        <stp/>
        <stp>ContractData</stp>
        <stp>S.SNPS</stp>
        <stp>Open</stp>
        <stp/>
        <stp>T</stp>
        <tr r="Z34" s="2"/>
      </tp>
      <tp>
        <v>1.5439315885</v>
        <stp/>
        <stp>StudyData</stp>
        <stp>S.EA</stp>
        <stp>StdDev</stp>
        <stp>InputChoice=Close,Period1=20</stp>
        <stp>STDDEV</stp>
        <stp>D</stp>
        <stp/>
        <stp>all</stp>
        <stp/>
        <stp/>
        <stp/>
        <stp>T</stp>
        <tr r="AC36" s="1"/>
      </tp>
      <tp>
        <v>107.87419331220001</v>
        <stp/>
        <stp>StudyData</stp>
        <stp>S.MU</stp>
        <stp>StdDev</stp>
        <stp>InputChoice=Close,Period1=20</stp>
        <stp>STDDEV</stp>
        <stp>D</stp>
        <stp/>
        <stp>all</stp>
        <stp/>
        <stp/>
        <stp/>
        <stp>T</stp>
        <tr r="AC68" s="1"/>
      </tp>
      <tp>
        <v>203.553</v>
        <stp/>
        <stp>StudyData</stp>
        <stp>S.NVDA</stp>
        <stp>MA</stp>
        <stp>InputChoice=Close,MAType=Sim,Period=20</stp>
        <stp>MA</stp>
        <stp>5</stp>
        <stp/>
        <stp>all</stp>
        <stp/>
        <stp/>
        <stp/>
        <stp>T</stp>
        <tr r="D71" s="1"/>
      </tp>
      <tp>
        <v>1405.0795000000001</v>
        <stp/>
        <stp>StudyData</stp>
        <stp>S.SNDK</stp>
        <stp>MA</stp>
        <stp>InputChoice=Close,MAType=Sim,Period=20</stp>
        <stp>MA</stp>
        <stp>5</stp>
        <stp/>
        <stp>all</stp>
        <stp/>
        <stp/>
        <stp/>
        <stp>T</stp>
        <tr r="D89" s="1"/>
      </tp>
      <tp>
        <v>267.5</v>
        <stp/>
        <stp>StudyData</stp>
        <stp>S.ALNY</stp>
        <stp>BAR</stp>
        <stp/>
        <stp>Close</stp>
        <stp>5</stp>
        <stp>0</stp>
        <stp/>
        <stp/>
        <stp/>
        <stp/>
        <stp>T</stp>
        <tr r="C10" s="1"/>
      </tp>
      <tp>
        <v>267.5</v>
        <stp/>
        <stp>StudyData</stp>
        <stp>S.ALNY</stp>
        <stp>BAR</stp>
        <stp/>
        <stp>Close</stp>
        <stp>D</stp>
        <stp>0</stp>
        <stp/>
        <stp/>
        <stp/>
        <stp/>
        <stp>T</stp>
        <tr r="AA10" s="1"/>
      </tp>
      <tp>
        <v>332.42</v>
        <stp/>
        <stp>StudyData</stp>
        <stp>S.CDNS</stp>
        <stp>BAR</stp>
        <stp/>
        <stp>Close</stp>
        <stp>5</stp>
        <stp>0</stp>
        <stp/>
        <stp/>
        <stp/>
        <stp/>
        <stp>T</stp>
        <tr r="C23" s="1"/>
      </tp>
      <tp>
        <v>332.42</v>
        <stp/>
        <stp>StudyData</stp>
        <stp>S.CDNS</stp>
        <stp>BAR</stp>
        <stp/>
        <stp>Close</stp>
        <stp>D</stp>
        <stp>0</stp>
        <stp/>
        <stp/>
        <stp/>
        <stp/>
        <stp>T</stp>
        <tr r="AA23" s="1"/>
      </tp>
      <tp>
        <v>163.30000000000001</v>
        <stp/>
        <stp>StudyData</stp>
        <stp>S.FTNT</stp>
        <stp>BAR</stp>
        <stp/>
        <stp>Close</stp>
        <stp>5</stp>
        <stp>0</stp>
        <stp/>
        <stp/>
        <stp/>
        <stp/>
        <stp>T</stp>
        <tr r="C41" s="1"/>
      </tp>
      <tp>
        <v>163.30000000000001</v>
        <stp/>
        <stp>StudyData</stp>
        <stp>S.FTNT</stp>
        <stp>BAR</stp>
        <stp/>
        <stp>Close</stp>
        <stp>D</stp>
        <stp>0</stp>
        <stp/>
        <stp/>
        <stp/>
        <stp/>
        <stp>T</stp>
        <tr r="AA41" s="1"/>
      </tp>
      <tp>
        <v>50.96</v>
        <stp/>
        <stp>ContractData</stp>
        <stp>S.CSX</stp>
        <stp>High</stp>
        <stp/>
        <stp>T</stp>
        <tr r="AA30" s="2"/>
      </tp>
      <tp>
        <v>362.56</v>
        <stp/>
        <stp>StudyData</stp>
        <stp>S.PANW</stp>
        <stp>BAR</stp>
        <stp/>
        <stp>Close</stp>
        <stp>5</stp>
        <stp>0</stp>
        <stp/>
        <stp/>
        <stp/>
        <stp/>
        <stp>T</stp>
        <tr r="C75" s="1"/>
      </tp>
      <tp>
        <v>362.56</v>
        <stp/>
        <stp>StudyData</stp>
        <stp>S.PANW</stp>
        <stp>BAR</stp>
        <stp/>
        <stp>Close</stp>
        <stp>D</stp>
        <stp>0</stp>
        <stp/>
        <stp/>
        <stp/>
        <stp/>
        <stp>T</stp>
        <tr r="AA75" s="1"/>
      </tp>
      <tp>
        <v>204.75</v>
        <stp/>
        <stp>StudyData</stp>
        <stp>S.HONA</stp>
        <stp>BAR</stp>
        <stp/>
        <stp>Close</stp>
        <stp>5</stp>
        <stp>0</stp>
        <stp/>
        <stp/>
        <stp/>
        <stp/>
        <stp>T</stp>
        <tr r="C47" s="1"/>
      </tp>
      <tp>
        <v>204.75</v>
        <stp/>
        <stp>StudyData</stp>
        <stp>S.HONA</stp>
        <stp>BAR</stp>
        <stp/>
        <stp>Close</stp>
        <stp>D</stp>
        <stp>0</stp>
        <stp/>
        <stp/>
        <stp/>
        <stp/>
        <stp>T</stp>
        <tr r="AA47" s="1"/>
      </tp>
      <tp>
        <v>145.06</v>
        <stp/>
        <stp>StudyData</stp>
        <stp>S.ABNB</stp>
        <stp>BAR</stp>
        <stp/>
        <stp>Close</stp>
        <stp>5</stp>
        <stp>0</stp>
        <stp/>
        <stp/>
        <stp/>
        <stp/>
        <stp>T</stp>
        <tr r="C3" s="1"/>
      </tp>
      <tp>
        <v>145.06</v>
        <stp/>
        <stp>StudyData</stp>
        <stp>S.ABNB</stp>
        <stp>BAR</stp>
        <stp/>
        <stp>Close</stp>
        <stp>D</stp>
        <stp>0</stp>
        <stp/>
        <stp/>
        <stp/>
        <stp/>
        <stp>T</stp>
        <tr r="AA3" s="1"/>
      </tp>
      <tp>
        <v>179.62</v>
        <stp/>
        <stp>StudyData</stp>
        <stp>S.BKNG</stp>
        <stp>BAR</stp>
        <stp/>
        <stp>Close</stp>
        <stp>5</stp>
        <stp>0</stp>
        <stp/>
        <stp/>
        <stp/>
        <stp/>
        <stp>T</stp>
        <tr r="C20" s="1"/>
      </tp>
      <tp>
        <v>194.41</v>
        <stp/>
        <stp>StudyData</stp>
        <stp>S.FANG</stp>
        <stp>BAR</stp>
        <stp/>
        <stp>Close</stp>
        <stp>5</stp>
        <stp>0</stp>
        <stp/>
        <stp/>
        <stp/>
        <stp/>
        <stp>T</stp>
        <tr r="C38" s="1"/>
      </tp>
      <tp>
        <v>179.62</v>
        <stp/>
        <stp>StudyData</stp>
        <stp>S.BKNG</stp>
        <stp>BAR</stp>
        <stp/>
        <stp>Close</stp>
        <stp>D</stp>
        <stp>0</stp>
        <stp/>
        <stp/>
        <stp/>
        <stp/>
        <stp>T</stp>
        <tr r="AA20" s="1"/>
      </tp>
      <tp>
        <v>194.41</v>
        <stp/>
        <stp>StudyData</stp>
        <stp>S.FANG</stp>
        <stp>BAR</stp>
        <stp/>
        <stp>Close</stp>
        <stp>D</stp>
        <stp>0</stp>
        <stp/>
        <stp/>
        <stp/>
        <stp/>
        <stp>T</stp>
        <tr r="AA38" s="1"/>
      </tp>
      <tp>
        <v>1.0400042066999999</v>
        <stp/>
        <stp>StudyData</stp>
        <stp>S.QCOM</stp>
        <stp>StdDev</stp>
        <stp>InputChoice=Close,Period1=20</stp>
        <stp>STDDEV</stp>
        <stp>5</stp>
        <stp/>
        <stp>all</stp>
        <stp/>
        <stp/>
        <stp/>
        <stp>T</stp>
        <tr r="E82" s="1"/>
      </tp>
      <tp>
        <v>192.43</v>
        <stp/>
        <stp>ContractData</stp>
        <stp>S.FANG</stp>
        <stp>Open</stp>
        <stp/>
        <stp>T</stp>
        <tr r="Z29" s="2"/>
      </tp>
      <tp>
        <v>8.1200000000000045</v>
        <stp/>
        <stp>ContractData</stp>
        <stp>S.ISRG</stp>
        <stp>NetLastTrade</stp>
        <stp/>
        <stp>T</stp>
        <tr r="X36" s="2"/>
      </tp>
      <tp>
        <v>68.38</v>
        <stp/>
        <stp>ContractData</stp>
        <stp>S.NFLX</stp>
        <stp>High</stp>
        <stp/>
        <stp>T</stp>
        <tr r="AA35" s="2"/>
      </tp>
      <tp>
        <v>333.5</v>
        <stp/>
        <stp>ContractData</stp>
        <stp>S.AAPL</stp>
        <stp>Open</stp>
        <stp/>
        <stp>T</stp>
        <tr r="Z41" s="2"/>
      </tp>
      <tp>
        <v>776.95</v>
        <stp/>
        <stp>ContractData</stp>
        <stp>S.LITE</stp>
        <stp>LastTrade</stp>
        <stp/>
        <stp>T</stp>
        <tr r="W13" s="2"/>
      </tp>
      <tp>
        <v>99.94</v>
        <stp/>
        <stp>ContractData</stp>
        <stp>S.INTC</stp>
        <stp>LastTrade</stp>
        <stp/>
        <stp>T</stp>
        <tr r="I29" s="2"/>
      </tp>
      <tp>
        <v>281.67</v>
        <stp/>
        <stp>ContractData</stp>
        <stp>S.INTU</stp>
        <stp>LastTrade</stp>
        <stp/>
        <stp>T</stp>
        <tr r="I33" s="2"/>
        <tr r="W16" s="2"/>
      </tp>
      <tp>
        <v>125.69</v>
        <stp/>
        <stp>StudyData</stp>
        <stp>S.PCAR</stp>
        <stp>BAR</stp>
        <stp/>
        <stp>Close</stp>
        <stp>30</stp>
        <stp>0</stp>
        <stp/>
        <stp/>
        <stp/>
        <stp/>
        <stp>T</stp>
        <tr r="S77" s="1"/>
      </tp>
      <tp>
        <v>134.47999999999999</v>
        <stp/>
        <stp>StudyData</stp>
        <stp>S.PLTR</stp>
        <stp>BAR</stp>
        <stp/>
        <stp>Close</stp>
        <stp>30</stp>
        <stp>0</stp>
        <stp/>
        <stp/>
        <stp/>
        <stp/>
        <stp>T</stp>
        <tr r="S80" s="1"/>
      </tp>
      <tp>
        <v>141.91</v>
        <stp/>
        <stp>StudyData</stp>
        <stp>S.WDAY</stp>
        <stp>BAR</stp>
        <stp/>
        <stp>Close</stp>
        <stp>5</stp>
        <stp>0</stp>
        <stp/>
        <stp/>
        <stp/>
        <stp/>
        <stp>T</stp>
        <tr r="C101" s="1"/>
      </tp>
      <tp>
        <v>141.91</v>
        <stp/>
        <stp>StudyData</stp>
        <stp>S.WDAY</stp>
        <stp>BAR</stp>
        <stp/>
        <stp>Close</stp>
        <stp>D</stp>
        <stp>0</stp>
        <stp/>
        <stp/>
        <stp/>
        <stp/>
        <stp>T</stp>
        <tr r="AA101" s="1"/>
      </tp>
      <tp>
        <v>125.69</v>
        <stp/>
        <stp>StudyData</stp>
        <stp>S.PCAR</stp>
        <stp>BAR</stp>
        <stp/>
        <stp>Close</stp>
        <stp>15</stp>
        <stp>0</stp>
        <stp/>
        <stp/>
        <stp/>
        <stp/>
        <stp>T</stp>
        <tr r="K77" s="1"/>
      </tp>
      <tp>
        <v>134.47999999999999</v>
        <stp/>
        <stp>StudyData</stp>
        <stp>S.PLTR</stp>
        <stp>BAR</stp>
        <stp/>
        <stp>Close</stp>
        <stp>15</stp>
        <stp>0</stp>
        <stp/>
        <stp/>
        <stp/>
        <stp/>
        <stp>T</stp>
        <tr r="K80" s="1"/>
      </tp>
      <tp>
        <v>125.69</v>
        <stp/>
        <stp>StudyData</stp>
        <stp>S.PCAR</stp>
        <stp>BAR</stp>
        <stp/>
        <stp>Close</stp>
        <stp>5</stp>
        <stp>0</stp>
        <stp/>
        <stp/>
        <stp/>
        <stp/>
        <stp>T</stp>
        <tr r="C77" s="1"/>
      </tp>
      <tp>
        <v>125.69</v>
        <stp/>
        <stp>StudyData</stp>
        <stp>S.PCAR</stp>
        <stp>BAR</stp>
        <stp/>
        <stp>Close</stp>
        <stp>D</stp>
        <stp>0</stp>
        <stp/>
        <stp/>
        <stp/>
        <stp/>
        <stp>T</stp>
        <tr r="AA77" s="1"/>
      </tp>
      <tp>
        <v>200.98</v>
        <stp/>
        <stp>StudyData</stp>
        <stp>S.CTAS</stp>
        <stp>BAR</stp>
        <stp/>
        <stp>Close</stp>
        <stp>5</stp>
        <stp>0</stp>
        <stp/>
        <stp/>
        <stp/>
        <stp/>
        <stp>T</stp>
        <tr r="C32" s="1"/>
      </tp>
      <tp>
        <v>200.98</v>
        <stp/>
        <stp>StudyData</stp>
        <stp>S.CTAS</stp>
        <stp>BAR</stp>
        <stp/>
        <stp>Close</stp>
        <stp>D</stp>
        <stp>0</stp>
        <stp/>
        <stp/>
        <stp/>
        <stp/>
        <stp>T</stp>
        <tr r="AA32" s="1"/>
      </tp>
      <tp>
        <v>551.6</v>
        <stp/>
        <stp>StudyData</stp>
        <stp>S.AMAT</stp>
        <stp>BAR</stp>
        <stp/>
        <stp>Close</stp>
        <stp>5</stp>
        <stp>0</stp>
        <stp/>
        <stp/>
        <stp/>
        <stp/>
        <stp>T</stp>
        <tr r="C11" s="1"/>
      </tp>
      <tp>
        <v>551.6</v>
        <stp/>
        <stp>StudyData</stp>
        <stp>S.AMAT</stp>
        <stp>BAR</stp>
        <stp/>
        <stp>Close</stp>
        <stp>D</stp>
        <stp>0</stp>
        <stp/>
        <stp/>
        <stp/>
        <stp/>
        <stp>T</stp>
        <tr r="AA11" s="1"/>
      </tp>
      <tp>
        <v>315.43</v>
        <stp/>
        <stp>StudyData</stp>
        <stp>S.ALAB</stp>
        <stp>BAR</stp>
        <stp/>
        <stp>Close</stp>
        <stp>5</stp>
        <stp>0</stp>
        <stp/>
        <stp/>
        <stp/>
        <stp/>
        <stp>T</stp>
        <tr r="C9" s="1"/>
      </tp>
      <tp>
        <v>315.43</v>
        <stp/>
        <stp>StudyData</stp>
        <stp>S.ALAB</stp>
        <stp>BAR</stp>
        <stp/>
        <stp>Close</stp>
        <stp>D</stp>
        <stp>0</stp>
        <stp/>
        <stp/>
        <stp/>
        <stp/>
        <stp>T</stp>
        <tr r="AA9" s="1"/>
      </tp>
      <tp>
        <v>219.43</v>
        <stp/>
        <stp>StudyData</stp>
        <stp>S.KLAC</stp>
        <stp>BAR</stp>
        <stp/>
        <stp>Close</stp>
        <stp>5</stp>
        <stp>0</stp>
        <stp/>
        <stp/>
        <stp/>
        <stp/>
        <stp>T</stp>
        <tr r="C54" s="1"/>
      </tp>
      <tp>
        <v>219.43</v>
        <stp/>
        <stp>StudyData</stp>
        <stp>S.KLAC</stp>
        <stp>BAR</stp>
        <stp/>
        <stp>Close</stp>
        <stp>D</stp>
        <stp>0</stp>
        <stp/>
        <stp/>
        <stp/>
        <stp/>
        <stp>T</stp>
        <tr r="AA54" s="1"/>
      </tp>
      <tp>
        <v>1363.77</v>
        <stp/>
        <stp>StudyData</stp>
        <stp>S.MPWR</stp>
        <stp>BAR</stp>
        <stp/>
        <stp>Close</stp>
        <stp>30</stp>
        <stp>0</stp>
        <stp/>
        <stp/>
        <stp/>
        <stp/>
        <stp>T</stp>
        <tr r="S64" s="1"/>
      </tp>
      <tp>
        <v>96.14</v>
        <stp/>
        <stp>StudyData</stp>
        <stp>S.MSTR</stp>
        <stp>BAR</stp>
        <stp/>
        <stp>Close</stp>
        <stp>30</stp>
        <stp>0</stp>
        <stp/>
        <stp/>
        <stp/>
        <stp/>
        <stp>T</stp>
        <tr r="S67" s="1"/>
      </tp>
      <tp>
        <v>1363.77</v>
        <stp/>
        <stp>StudyData</stp>
        <stp>S.MPWR</stp>
        <stp>BAR</stp>
        <stp/>
        <stp>Close</stp>
        <stp>15</stp>
        <stp>0</stp>
        <stp/>
        <stp/>
        <stp/>
        <stp/>
        <stp>T</stp>
        <tr r="K64" s="1"/>
      </tp>
      <tp>
        <v>96.14</v>
        <stp/>
        <stp>StudyData</stp>
        <stp>S.MSTR</stp>
        <stp>BAR</stp>
        <stp/>
        <stp>Close</stp>
        <stp>15</stp>
        <stp>0</stp>
        <stp/>
        <stp/>
        <stp/>
        <stp/>
        <stp>T</stp>
        <tr r="K67" s="1"/>
      </tp>
      <tp>
        <v>5.1999999999999886</v>
        <stp/>
        <stp>ContractData</stp>
        <stp>S.CRWV</stp>
        <stp>NetLastTrade</stp>
        <stp/>
        <stp>T</stp>
        <tr r="J26" s="2"/>
        <tr r="X10" s="2"/>
      </tp>
      <tp>
        <v>189.84</v>
        <stp/>
        <stp>ContractData</stp>
        <stp>S.TMUS</stp>
        <stp>LastTrade</stp>
        <stp/>
        <stp>T</stp>
        <tr r="I18" s="2"/>
      </tp>
      <tp>
        <v>380.63</v>
        <stp/>
        <stp>StudyData</stp>
        <stp>S.SNPS</stp>
        <stp>BAR</stp>
        <stp/>
        <stp>Close</stp>
        <stp>15</stp>
        <stp>0</stp>
        <stp/>
        <stp/>
        <stp/>
        <stp/>
        <stp>T</stp>
        <tr r="K90" s="1"/>
      </tp>
      <tp>
        <v>380.63</v>
        <stp/>
        <stp>StudyData</stp>
        <stp>S.SNPS</stp>
        <stp>BAR</stp>
        <stp/>
        <stp>Close</stp>
        <stp>30</stp>
        <stp>0</stp>
        <stp/>
        <stp/>
        <stp/>
        <stp/>
        <stp>T</stp>
        <tr r="S90" s="1"/>
      </tp>
      <tp>
        <v>189.84</v>
        <stp/>
        <stp>StudyData</stp>
        <stp>S.TMUS</stp>
        <stp>BAR</stp>
        <stp/>
        <stp>Close</stp>
        <stp>30</stp>
        <stp>0</stp>
        <stp/>
        <stp/>
        <stp/>
        <stp/>
        <stp>T</stp>
        <tr r="S94" s="1"/>
      </tp>
      <tp>
        <v>189.84</v>
        <stp/>
        <stp>StudyData</stp>
        <stp>S.TMUS</stp>
        <stp>BAR</stp>
        <stp/>
        <stp>Close</stp>
        <stp>15</stp>
        <stp>0</stp>
        <stp/>
        <stp/>
        <stp/>
        <stp/>
        <stp>T</stp>
        <tr r="K94" s="1"/>
      </tp>
      <tp>
        <v>332.42</v>
        <stp/>
        <stp>StudyData</stp>
        <stp>S.CDNS</stp>
        <stp>BAR</stp>
        <stp/>
        <stp>Close</stp>
        <stp>15</stp>
        <stp>0</stp>
        <stp/>
        <stp/>
        <stp/>
        <stp/>
        <stp>T</stp>
        <tr r="K23" s="1"/>
      </tp>
      <tp>
        <v>200.98</v>
        <stp/>
        <stp>StudyData</stp>
        <stp>S.CTAS</stp>
        <stp>BAR</stp>
        <stp/>
        <stp>Close</stp>
        <stp>15</stp>
        <stp>0</stp>
        <stp/>
        <stp/>
        <stp/>
        <stp/>
        <stp>T</stp>
        <tr r="K32" s="1"/>
      </tp>
      <tp>
        <v>332.42</v>
        <stp/>
        <stp>StudyData</stp>
        <stp>S.CDNS</stp>
        <stp>BAR</stp>
        <stp/>
        <stp>Close</stp>
        <stp>30</stp>
        <stp>0</stp>
        <stp/>
        <stp/>
        <stp/>
        <stp/>
        <stp>T</stp>
        <tr r="S23" s="1"/>
      </tp>
      <tp>
        <v>200.98</v>
        <stp/>
        <stp>StudyData</stp>
        <stp>S.CTAS</stp>
        <stp>BAR</stp>
        <stp/>
        <stp>Close</stp>
        <stp>30</stp>
        <stp>0</stp>
        <stp/>
        <stp/>
        <stp/>
        <stp/>
        <stp>T</stp>
        <tr r="S32" s="1"/>
      </tp>
      <tp>
        <v>190.59</v>
        <stp/>
        <stp>StudyData</stp>
        <stp>S.NBIS</stp>
        <stp>BAR</stp>
        <stp/>
        <stp>Close</stp>
        <stp>15</stp>
        <stp>0</stp>
        <stp/>
        <stp/>
        <stp/>
        <stp/>
        <stp>T</stp>
        <tr r="K69" s="1"/>
      </tp>
      <tp>
        <v>190.59</v>
        <stp/>
        <stp>StudyData</stp>
        <stp>S.NBIS</stp>
        <stp>BAR</stp>
        <stp/>
        <stp>Close</stp>
        <stp>30</stp>
        <stp>0</stp>
        <stp/>
        <stp/>
        <stp/>
        <stp/>
        <stp>T</stp>
        <tr r="S69" s="1"/>
      </tp>
      <tp>
        <v>215.67000000000002</v>
        <stp/>
        <stp>ContractData</stp>
        <stp>S.ADSK</stp>
        <stp>High</stp>
        <stp/>
        <stp>T</stp>
        <tr r="M37" s="2"/>
      </tp>
      <tp>
        <v>82.52</v>
        <stp/>
        <stp>ContractData</stp>
        <stp>S.MCHP</stp>
        <stp>Open</stp>
        <stp/>
        <stp>T</stp>
        <tr r="L12" s="2"/>
      </tp>
      <tp>
        <v>234.36</v>
        <stp/>
        <stp>ContractData</stp>
        <stp>S.ODFL</stp>
        <stp>High</stp>
        <stp/>
        <stp>T</stp>
        <tr r="AA20" s="2"/>
        <tr r="M36" s="2"/>
      </tp>
      <tp>
        <v>268.26</v>
        <stp/>
        <stp>ContractData</stp>
        <stp>S.DDOG</stp>
        <stp>High</stp>
        <stp/>
        <stp>T</stp>
        <tr r="AA12" s="2"/>
      </tp>
      <tp>
        <v>339.11</v>
        <stp/>
        <stp>ContractData</stp>
        <stp>S.CDNS</stp>
        <stp>High</stp>
        <stp/>
        <stp>T</stp>
        <tr r="AA33" s="2"/>
      </tp>
      <tp>
        <v>181.67</v>
        <stp/>
        <stp>StudyData</stp>
        <stp>S.NBIS</stp>
        <stp>MA</stp>
        <stp>InputChoice=Close,MAType=Sim,Period=20</stp>
        <stp>MA</stp>
        <stp>5</stp>
        <stp/>
        <stp>all</stp>
        <stp/>
        <stp/>
        <stp/>
        <stp>T</stp>
        <tr r="D69" s="1"/>
      </tp>
      <tp>
        <v>209.05</v>
        <stp/>
        <stp>StudyData</stp>
        <stp>S.EA</stp>
        <stp>BAR</stp>
        <stp/>
        <stp>Close</stp>
        <stp>30</stp>
        <stp>0</stp>
        <stp/>
        <stp/>
        <stp/>
        <stp/>
        <stp>T</stp>
        <tr r="S36" s="1"/>
      </tp>
      <tp>
        <v>209.05</v>
        <stp/>
        <stp>StudyData</stp>
        <stp>S.EA</stp>
        <stp>BAR</stp>
        <stp/>
        <stp>Close</stp>
        <stp>15</stp>
        <stp>0</stp>
        <stp/>
        <stp/>
        <stp/>
        <stp/>
        <stp>T</stp>
        <tr r="K36" s="1"/>
      </tp>
      <tp>
        <v>321.88</v>
        <stp/>
        <stp>StudyData</stp>
        <stp>S.LRCX</stp>
        <stp>BAR</stp>
        <stp/>
        <stp>Close</stp>
        <stp>5</stp>
        <stp>0</stp>
        <stp/>
        <stp/>
        <stp/>
        <stp/>
        <stp>T</stp>
        <tr r="C57" s="1"/>
      </tp>
      <tp>
        <v>123.23</v>
        <stp/>
        <stp>StudyData</stp>
        <stp>S.SPCX</stp>
        <stp>BAR</stp>
        <stp/>
        <stp>Close</stp>
        <stp>5</stp>
        <stp>0</stp>
        <stp/>
        <stp/>
        <stp/>
        <stp/>
        <stp>T</stp>
        <tr r="C91" s="1"/>
      </tp>
      <tp>
        <v>123.23</v>
        <stp/>
        <stp>StudyData</stp>
        <stp>S.SPCX</stp>
        <stp>BAR</stp>
        <stp/>
        <stp>Close</stp>
        <stp>D</stp>
        <stp>0</stp>
        <stp/>
        <stp/>
        <stp/>
        <stp/>
        <stp>T</stp>
        <tr r="AA91" s="1"/>
      </tp>
      <tp>
        <v>321.88</v>
        <stp/>
        <stp>StudyData</stp>
        <stp>S.LRCX</stp>
        <stp>BAR</stp>
        <stp/>
        <stp>Close</stp>
        <stp>D</stp>
        <stp>0</stp>
        <stp/>
        <stp/>
        <stp/>
        <stp/>
        <stp>T</stp>
        <tr r="AA57" s="1"/>
      </tp>
      <tp>
        <v>125.11</v>
        <stp/>
        <stp>StudyData</stp>
        <stp>S.SHOP</stp>
        <stp>BAR</stp>
        <stp/>
        <stp>Close</stp>
        <stp>15</stp>
        <stp>0</stp>
        <stp/>
        <stp/>
        <stp/>
        <stp/>
        <stp>T</stp>
        <tr r="K88" s="1"/>
      </tp>
      <tp>
        <v>125.11</v>
        <stp/>
        <stp>StudyData</stp>
        <stp>S.SHOP</stp>
        <stp>BAR</stp>
        <stp/>
        <stp>Close</stp>
        <stp>30</stp>
        <stp>0</stp>
        <stp/>
        <stp/>
        <stp/>
        <stp/>
        <stp>T</stp>
        <tr r="S88" s="1"/>
      </tp>
      <tp>
        <v>210.07</v>
        <stp/>
        <stp>ContractData</stp>
        <stp>S.IBM</stp>
        <stp>Open</stp>
        <stp/>
        <stp>T</stp>
        <tr r="L41" s="2"/>
      </tp>
      <tp>
        <v>105.43</v>
        <stp/>
        <stp>StudyData</stp>
        <stp>S.CCEP</stp>
        <stp>BAR</stp>
        <stp/>
        <stp>Close</stp>
        <stp>15</stp>
        <stp>0</stp>
        <stp/>
        <stp/>
        <stp/>
        <stp/>
        <stp>T</stp>
        <tr r="K22" s="1"/>
      </tp>
      <tp>
        <v>105.43</v>
        <stp/>
        <stp>StudyData</stp>
        <stp>S.CCEP</stp>
        <stp>BAR</stp>
        <stp/>
        <stp>Close</stp>
        <stp>30</stp>
        <stp>0</stp>
        <stp/>
        <stp/>
        <stp/>
        <stp/>
        <stp>T</stp>
        <tr r="S22" s="1"/>
      </tp>
      <tp>
        <v>76.290000000000006</v>
        <stp/>
        <stp>StudyData</stp>
        <stp>S.DXCM</stp>
        <stp>BAR</stp>
        <stp/>
        <stp>Close</stp>
        <stp>5</stp>
        <stp>0</stp>
        <stp/>
        <stp/>
        <stp/>
        <stp/>
        <stp>T</stp>
        <tr r="C35" s="1"/>
      </tp>
      <tp>
        <v>76.290000000000006</v>
        <stp/>
        <stp>StudyData</stp>
        <stp>S.DXCM</stp>
        <stp>BAR</stp>
        <stp/>
        <stp>Close</stp>
        <stp>D</stp>
        <stp>0</stp>
        <stp/>
        <stp/>
        <stp/>
        <stp/>
        <stp>T</stp>
        <tr r="AA35" s="1"/>
      </tp>
      <tp>
        <v>112.56</v>
        <stp/>
        <stp>StudyData</stp>
        <stp>S.CSCO</stp>
        <stp>BAR</stp>
        <stp/>
        <stp>Close</stp>
        <stp>5</stp>
        <stp>0</stp>
        <stp/>
        <stp/>
        <stp/>
        <stp/>
        <stp>T</stp>
        <tr r="C30" s="1"/>
      </tp>
      <tp>
        <v>112.56</v>
        <stp/>
        <stp>StudyData</stp>
        <stp>S.CSCO</stp>
        <stp>BAR</stp>
        <stp/>
        <stp>Close</stp>
        <stp>D</stp>
        <stp>0</stp>
        <stp/>
        <stp/>
        <stp/>
        <stp/>
        <stp>T</stp>
        <tr r="AA30" s="1"/>
      </tp>
      <tp>
        <v>82.9</v>
        <stp/>
        <stp>StudyData</stp>
        <stp>S.MCHP</stp>
        <stp>BAR</stp>
        <stp/>
        <stp>Close</stp>
        <stp>30</stp>
        <stp>0</stp>
        <stp/>
        <stp/>
        <stp/>
        <stp/>
        <stp>T</stp>
        <tr r="S59" s="1"/>
      </tp>
      <tp>
        <v>82.9</v>
        <stp/>
        <stp>StudyData</stp>
        <stp>S.MCHP</stp>
        <stp>BAR</stp>
        <stp/>
        <stp>Close</stp>
        <stp>15</stp>
        <stp>0</stp>
        <stp/>
        <stp/>
        <stp/>
        <stp/>
        <stp>T</stp>
        <tr r="K59" s="1"/>
      </tp>
      <tp>
        <v>-0.76000000000000512</v>
        <stp/>
        <stp>ContractData</stp>
        <stp>S.SPCX</stp>
        <stp>NetLastTrade</stp>
        <stp/>
        <stp>T</stp>
        <tr r="X37" s="2"/>
      </tp>
      <tp>
        <v>1839.57</v>
        <stp/>
        <stp>ContractData</stp>
        <stp>S.MELI</stp>
        <stp>High</stp>
        <stp/>
        <stp>T</stp>
        <tr r="M9" s="2"/>
      </tp>
      <tp>
        <v>51.769999999999982</v>
        <stp/>
        <stp>ContractData</stp>
        <stp>S.MPWR</stp>
        <stp>NetLastTrade</stp>
        <stp/>
        <stp>T</stp>
        <tr r="J10" s="2"/>
        <tr r="J30" s="2"/>
      </tp>
      <tp>
        <v>81.220500000000001</v>
        <stp/>
        <stp>StudyData</stp>
        <stp>S.MCHP</stp>
        <stp>MA</stp>
        <stp>InputChoice=Close,MAType=Sim,Period=20</stp>
        <stp>MA</stp>
        <stp>5</stp>
        <stp/>
        <stp>all</stp>
        <stp/>
        <stp/>
        <stp/>
        <stp>T</stp>
        <tr r="D59" s="1"/>
      </tp>
      <tp>
        <v>62.87</v>
        <stp/>
        <stp>StudyData</stp>
        <stp>S.GEHC</stp>
        <stp>MA</stp>
        <stp>InputChoice=Close,MAType=Sim,Period=20</stp>
        <stp>MA</stp>
        <stp>5</stp>
        <stp/>
        <stp>all</stp>
        <stp/>
        <stp/>
        <stp/>
        <stp>T</stp>
        <tr r="D42" s="1"/>
      </tp>
      <tp>
        <v>78.41</v>
        <stp/>
        <stp>ContractData</stp>
        <stp>S.CRWV</stp>
        <stp>LastTrade</stp>
        <stp/>
        <stp>T</stp>
        <tr r="I26" s="2"/>
        <tr r="W10" s="2"/>
      </tp>
      <tp>
        <v>1363.77</v>
        <stp/>
        <stp>ContractData</stp>
        <stp>S.MPWR</stp>
        <stp>LastTrade</stp>
        <stp/>
        <stp>T</stp>
        <tr r="I30" s="2"/>
        <tr r="I10" s="2"/>
      </tp>
      <tp>
        <v>230.38</v>
        <stp/>
        <stp>StudyData</stp>
        <stp>S.ADBE</stp>
        <stp>BAR</stp>
        <stp/>
        <stp>Close</stp>
        <stp>5</stp>
        <stp>0</stp>
        <stp/>
        <stp/>
        <stp/>
        <stp/>
        <stp>T</stp>
        <tr r="C4" s="1"/>
      </tp>
      <tp>
        <v>230.38</v>
        <stp/>
        <stp>StudyData</stp>
        <stp>S.ADBE</stp>
        <stp>BAR</stp>
        <stp/>
        <stp>Close</stp>
        <stp>D</stp>
        <stp>0</stp>
        <stp/>
        <stp/>
        <stp/>
        <stp/>
        <stp>T</stp>
        <tr r="AA4" s="1"/>
      </tp>
      <tp>
        <v>1819.39</v>
        <stp/>
        <stp>ContractData</stp>
        <stp>S.MELI</stp>
        <stp>Open</stp>
        <stp/>
        <stp>T</stp>
        <tr r="L9" s="2"/>
      </tp>
      <tp>
        <v>55.34</v>
        <stp/>
        <stp>ContractData</stp>
        <stp>S.PYPL</stp>
        <stp>LastTrade</stp>
        <stp/>
        <stp>T</stp>
        <tr r="W28" s="2"/>
        <tr r="I34" s="2"/>
        <tr r="W17" s="2"/>
        <tr r="I19" s="2"/>
      </tp>
      <tp>
        <v>330.43</v>
        <stp/>
        <stp>ContractData</stp>
        <stp>S.AAPL</stp>
        <stp>LastTrade</stp>
        <stp/>
        <stp>T</stp>
        <tr r="W41" s="2"/>
      </tp>
      <tp>
        <v>123.8655</v>
        <stp/>
        <stp>StudyData</stp>
        <stp>S.SHOP</stp>
        <stp>MA</stp>
        <stp>InputChoice=Close,MAType=Sim,Period=20</stp>
        <stp>MA</stp>
        <stp>5</stp>
        <stp/>
        <stp>all</stp>
        <stp/>
        <stp/>
        <stp/>
        <stp>T</stp>
        <tr r="D88" s="1"/>
      </tp>
      <tp>
        <v>346.46100000000001</v>
        <stp/>
        <stp>StudyData</stp>
        <stp>S.GOOG</stp>
        <stp>MA</stp>
        <stp>InputChoice=Close,MAType=Sim,Period=20</stp>
        <stp>MA</stp>
        <stp>5</stp>
        <stp/>
        <stp>all</stp>
        <stp/>
        <stp/>
        <stp/>
        <stp>T</stp>
        <tr r="D44" s="1"/>
      </tp>
      <tp>
        <v>259.39449999999999</v>
        <stp/>
        <stp>StudyData</stp>
        <stp>S.DDOG</stp>
        <stp>MA</stp>
        <stp>InputChoice=Close,MAType=Sim,Period=20</stp>
        <stp>MA</stp>
        <stp>5</stp>
        <stp/>
        <stp>all</stp>
        <stp/>
        <stp/>
        <stp/>
        <stp>T</stp>
        <tr r="D34" s="1"/>
      </tp>
      <tp>
        <v>509.75700000000001</v>
        <stp/>
        <stp>StudyData</stp>
        <stp>S.AXON</stp>
        <stp>MA</stp>
        <stp>InputChoice=Close,MAType=Sim,Period=20</stp>
        <stp>MA</stp>
        <stp>5</stp>
        <stp/>
        <stp>all</stp>
        <stp/>
        <stp/>
        <stp/>
        <stp>T</stp>
        <tr r="D19" s="1"/>
      </tp>
      <tp>
        <v>380.63</v>
        <stp/>
        <stp>ContractData</stp>
        <stp>S.SNPS</stp>
        <stp>LastTrade</stp>
        <stp/>
        <stp>T</stp>
        <tr r="W34" s="2"/>
      </tp>
      <tp>
        <v>170.88249999999999</v>
        <stp/>
        <stp>StudyData</stp>
        <stp>S.QCOM</stp>
        <stp>MA</stp>
        <stp>InputChoice=Close,MAType=Sim,Period=20</stp>
        <stp>MA</stp>
        <stp>5</stp>
        <stp/>
        <stp>all</stp>
        <stp/>
        <stp/>
        <stp/>
        <stp>T</stp>
        <tr r="D82" s="1"/>
      </tp>
      <tp>
        <v>105.43</v>
        <stp/>
        <stp>StudyData</stp>
        <stp>S.CCEP</stp>
        <stp>BAR</stp>
        <stp/>
        <stp>Close</stp>
        <stp>5</stp>
        <stp>0</stp>
        <stp/>
        <stp/>
        <stp/>
        <stp/>
        <stp>T</stp>
        <tr r="C22" s="1"/>
      </tp>
      <tp>
        <v>105.43</v>
        <stp/>
        <stp>StudyData</stp>
        <stp>S.CCEP</stp>
        <stp>BAR</stp>
        <stp/>
        <stp>Close</stp>
        <stp>D</stp>
        <stp>0</stp>
        <stp/>
        <stp/>
        <stp/>
        <stp/>
        <stp>T</stp>
        <tr r="AA22" s="1"/>
      </tp>
      <tp>
        <v>78.41</v>
        <stp/>
        <stp>StudyData</stp>
        <stp>S.CRWV</stp>
        <stp>BAR</stp>
        <stp/>
        <stp>Close</stp>
        <stp>15</stp>
        <stp>0</stp>
        <stp/>
        <stp/>
        <stp/>
        <stp/>
        <stp>T</stp>
        <tr r="K29" s="1"/>
      </tp>
      <tp>
        <v>78.41</v>
        <stp/>
        <stp>StudyData</stp>
        <stp>S.CRWV</stp>
        <stp>BAR</stp>
        <stp/>
        <stp>Close</stp>
        <stp>30</stp>
        <stp>0</stp>
        <stp/>
        <stp/>
        <stp/>
        <stp/>
        <stp>T</stp>
        <tr r="S29" s="1"/>
      </tp>
      <tp>
        <v>333.02</v>
        <stp/>
        <stp>ContractData</stp>
        <stp>S.CDNS</stp>
        <stp>Open</stp>
        <stp/>
        <stp>T</stp>
        <tr r="Z33" s="2"/>
      </tp>
      <tp>
        <v>258.59000000000003</v>
        <stp/>
        <stp>ContractData</stp>
        <stp>S.DDOG</stp>
        <stp>Open</stp>
        <stp/>
        <stp>T</stp>
        <tr r="Z12" s="2"/>
      </tp>
      <tp>
        <v>234.36</v>
        <stp/>
        <stp>ContractData</stp>
        <stp>S.ODFL</stp>
        <stp>Open</stp>
        <stp/>
        <stp>T</stp>
        <tr r="Z20" s="2"/>
        <tr r="L36" s="2"/>
      </tp>
      <tp>
        <v>215.07</v>
        <stp/>
        <stp>ContractData</stp>
        <stp>S.ADSK</stp>
        <stp>Open</stp>
        <stp/>
        <stp>T</stp>
        <tr r="L37" s="2"/>
      </tp>
      <tp>
        <v>82.91</v>
        <stp/>
        <stp>ContractData</stp>
        <stp>S.MCHP</stp>
        <stp>High</stp>
        <stp/>
        <stp>T</stp>
        <tr r="M12" s="2"/>
      </tp>
      <tp>
        <v>327.98649999999998</v>
        <stp/>
        <stp>StudyData</stp>
        <stp>S.CDNS</stp>
        <stp>MA</stp>
        <stp>InputChoice=Close,MAType=Sim,Period=20</stp>
        <stp>MA</stp>
        <stp>5</stp>
        <stp/>
        <stp>all</stp>
        <stp/>
        <stp/>
        <stp/>
        <stp>T</stp>
        <tr r="D23" s="1"/>
      </tp>
      <tp>
        <v>357.93950000000001</v>
        <stp/>
        <stp>StudyData</stp>
        <stp>S.PANW</stp>
        <stp>MA</stp>
        <stp>InputChoice=Close,MAType=Sim,Period=20</stp>
        <stp>MA</stp>
        <stp>5</stp>
        <stp/>
        <stp>all</stp>
        <stp/>
        <stp/>
        <stp/>
        <stp>T</stp>
        <tr r="D75" s="1"/>
      </tp>
      <tp>
        <v>162.21850000000001</v>
        <stp/>
        <stp>StudyData</stp>
        <stp>S.FTNT</stp>
        <stp>MA</stp>
        <stp>InputChoice=Close,MAType=Sim,Period=20</stp>
        <stp>MA</stp>
        <stp>5</stp>
        <stp/>
        <stp>all</stp>
        <stp/>
        <stp/>
        <stp/>
        <stp>T</stp>
        <tr r="D41" s="1"/>
      </tp>
      <tp>
        <v>268.82049999999998</v>
        <stp/>
        <stp>StudyData</stp>
        <stp>S.ALNY</stp>
        <stp>MA</stp>
        <stp>InputChoice=Close,MAType=Sim,Period=20</stp>
        <stp>MA</stp>
        <stp>5</stp>
        <stp/>
        <stp>all</stp>
        <stp/>
        <stp/>
        <stp/>
        <stp>T</stp>
        <tr r="D10" s="1"/>
      </tp>
      <tp>
        <v>146.04900000000001</v>
        <stp/>
        <stp>StudyData</stp>
        <stp>S.ABNB</stp>
        <stp>MA</stp>
        <stp>InputChoice=Close,MAType=Sim,Period=20</stp>
        <stp>MA</stp>
        <stp>5</stp>
        <stp/>
        <stp>all</stp>
        <stp/>
        <stp/>
        <stp/>
        <stp>T</stp>
        <tr r="D3" s="1"/>
      </tp>
      <tp>
        <v>210.90299999999999</v>
        <stp/>
        <stp>StudyData</stp>
        <stp>S.HONA</stp>
        <stp>MA</stp>
        <stp>InputChoice=Close,MAType=Sim,Period=20</stp>
        <stp>MA</stp>
        <stp>5</stp>
        <stp/>
        <stp>all</stp>
        <stp/>
        <stp/>
        <stp/>
        <stp>T</stp>
        <tr r="D47" s="1"/>
      </tp>
      <tp>
        <v>194.702</v>
        <stp/>
        <stp>StudyData</stp>
        <stp>S.FANG</stp>
        <stp>MA</stp>
        <stp>InputChoice=Close,MAType=Sim,Period=20</stp>
        <stp>MA</stp>
        <stp>5</stp>
        <stp/>
        <stp>all</stp>
        <stp/>
        <stp/>
        <stp/>
        <stp>T</stp>
        <tr r="D38" s="1"/>
      </tp>
      <tp>
        <v>181.20400000000001</v>
        <stp/>
        <stp>StudyData</stp>
        <stp>S.BKNG</stp>
        <stp>MA</stp>
        <stp>InputChoice=Close,MAType=Sim,Period=20</stp>
        <stp>MA</stp>
        <stp>5</stp>
        <stp/>
        <stp>all</stp>
        <stp/>
        <stp/>
        <stp/>
        <stp>T</stp>
        <tr r="D20" s="1"/>
      </tp>
      <tp>
        <v>362.56</v>
        <stp/>
        <stp>StudyData</stp>
        <stp>S.PANW</stp>
        <stp>BAR</stp>
        <stp/>
        <stp>Close</stp>
        <stp>30</stp>
        <stp>0</stp>
        <stp/>
        <stp/>
        <stp/>
        <stp/>
        <stp>T</stp>
        <tr r="S75" s="1"/>
      </tp>
      <tp>
        <v>362.56</v>
        <stp/>
        <stp>StudyData</stp>
        <stp>S.PANW</stp>
        <stp>BAR</stp>
        <stp/>
        <stp>Close</stp>
        <stp>15</stp>
        <stp>0</stp>
        <stp/>
        <stp/>
        <stp/>
        <stp/>
        <stp>T</stp>
        <tr r="K75" s="1"/>
      </tp>
      <tp>
        <v>1437</v>
        <stp/>
        <stp>StudyData</stp>
        <stp>S.SNDK</stp>
        <stp>BAR</stp>
        <stp/>
        <stp>Close</stp>
        <stp>5</stp>
        <stp>0</stp>
        <stp/>
        <stp/>
        <stp/>
        <stp/>
        <stp>T</stp>
        <tr r="C89" s="1"/>
      </tp>
      <tp>
        <v>1437</v>
        <stp/>
        <stp>StudyData</stp>
        <stp>S.SNDK</stp>
        <stp>BAR</stp>
        <stp/>
        <stp>Close</stp>
        <stp>D</stp>
        <stp>0</stp>
        <stp/>
        <stp/>
        <stp/>
        <stp/>
        <stp>T</stp>
        <tr r="AA89" s="1"/>
      </tp>
      <tp>
        <v>207.13</v>
        <stp/>
        <stp>StudyData</stp>
        <stp>S.NVDA</stp>
        <stp>BAR</stp>
        <stp/>
        <stp>Close</stp>
        <stp>5</stp>
        <stp>0</stp>
        <stp/>
        <stp/>
        <stp/>
        <stp/>
        <stp>T</stp>
        <tr r="C71" s="1"/>
      </tp>
      <tp>
        <v>207.13</v>
        <stp/>
        <stp>StudyData</stp>
        <stp>S.NVDA</stp>
        <stp>BAR</stp>
        <stp/>
        <stp>Close</stp>
        <stp>D</stp>
        <stp>0</stp>
        <stp/>
        <stp/>
        <stp/>
        <stp/>
        <stp>T</stp>
        <tr r="AA71" s="1"/>
      </tp>
      <tp>
        <v>212.4</v>
        <stp/>
        <stp>ContractData</stp>
        <stp>S.IBM</stp>
        <stp>High</stp>
        <stp/>
        <stp>T</stp>
        <tr r="M41" s="2"/>
      </tp>
      <tp>
        <v>136.41</v>
        <stp/>
        <stp>ContractData</stp>
        <stp>S.PEP</stp>
        <stp>Low</stp>
        <stp/>
        <stp>T</stp>
        <tr r="N20" s="2"/>
      </tp>
      <tp>
        <v>335</v>
        <stp/>
        <stp>ContractData</stp>
        <stp>S.TER</stp>
        <stp>Low</stp>
        <stp/>
        <stp>T</stp>
        <tr r="N27" s="2"/>
      </tp>
      <tp>
        <v>94.53</v>
        <stp/>
        <stp>ContractData</stp>
        <stp>S.TRI</stp>
        <stp>Low</stp>
        <stp/>
        <stp>T</stp>
        <tr r="AB19" s="2"/>
      </tp>
      <tp>
        <v>510.63</v>
        <stp/>
        <stp>ContractData</stp>
        <stp>S.AMD</stp>
        <stp>Low</stp>
        <stp/>
        <stp>T</stp>
        <tr r="N28" s="2"/>
      </tp>
      <tp>
        <v>378.3</v>
        <stp/>
        <stp>ContractData</stp>
        <stp>S.ADI</stp>
        <stp>Low</stp>
        <stp/>
        <stp>T</stp>
        <tr r="N11" s="2"/>
      </tp>
      <tp>
        <v>270.64</v>
        <stp/>
        <stp>ContractData</stp>
        <stp>S.ARM</stp>
        <stp>Low</stp>
        <stp/>
        <stp>T</stp>
        <tr r="N13" s="2"/>
      </tp>
      <tp>
        <v>50.620000000000005</v>
        <stp/>
        <stp>ContractData</stp>
        <stp>S.CSX</stp>
        <stp>Low</stp>
        <stp/>
        <stp>T</stp>
        <tr r="AB30" s="2"/>
      </tp>
      <tp>
        <v>208.82</v>
        <stp/>
        <stp>ContractData</stp>
        <stp>S.IBM</stp>
        <stp>Low</stp>
        <stp/>
        <stp>T</stp>
        <tr r="N41" s="2"/>
      </tp>
      <tp>
        <v>353.54</v>
        <stp/>
        <stp>ContractData</stp>
        <stp>S.ISRG</stp>
        <stp>LastTrade</stp>
        <stp/>
        <stp>T</stp>
        <tr r="W36" s="2"/>
      </tp>
      <tp>
        <v>1759.7094999999999</v>
        <stp/>
        <stp>StudyData</stp>
        <stp>S.ASML</stp>
        <stp>MA</stp>
        <stp>InputChoice=Close,MAType=Sim,Period=20</stp>
        <stp>MA</stp>
        <stp>5</stp>
        <stp/>
        <stp>all</stp>
        <stp/>
        <stp/>
        <stp/>
        <stp>T</stp>
        <tr r="D17" s="1"/>
      </tp>
      <tp>
        <v>233.57</v>
        <stp/>
        <stp>StudyData</stp>
        <stp>S.ROST</stp>
        <stp>BAR</stp>
        <stp/>
        <stp>Close</stp>
        <stp>15</stp>
        <stp>0</stp>
        <stp/>
        <stp/>
        <stp/>
        <stp/>
        <stp>T</stp>
        <tr r="K86" s="1"/>
      </tp>
      <tp>
        <v>233.57</v>
        <stp/>
        <stp>StudyData</stp>
        <stp>S.ROST</stp>
        <stp>BAR</stp>
        <stp/>
        <stp>Close</stp>
        <stp>30</stp>
        <stp>0</stp>
        <stp/>
        <stp/>
        <stp/>
        <stp/>
        <stp>T</stp>
        <tr r="S86" s="1"/>
      </tp>
      <tp>
        <v>551.6</v>
        <stp/>
        <stp>StudyData</stp>
        <stp>S.AMAT</stp>
        <stp>BAR</stp>
        <stp/>
        <stp>Close</stp>
        <stp>30</stp>
        <stp>0</stp>
        <stp/>
        <stp/>
        <stp/>
        <stp/>
        <stp>T</stp>
        <tr r="S11" s="1"/>
      </tp>
      <tp>
        <v>939.62</v>
        <stp/>
        <stp>StudyData</stp>
        <stp>S.COST</stp>
        <stp>BAR</stp>
        <stp/>
        <stp>Close</stp>
        <stp>15</stp>
        <stp>0</stp>
        <stp/>
        <stp/>
        <stp/>
        <stp/>
        <stp>T</stp>
        <tr r="K26" s="1"/>
      </tp>
      <tp>
        <v>27.33</v>
        <stp/>
        <stp>StudyData</stp>
        <stp>S.CPRT</stp>
        <stp>BAR</stp>
        <stp/>
        <stp>Close</stp>
        <stp>15</stp>
        <stp>0</stp>
        <stp/>
        <stp/>
        <stp/>
        <stp/>
        <stp>T</stp>
        <tr r="K27" s="1"/>
      </tp>
      <tp>
        <v>939.62</v>
        <stp/>
        <stp>StudyData</stp>
        <stp>S.COST</stp>
        <stp>BAR</stp>
        <stp/>
        <stp>Close</stp>
        <stp>30</stp>
        <stp>0</stp>
        <stp/>
        <stp/>
        <stp/>
        <stp/>
        <stp>T</stp>
        <tr r="S26" s="1"/>
      </tp>
      <tp>
        <v>551.6</v>
        <stp/>
        <stp>StudyData</stp>
        <stp>S.AMAT</stp>
        <stp>BAR</stp>
        <stp/>
        <stp>Close</stp>
        <stp>15</stp>
        <stp>0</stp>
        <stp/>
        <stp/>
        <stp/>
        <stp/>
        <stp>T</stp>
        <tr r="K11" s="1"/>
      </tp>
      <tp>
        <v>27.33</v>
        <stp/>
        <stp>StudyData</stp>
        <stp>S.CPRT</stp>
        <stp>BAR</stp>
        <stp/>
        <stp>Close</stp>
        <stp>30</stp>
        <stp>0</stp>
        <stp/>
        <stp/>
        <stp/>
        <stp/>
        <stp>T</stp>
        <tr r="S27" s="1"/>
      </tp>
      <tp>
        <v>44.74</v>
        <stp/>
        <stp>StudyData</stp>
        <stp>S.FAST</stp>
        <stp>BAR</stp>
        <stp/>
        <stp>Close</stp>
        <stp>15</stp>
        <stp>0</stp>
        <stp/>
        <stp/>
        <stp/>
        <stp/>
        <stp>T</stp>
        <tr r="K39" s="1"/>
      </tp>
      <tp>
        <v>163.30000000000001</v>
        <stp/>
        <stp>StudyData</stp>
        <stp>S.FTNT</stp>
        <stp>BAR</stp>
        <stp/>
        <stp>Close</stp>
        <stp>15</stp>
        <stp>0</stp>
        <stp/>
        <stp/>
        <stp/>
        <stp/>
        <stp>T</stp>
        <tr r="K41" s="1"/>
      </tp>
      <tp>
        <v>367.95</v>
        <stp/>
        <stp>StudyData</stp>
        <stp>S.AMGN</stp>
        <stp>BAR</stp>
        <stp/>
        <stp>Close</stp>
        <stp>5</stp>
        <stp>0</stp>
        <stp/>
        <stp/>
        <stp/>
        <stp/>
        <stp>T</stp>
        <tr r="C13" s="1"/>
      </tp>
      <tp>
        <v>672.94</v>
        <stp/>
        <stp>StudyData</stp>
        <stp>S.REGN</stp>
        <stp>BAR</stp>
        <stp/>
        <stp>Close</stp>
        <stp>5</stp>
        <stp>0</stp>
        <stp/>
        <stp/>
        <stp/>
        <stp/>
        <stp>T</stp>
        <tr r="C83" s="1"/>
      </tp>
      <tp>
        <v>44.74</v>
        <stp/>
        <stp>StudyData</stp>
        <stp>S.FAST</stp>
        <stp>BAR</stp>
        <stp/>
        <stp>Close</stp>
        <stp>30</stp>
        <stp>0</stp>
        <stp/>
        <stp/>
        <stp/>
        <stp/>
        <stp>T</stp>
        <tr r="S39" s="1"/>
      </tp>
      <tp>
        <v>163.30000000000001</v>
        <stp/>
        <stp>StudyData</stp>
        <stp>S.FTNT</stp>
        <stp>BAR</stp>
        <stp/>
        <stp>Close</stp>
        <stp>30</stp>
        <stp>0</stp>
        <stp/>
        <stp/>
        <stp/>
        <stp/>
        <stp>T</stp>
        <tr r="S41" s="1"/>
      </tp>
      <tp>
        <v>672.94</v>
        <stp/>
        <stp>StudyData</stp>
        <stp>S.REGN</stp>
        <stp>BAR</stp>
        <stp/>
        <stp>Close</stp>
        <stp>D</stp>
        <stp>0</stp>
        <stp/>
        <stp/>
        <stp/>
        <stp/>
        <stp>T</stp>
        <tr r="AA83" s="1"/>
      </tp>
      <tp>
        <v>367.95</v>
        <stp/>
        <stp>StudyData</stp>
        <stp>S.AMGN</stp>
        <stp>BAR</stp>
        <stp/>
        <stp>Close</stp>
        <stp>D</stp>
        <stp>0</stp>
        <stp/>
        <stp/>
        <stp/>
        <stp/>
        <stp>T</stp>
        <tr r="AA13" s="1"/>
      </tp>
      <tp>
        <v>380.47</v>
        <stp/>
        <stp>StudyData</stp>
        <stp>S.AVGO</stp>
        <stp>BAR</stp>
        <stp/>
        <stp>Close</stp>
        <stp>5</stp>
        <stp>0</stp>
        <stp/>
        <stp/>
        <stp/>
        <stp/>
        <stp>T</stp>
        <tr r="C18" s="1"/>
      </tp>
      <tp>
        <v>380.47</v>
        <stp/>
        <stp>StudyData</stp>
        <stp>S.AVGO</stp>
        <stp>BAR</stp>
        <stp/>
        <stp>Close</stp>
        <stp>D</stp>
        <stp>0</stp>
        <stp/>
        <stp/>
        <stp/>
        <stp/>
        <stp>T</stp>
        <tr r="AA18" s="1"/>
      </tp>
      <tp>
        <v>97.75</v>
        <stp/>
        <stp>StudyData</stp>
        <stp>S.MNST</stp>
        <stp>BAR</stp>
        <stp/>
        <stp>Close</stp>
        <stp>30</stp>
        <stp>0</stp>
        <stp/>
        <stp/>
        <stp/>
        <stp/>
        <stp>T</stp>
        <tr r="S63" s="1"/>
      </tp>
      <tp>
        <v>391.18</v>
        <stp/>
        <stp>StudyData</stp>
        <stp>S.MSFT</stp>
        <stp>BAR</stp>
        <stp/>
        <stp>Close</stp>
        <stp>30</stp>
        <stp>0</stp>
        <stp/>
        <stp/>
        <stp/>
        <stp/>
        <stp>T</stp>
        <tr r="S66" s="1"/>
      </tp>
      <tp>
        <v>97.75</v>
        <stp/>
        <stp>StudyData</stp>
        <stp>S.MNST</stp>
        <stp>BAR</stp>
        <stp/>
        <stp>Close</stp>
        <stp>15</stp>
        <stp>0</stp>
        <stp/>
        <stp/>
        <stp/>
        <stp/>
        <stp>T</stp>
        <tr r="K63" s="1"/>
      </tp>
      <tp>
        <v>391.18</v>
        <stp/>
        <stp>StudyData</stp>
        <stp>S.MSFT</stp>
        <stp>BAR</stp>
        <stp/>
        <stp>Close</stp>
        <stp>15</stp>
        <stp>0</stp>
        <stp/>
        <stp/>
        <stp/>
        <stp/>
        <stp>T</stp>
        <tr r="K66" s="1"/>
      </tp>
      <tp>
        <v>68.31</v>
        <stp/>
        <stp>ContractData</stp>
        <stp>S.NFLX</stp>
        <stp>Open</stp>
        <stp/>
        <stp>T</stp>
        <tr r="Z35" s="2"/>
      </tp>
      <tp>
        <v>333.71</v>
        <stp/>
        <stp>ContractData</stp>
        <stp>S.AAPL</stp>
        <stp>High</stp>
        <stp/>
        <stp>T</stp>
        <tr r="AA41" s="2"/>
      </tp>
      <tp>
        <v>-3.4699999999999989</v>
        <stp/>
        <stp>ContractData</stp>
        <stp>S.CTAS</stp>
        <stp>NetLastTrade</stp>
        <stp/>
        <stp>T</stp>
        <tr r="X27" s="2"/>
      </tp>
      <tp>
        <v>194.99</v>
        <stp/>
        <stp>ContractData</stp>
        <stp>S.FANG</stp>
        <stp>High</stp>
        <stp/>
        <stp>T</stp>
        <tr r="AA29" s="2"/>
      </tp>
      <tp>
        <v>214.52</v>
        <stp/>
        <stp>ContractData</stp>
        <stp>S.ADSK</stp>
        <stp>LastTrade</stp>
        <stp/>
        <stp>T</stp>
        <tr r="I37" s="2"/>
      </tp>
      <tp>
        <v>60.859000000000002</v>
        <stp/>
        <stp>StudyData</stp>
        <stp>S.MDLZ</stp>
        <stp>MA</stp>
        <stp>InputChoice=Close,MAType=Sim,Period=20</stp>
        <stp>MA</stp>
        <stp>5</stp>
        <stp/>
        <stp>all</stp>
        <stp/>
        <stp/>
        <stp/>
        <stp>T</stp>
        <tr r="D60" s="1"/>
      </tp>
      <tp>
        <v>68.688500000000005</v>
        <stp/>
        <stp>StudyData</stp>
        <stp>S.NFLX</stp>
        <stp>MA</stp>
        <stp>InputChoice=Close,MAType=Sim,Period=20</stp>
        <stp>MA</stp>
        <stp>5</stp>
        <stp/>
        <stp>all</stp>
        <stp/>
        <stp/>
        <stp/>
        <stp>T</stp>
        <tr r="D70" s="1"/>
      </tp>
      <tp>
        <v>85.784000000000006</v>
        <stp/>
        <stp>StudyData</stp>
        <stp>S.ORLY</stp>
        <stp>MA</stp>
        <stp>InputChoice=Close,MAType=Sim,Period=20</stp>
        <stp>MA</stp>
        <stp>5</stp>
        <stp/>
        <stp>all</stp>
        <stp/>
        <stp/>
        <stp/>
        <stp>T</stp>
        <tr r="D74" s="1"/>
      </tp>
      <tp>
        <v>67.843500000000006</v>
        <stp/>
        <stp>StudyData</stp>
        <stp>S.RKLB</stp>
        <stp>MA</stp>
        <stp>InputChoice=Close,MAType=Sim,Period=20</stp>
        <stp>MA</stp>
        <stp>5</stp>
        <stp/>
        <stp>all</stp>
        <stp/>
        <stp/>
        <stp/>
        <stp>T</stp>
        <tr r="D84" s="1"/>
      </tp>
      <tp>
        <v>381.56</v>
        <stp/>
        <stp>StudyData</stp>
        <stp>S.TSLA</stp>
        <stp>MA</stp>
        <stp>InputChoice=Close,MAType=Sim,Period=20</stp>
        <stp>MA</stp>
        <stp>5</stp>
        <stp/>
        <stp>all</stp>
        <stp/>
        <stp/>
        <stp/>
        <stp>T</stp>
        <tr r="D96" s="1"/>
      </tp>
      <tp>
        <v>134.51249999999999</v>
        <stp/>
        <stp>StudyData</stp>
        <stp>S.GILD</stp>
        <stp>MA</stp>
        <stp>InputChoice=Close,MAType=Sim,Period=20</stp>
        <stp>MA</stp>
        <stp>5</stp>
        <stp/>
        <stp>all</stp>
        <stp/>
        <stp/>
        <stp/>
        <stp>T</stp>
        <tr r="D43" s="1"/>
      </tp>
      <tp>
        <v>1817.693</v>
        <stp/>
        <stp>StudyData</stp>
        <stp>S.MELI</stp>
        <stp>MA</stp>
        <stp>InputChoice=Close,MAType=Sim,Period=20</stp>
        <stp>MA</stp>
        <stp>5</stp>
        <stp/>
        <stp>all</stp>
        <stp/>
        <stp/>
        <stp/>
        <stp>T</stp>
        <tr r="D61" s="1"/>
      </tp>
      <tp>
        <v>391.18</v>
        <stp/>
        <stp>StudyData</stp>
        <stp>S.MSFT</stp>
        <stp>BAR</stp>
        <stp/>
        <stp>Close</stp>
        <stp>5</stp>
        <stp>0</stp>
        <stp/>
        <stp/>
        <stp/>
        <stp/>
        <stp>T</stp>
        <tr r="C66" s="1"/>
      </tp>
      <tp>
        <v>391.18</v>
        <stp/>
        <stp>StudyData</stp>
        <stp>S.MSFT</stp>
        <stp>BAR</stp>
        <stp/>
        <stp>Close</stp>
        <stp>D</stp>
        <stp>0</stp>
        <stp/>
        <stp/>
        <stp/>
        <stp/>
        <stp>T</stp>
        <tr r="AA66" s="1"/>
      </tp>
      <tp>
        <v>231.99</v>
        <stp/>
        <stp>StudyData</stp>
        <stp>S.ODFL</stp>
        <stp>BAR</stp>
        <stp/>
        <stp>Close</stp>
        <stp>5</stp>
        <stp>0</stp>
        <stp/>
        <stp/>
        <stp/>
        <stp/>
        <stp>T</stp>
        <tr r="C73" s="1"/>
      </tp>
      <tp>
        <v>231.99</v>
        <stp/>
        <stp>StudyData</stp>
        <stp>S.ODFL</stp>
        <stp>BAR</stp>
        <stp/>
        <stp>Close</stp>
        <stp>D</stp>
        <stp>0</stp>
        <stp/>
        <stp/>
        <stp/>
        <stp/>
        <stp>T</stp>
        <tr r="AA73" s="1"/>
      </tp>
      <tp>
        <v>281.67</v>
        <stp/>
        <stp>StudyData</stp>
        <stp>S.INTU</stp>
        <stp>BAR</stp>
        <stp/>
        <stp>Close</stp>
        <stp>30</stp>
        <stp>0</stp>
        <stp/>
        <stp/>
        <stp/>
        <stp/>
        <stp>T</stp>
        <tr r="S50" s="1"/>
      </tp>
      <tp>
        <v>281.67</v>
        <stp/>
        <stp>StudyData</stp>
        <stp>S.INTU</stp>
        <stp>BAR</stp>
        <stp/>
        <stp>Close</stp>
        <stp>15</stp>
        <stp>0</stp>
        <stp/>
        <stp/>
        <stp/>
        <stp/>
        <stp>T</stp>
        <tr r="K50" s="1"/>
      </tp>
      <tp>
        <v>389.33000000000175</v>
        <stp/>
        <stp>ContractData</stp>
        <stp>NDX</stp>
        <stp>NetLastTrade</stp>
        <stp/>
        <stp>T</stp>
        <tr r="J3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volatileDependencies" Target="volatileDependenci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D2AB0-3EFD-49F5-8EE5-BC3A9A32553A}">
  <dimension ref="B1:AB41"/>
  <sheetViews>
    <sheetView showGridLines="0" showRowColHeaders="0" tabSelected="1" workbookViewId="0">
      <selection activeCell="A2" sqref="A2"/>
    </sheetView>
  </sheetViews>
  <sheetFormatPr defaultRowHeight="16.5" x14ac:dyDescent="0.3"/>
  <cols>
    <col min="1" max="1" width="1.375" style="4" customWidth="1"/>
    <col min="2" max="2" width="9.625" style="4" bestFit="1" customWidth="1"/>
    <col min="3" max="4" width="9" style="4"/>
    <col min="5" max="5" width="12.375" style="4" customWidth="1"/>
    <col min="6" max="14" width="8.625" style="4" customWidth="1"/>
    <col min="15" max="15" width="3.875" style="4" customWidth="1"/>
    <col min="16" max="16" width="9.375" style="4" bestFit="1" customWidth="1"/>
    <col min="17" max="38" width="8.625" style="4" customWidth="1"/>
    <col min="39" max="16384" width="9" style="4"/>
  </cols>
  <sheetData>
    <row r="1" spans="2:28" ht="3.95" customHeight="1" x14ac:dyDescent="0.3"/>
    <row r="2" spans="2:28" ht="18" customHeight="1" x14ac:dyDescent="0.3">
      <c r="B2" s="15" t="s">
        <v>123</v>
      </c>
      <c r="C2" s="16" t="s">
        <v>113</v>
      </c>
      <c r="D2" s="16"/>
      <c r="E2" s="16"/>
      <c r="F2" s="15" t="s">
        <v>110</v>
      </c>
      <c r="G2" s="15" t="s">
        <v>106</v>
      </c>
      <c r="H2" s="15" t="s">
        <v>122</v>
      </c>
      <c r="I2" s="15" t="s">
        <v>119</v>
      </c>
      <c r="J2" s="15" t="s">
        <v>117</v>
      </c>
      <c r="K2" s="17" t="s">
        <v>118</v>
      </c>
      <c r="L2" s="15" t="s">
        <v>114</v>
      </c>
      <c r="M2" s="15" t="s">
        <v>115</v>
      </c>
      <c r="N2" s="15" t="s">
        <v>116</v>
      </c>
      <c r="X2" s="25">
        <f>MOD(RTD("cqg.rtd", ,"SystemInfo", "Linetime"),1)</f>
        <v>0.36285879629576812</v>
      </c>
      <c r="Y2" s="26"/>
      <c r="Z2" s="26"/>
      <c r="AA2" s="27"/>
    </row>
    <row r="3" spans="2:28" ht="18" customHeight="1" x14ac:dyDescent="0.3">
      <c r="B3" s="18" t="s">
        <v>105</v>
      </c>
      <c r="C3" s="18" t="str">
        <f>PROPER(RTD("cqg.rtd", ,"ContractData",B3, "LongDescription",, "T"))</f>
        <v>Nasdaq-100 Index</v>
      </c>
      <c r="D3" s="18"/>
      <c r="E3" s="18"/>
      <c r="F3" s="19">
        <f>Data!D105</f>
        <v>28678.892500000002</v>
      </c>
      <c r="G3" s="19">
        <f>Data!E105</f>
        <v>125.1782053264</v>
      </c>
      <c r="H3" s="19">
        <f>Data!F105</f>
        <v>2.4213280515540094</v>
      </c>
      <c r="I3" s="19">
        <f>RTD("cqg.rtd", ,"ContractData",B3, "LastTrade",, "T")</f>
        <v>28981.99</v>
      </c>
      <c r="J3" s="19">
        <f>RTD("cqg.rtd", ,"ContractData",B3, "NetLastTrade",, "T")</f>
        <v>389.33000000000175</v>
      </c>
      <c r="K3" s="20">
        <f>IFERROR(RTD("cqg.rtd", ,"ContractData",B3, "PercentNetLastTrade",, "T")/100,"")</f>
        <v>1.3616431629656003E-2</v>
      </c>
      <c r="L3" s="19">
        <f>RTD("cqg.rtd", ,"ContractData",B3, "Open",, "T")</f>
        <v>28871.16</v>
      </c>
      <c r="M3" s="19">
        <f>RTD("cqg.rtd", ,"ContractData",B3, "High",, "T")</f>
        <v>28992.83</v>
      </c>
      <c r="N3" s="19">
        <f>RTD("cqg.rtd", ,"ContractData",B3, "Low",, "T")</f>
        <v>28871.16</v>
      </c>
      <c r="X3" s="28"/>
      <c r="Y3" s="29"/>
      <c r="Z3" s="29"/>
      <c r="AA3" s="30"/>
    </row>
    <row r="4" spans="2:28" ht="18" customHeight="1" x14ac:dyDescent="0.3">
      <c r="B4" s="21"/>
      <c r="C4" s="21"/>
      <c r="D4" s="21"/>
      <c r="E4" s="21"/>
      <c r="F4" s="44"/>
      <c r="G4" s="44"/>
      <c r="H4" s="44"/>
      <c r="I4" s="44"/>
      <c r="J4" s="44"/>
      <c r="K4" s="21"/>
      <c r="L4" s="44"/>
      <c r="M4" s="44"/>
      <c r="N4" s="44"/>
    </row>
    <row r="5" spans="2:28" ht="18" customHeight="1" x14ac:dyDescent="0.3"/>
    <row r="6" spans="2:28" ht="18" customHeight="1" x14ac:dyDescent="0.3">
      <c r="B6" s="9" t="s">
        <v>107</v>
      </c>
      <c r="C6" s="10"/>
      <c r="D6" s="10" t="s">
        <v>108</v>
      </c>
      <c r="E6" s="10"/>
      <c r="F6" s="10" t="s">
        <v>109</v>
      </c>
      <c r="G6" s="11"/>
      <c r="P6" s="9" t="s">
        <v>107</v>
      </c>
      <c r="Q6" s="10"/>
      <c r="R6" s="10" t="s">
        <v>108</v>
      </c>
      <c r="S6" s="10"/>
      <c r="T6" s="10" t="s">
        <v>109</v>
      </c>
      <c r="U6" s="11"/>
    </row>
    <row r="7" spans="2:28" ht="18" customHeight="1" x14ac:dyDescent="0.3">
      <c r="B7" s="12">
        <v>5</v>
      </c>
      <c r="C7" s="13"/>
      <c r="D7" s="13">
        <v>20</v>
      </c>
      <c r="E7" s="13"/>
      <c r="F7" s="13">
        <v>20</v>
      </c>
      <c r="G7" s="14"/>
      <c r="H7" s="5"/>
      <c r="P7" s="12">
        <v>15</v>
      </c>
      <c r="Q7" s="13"/>
      <c r="R7" s="13">
        <v>20</v>
      </c>
      <c r="S7" s="13"/>
      <c r="T7" s="13">
        <v>20</v>
      </c>
      <c r="U7" s="14"/>
      <c r="V7" s="5"/>
    </row>
    <row r="8" spans="2:28" ht="18" customHeight="1" x14ac:dyDescent="0.3">
      <c r="B8" s="15" t="s">
        <v>120</v>
      </c>
      <c r="C8" s="16" t="s">
        <v>113</v>
      </c>
      <c r="D8" s="16"/>
      <c r="E8" s="16"/>
      <c r="F8" s="15" t="s">
        <v>110</v>
      </c>
      <c r="G8" s="15" t="s">
        <v>106</v>
      </c>
      <c r="H8" s="15" t="s">
        <v>122</v>
      </c>
      <c r="I8" s="15" t="s">
        <v>119</v>
      </c>
      <c r="J8" s="15" t="s">
        <v>117</v>
      </c>
      <c r="K8" s="17" t="s">
        <v>118</v>
      </c>
      <c r="L8" s="15" t="s">
        <v>114</v>
      </c>
      <c r="M8" s="15" t="s">
        <v>115</v>
      </c>
      <c r="N8" s="15" t="s">
        <v>116</v>
      </c>
      <c r="P8" s="15" t="s">
        <v>120</v>
      </c>
      <c r="Q8" s="16" t="s">
        <v>113</v>
      </c>
      <c r="R8" s="16"/>
      <c r="S8" s="16"/>
      <c r="T8" s="15" t="s">
        <v>110</v>
      </c>
      <c r="U8" s="15" t="s">
        <v>106</v>
      </c>
      <c r="V8" s="15" t="s">
        <v>122</v>
      </c>
      <c r="W8" s="15" t="s">
        <v>119</v>
      </c>
      <c r="X8" s="15" t="s">
        <v>117</v>
      </c>
      <c r="Y8" s="17" t="s">
        <v>118</v>
      </c>
      <c r="Z8" s="15" t="s">
        <v>114</v>
      </c>
      <c r="AA8" s="15" t="s">
        <v>115</v>
      </c>
      <c r="AB8" s="15" t="s">
        <v>116</v>
      </c>
    </row>
    <row r="9" spans="2:28" ht="18" customHeight="1" x14ac:dyDescent="0.3">
      <c r="B9" s="22" t="str">
        <f>Data!H2</f>
        <v>S.MELI</v>
      </c>
      <c r="C9" s="23" t="str">
        <f>IF(B9="","",PROPER(RTD("cqg.rtd", ,"ContractData",B9, "LongDescription",, "T")))</f>
        <v>Mercadolibre, Inc.</v>
      </c>
      <c r="D9" s="23"/>
      <c r="E9" s="23"/>
      <c r="F9" s="22">
        <f>VLOOKUP(B9,Data!$A$2:$D$104,4,FALSE)</f>
        <v>1817.693</v>
      </c>
      <c r="G9" s="22">
        <f>VLOOKUP(B9,Data!$A$2:$E$104,5,FALSE)</f>
        <v>3.4492044009999998</v>
      </c>
      <c r="H9" s="22">
        <f>VLOOKUP(B9,Data!$A$2:$F$104,6,FALSE)</f>
        <v>3.1273878685973635</v>
      </c>
      <c r="I9" s="22">
        <f>RTD("cqg.rtd", ,"ContractData",B9, "LastTrade",, "T")</f>
        <v>1828.48</v>
      </c>
      <c r="J9" s="22">
        <f>RTD("cqg.rtd", ,"ContractData",B9, "NetLastTrade",, "T")</f>
        <v>14.569999999999936</v>
      </c>
      <c r="K9" s="24">
        <f>IFERROR(RTD("cqg.rtd", ,"ContractData",B9, "PercentNetLastTrade",, "T")/100,"")</f>
        <v>8.0323720581506261E-3</v>
      </c>
      <c r="L9" s="22">
        <f>RTD("cqg.rtd", ,"ContractData",B9, "Open",, "T")</f>
        <v>1819.39</v>
      </c>
      <c r="M9" s="22">
        <f>RTD("cqg.rtd", ,"ContractData",B9, "High",, "T")</f>
        <v>1839.57</v>
      </c>
      <c r="N9" s="22">
        <f>RTD("cqg.rtd", ,"ContractData",B9, "Low",, "T")</f>
        <v>1805</v>
      </c>
      <c r="P9" s="22" t="str">
        <f>Data!P2</f>
        <v>S.GOOG</v>
      </c>
      <c r="Q9" s="23" t="str">
        <f>IF(P9="","",PROPER(RTD("cqg.rtd", ,"ContractData",P9, "LongDescription",, "T")))</f>
        <v>Alphabet Cl C Cap</v>
      </c>
      <c r="R9" s="23"/>
      <c r="S9" s="23"/>
      <c r="T9" s="22">
        <f>VLOOKUP(P9,Data!$J$2:$L$104,3,FALSE)</f>
        <v>345.77600000000001</v>
      </c>
      <c r="U9" s="22">
        <f>VLOOKUP(P9,Data!$J$2:$M$104,4,FALSE)</f>
        <v>2.9272844071000002</v>
      </c>
      <c r="V9" s="22">
        <f>VLOOKUP(P9,Data!$J$2:$N$104,5,FALSE)</f>
        <v>3.9265060723590022</v>
      </c>
      <c r="W9" s="22">
        <f>RTD("cqg.rtd", ,"ContractData",P9, "LastTrade",, "T")</f>
        <v>357.27</v>
      </c>
      <c r="X9" s="22">
        <f>RTD("cqg.rtd", ,"ContractData",P9, "NetLastTrade",, "T")</f>
        <v>11.149999999999977</v>
      </c>
      <c r="Y9" s="24">
        <f>IFERROR(RTD("cqg.rtd", ,"ContractData",P9, "PercentNetLastTrade",, "T")/100,"")</f>
        <v>3.221426094995955E-2</v>
      </c>
      <c r="Z9" s="22">
        <f>RTD("cqg.rtd", ,"ContractData",P9, "Open",, "T")</f>
        <v>350.17</v>
      </c>
      <c r="AA9" s="22">
        <f>RTD("cqg.rtd", ,"ContractData",P9, "High",, "T")</f>
        <v>357.40000000000003</v>
      </c>
      <c r="AB9" s="22">
        <f>RTD("cqg.rtd", ,"ContractData",P9, "Low",, "T")</f>
        <v>350</v>
      </c>
    </row>
    <row r="10" spans="2:28" ht="18" customHeight="1" x14ac:dyDescent="0.3">
      <c r="B10" s="22" t="str">
        <f>Data!H3</f>
        <v>S.MPWR</v>
      </c>
      <c r="C10" s="23" t="str">
        <f>IF(B10="","",PROPER(RTD("cqg.rtd", ,"ContractData",B10, "LongDescription",, "T")))</f>
        <v>Monolithic Power Sys</v>
      </c>
      <c r="D10" s="23"/>
      <c r="E10" s="23"/>
      <c r="F10" s="22">
        <f>VLOOKUP(B10,Data!$A$2:$D$104,4,FALSE)</f>
        <v>1316.546</v>
      </c>
      <c r="G10" s="22">
        <f>VLOOKUP(B10,Data!$A$2:$E$104,5,FALSE)</f>
        <v>15.480610905300001</v>
      </c>
      <c r="H10" s="22">
        <f>VLOOKUP(B10,Data!$A$2:$F$104,6,FALSE)</f>
        <v>3.0505256083810068</v>
      </c>
      <c r="I10" s="22">
        <f>RTD("cqg.rtd", ,"ContractData",B10, "LastTrade",, "T")</f>
        <v>1363.77</v>
      </c>
      <c r="J10" s="22">
        <f>RTD("cqg.rtd", ,"ContractData",B10, "NetLastTrade",, "T")</f>
        <v>51.769999999999982</v>
      </c>
      <c r="K10" s="24">
        <f>IFERROR(RTD("cqg.rtd", ,"ContractData",B10, "PercentNetLastTrade",, "T")/100,"")</f>
        <v>3.9458841463414634E-2</v>
      </c>
      <c r="L10" s="22">
        <f>RTD("cqg.rtd", ,"ContractData",B10, "Open",, "T")</f>
        <v>1332.96</v>
      </c>
      <c r="M10" s="22">
        <f>RTD("cqg.rtd", ,"ContractData",B10, "High",, "T")</f>
        <v>1363.78</v>
      </c>
      <c r="N10" s="22">
        <f>RTD("cqg.rtd", ,"ContractData",B10, "Low",, "T")</f>
        <v>1330</v>
      </c>
      <c r="P10" s="22" t="str">
        <f>Data!P3</f>
        <v>S.CRWV</v>
      </c>
      <c r="Q10" s="23" t="str">
        <f>IF(P10="","",PROPER(RTD("cqg.rtd", ,"ContractData",P10, "LongDescription",, "T")))</f>
        <v>Coreweave Cl A Cs</v>
      </c>
      <c r="R10" s="23"/>
      <c r="S10" s="23"/>
      <c r="T10" s="22">
        <f>VLOOKUP(P10,Data!$J$2:$L$104,3,FALSE)</f>
        <v>73.622500000000002</v>
      </c>
      <c r="U10" s="22">
        <f>VLOOKUP(P10,Data!$J$2:$M$104,4,FALSE)</f>
        <v>1.2253851435000001</v>
      </c>
      <c r="V10" s="22">
        <f>VLOOKUP(P10,Data!$J$2:$N$104,5,FALSE)</f>
        <v>3.9069349138065457</v>
      </c>
      <c r="W10" s="22">
        <f>RTD("cqg.rtd", ,"ContractData",P10, "LastTrade",, "T")</f>
        <v>78.41</v>
      </c>
      <c r="X10" s="22">
        <f>RTD("cqg.rtd", ,"ContractData",P10, "NetLastTrade",, "T")</f>
        <v>5.1999999999999886</v>
      </c>
      <c r="Y10" s="24">
        <f>IFERROR(RTD("cqg.rtd", ,"ContractData",P10, "PercentNetLastTrade",, "T")/100,"")</f>
        <v>7.1028548012566584E-2</v>
      </c>
      <c r="Z10" s="22">
        <f>RTD("cqg.rtd", ,"ContractData",P10, "Open",, "T")</f>
        <v>75.760000000000005</v>
      </c>
      <c r="AA10" s="22">
        <f>RTD("cqg.rtd", ,"ContractData",P10, "High",, "T")</f>
        <v>79.3</v>
      </c>
      <c r="AB10" s="22">
        <f>RTD("cqg.rtd", ,"ContractData",P10, "Low",, "T")</f>
        <v>75.17</v>
      </c>
    </row>
    <row r="11" spans="2:28" ht="18" customHeight="1" x14ac:dyDescent="0.3">
      <c r="B11" s="22" t="str">
        <f>Data!H4</f>
        <v>S.ADI</v>
      </c>
      <c r="C11" s="23" t="str">
        <f>IF(B11="","",PROPER(RTD("cqg.rtd", ,"ContractData",B11, "LongDescription",, "T")))</f>
        <v>Analog Devices Inc</v>
      </c>
      <c r="D11" s="23"/>
      <c r="E11" s="23"/>
      <c r="F11" s="22">
        <f>VLOOKUP(B11,Data!$A$2:$D$104,4,FALSE)</f>
        <v>375.91050000000001</v>
      </c>
      <c r="G11" s="22">
        <f>VLOOKUP(B11,Data!$A$2:$E$104,5,FALSE)</f>
        <v>1.9801501837</v>
      </c>
      <c r="H11" s="22">
        <f>VLOOKUP(B11,Data!$A$2:$F$104,6,FALSE)</f>
        <v>2.8076153242133572</v>
      </c>
      <c r="I11" s="22">
        <f>RTD("cqg.rtd", ,"ContractData",B11, "LastTrade",, "T")</f>
        <v>381.47</v>
      </c>
      <c r="J11" s="22">
        <f>RTD("cqg.rtd", ,"ContractData",B11, "NetLastTrade",, "T")</f>
        <v>6.1100000000000136</v>
      </c>
      <c r="K11" s="24">
        <f>IFERROR(RTD("cqg.rtd", ,"ContractData",B11, "PercentNetLastTrade",, "T")/100,"")</f>
        <v>1.627770673486786E-2</v>
      </c>
      <c r="L11" s="22">
        <f>RTD("cqg.rtd", ,"ContractData",B11, "Open",, "T")</f>
        <v>382.1</v>
      </c>
      <c r="M11" s="22">
        <f>RTD("cqg.rtd", ,"ContractData",B11, "High",, "T")</f>
        <v>382.1</v>
      </c>
      <c r="N11" s="22">
        <f>RTD("cqg.rtd", ,"ContractData",B11, "Low",, "T")</f>
        <v>378.3</v>
      </c>
      <c r="P11" s="22" t="str">
        <f>Data!P4</f>
        <v>S.GOOGL</v>
      </c>
      <c r="Q11" s="23" t="str">
        <f>IF(P11="","",PROPER(RTD("cqg.rtd", ,"ContractData",P11, "LongDescription",, "T")))</f>
        <v>Alphabet Cl A Cmn</v>
      </c>
      <c r="R11" s="23"/>
      <c r="S11" s="23"/>
      <c r="T11" s="22">
        <f>VLOOKUP(P11,Data!$J$2:$L$104,3,FALSE)</f>
        <v>346.41399999999999</v>
      </c>
      <c r="U11" s="22">
        <f>VLOOKUP(P11,Data!$J$2:$M$104,4,FALSE)</f>
        <v>2.9293777496</v>
      </c>
      <c r="V11" s="22">
        <f>VLOOKUP(P11,Data!$J$2:$N$104,5,FALSE)</f>
        <v>3.8868322808674152</v>
      </c>
      <c r="W11" s="22">
        <f>RTD("cqg.rtd", ,"ContractData",P11, "LastTrade",, "T")</f>
        <v>357.8</v>
      </c>
      <c r="X11" s="22">
        <f>RTD("cqg.rtd", ,"ContractData",P11, "NetLastTrade",, "T")</f>
        <v>11.03000000000003</v>
      </c>
      <c r="Y11" s="24">
        <f>IFERROR(RTD("cqg.rtd", ,"ContractData",P11, "PercentNetLastTrade",, "T")/100,"")</f>
        <v>3.1807826513250856E-2</v>
      </c>
      <c r="Z11" s="22">
        <f>RTD("cqg.rtd", ,"ContractData",P11, "Open",, "T")</f>
        <v>350.88</v>
      </c>
      <c r="AA11" s="22">
        <f>RTD("cqg.rtd", ,"ContractData",P11, "High",, "T")</f>
        <v>357.96</v>
      </c>
      <c r="AB11" s="22">
        <f>RTD("cqg.rtd", ,"ContractData",P11, "Low",, "T")</f>
        <v>350.52</v>
      </c>
    </row>
    <row r="12" spans="2:28" ht="18" customHeight="1" x14ac:dyDescent="0.3">
      <c r="B12" s="22" t="str">
        <f>Data!H5</f>
        <v>S.MCHP</v>
      </c>
      <c r="C12" s="23" t="str">
        <f>IF(B12="","",PROPER(RTD("cqg.rtd", ,"ContractData",B12, "LongDescription",, "T")))</f>
        <v>Microchip Technology</v>
      </c>
      <c r="D12" s="23"/>
      <c r="E12" s="23"/>
      <c r="F12" s="22">
        <f>VLOOKUP(B12,Data!$A$2:$D$104,4,FALSE)</f>
        <v>81.220500000000001</v>
      </c>
      <c r="G12" s="22">
        <f>VLOOKUP(B12,Data!$A$2:$E$104,5,FALSE)</f>
        <v>0.61282521980000004</v>
      </c>
      <c r="H12" s="22">
        <f>VLOOKUP(B12,Data!$A$2:$F$104,6,FALSE)</f>
        <v>2.7405856445466155</v>
      </c>
      <c r="I12" s="22">
        <f>RTD("cqg.rtd", ,"ContractData",B12, "LastTrade",, "T")</f>
        <v>82.9</v>
      </c>
      <c r="J12" s="22">
        <f>RTD("cqg.rtd", ,"ContractData",B12, "NetLastTrade",, "T")</f>
        <v>1.9399999999999977</v>
      </c>
      <c r="K12" s="24">
        <f>IFERROR(RTD("cqg.rtd", ,"ContractData",B12, "PercentNetLastTrade",, "T")/100,"")</f>
        <v>2.3962450592885376E-2</v>
      </c>
      <c r="L12" s="22">
        <f>RTD("cqg.rtd", ,"ContractData",B12, "Open",, "T")</f>
        <v>82.52</v>
      </c>
      <c r="M12" s="22">
        <f>RTD("cqg.rtd", ,"ContractData",B12, "High",, "T")</f>
        <v>82.91</v>
      </c>
      <c r="N12" s="22">
        <f>RTD("cqg.rtd", ,"ContractData",B12, "Low",, "T")</f>
        <v>82.01</v>
      </c>
      <c r="P12" s="22" t="str">
        <f>Data!P5</f>
        <v>S.DDOG</v>
      </c>
      <c r="Q12" s="23" t="str">
        <f>IF(P12="","",PROPER(RTD("cqg.rtd", ,"ContractData",P12, "LongDescription",, "T")))</f>
        <v>Datadog Inc.L A Cmn</v>
      </c>
      <c r="R12" s="23"/>
      <c r="S12" s="23"/>
      <c r="T12" s="22">
        <f>VLOOKUP(P12,Data!$J$2:$L$104,3,FALSE)</f>
        <v>258.64600000000002</v>
      </c>
      <c r="U12" s="22">
        <f>VLOOKUP(P12,Data!$J$2:$M$104,4,FALSE)</f>
        <v>1.9441306540000001</v>
      </c>
      <c r="V12" s="22">
        <f>VLOOKUP(P12,Data!$J$2:$N$104,5,FALSE)</f>
        <v>3.7620928330879373</v>
      </c>
      <c r="W12" s="22">
        <f>RTD("cqg.rtd", ,"ContractData",P12, "LastTrade",, "T")</f>
        <v>265.95999999999998</v>
      </c>
      <c r="X12" s="22">
        <f>RTD("cqg.rtd", ,"ContractData",P12, "NetLastTrade",, "T")</f>
        <v>7.2699999999999818</v>
      </c>
      <c r="Y12" s="24">
        <f>IFERROR(RTD("cqg.rtd", ,"ContractData",P12, "PercentNetLastTrade",, "T")/100,"")</f>
        <v>2.810313502647957E-2</v>
      </c>
      <c r="Z12" s="22">
        <f>RTD("cqg.rtd", ,"ContractData",P12, "Open",, "T")</f>
        <v>258.59000000000003</v>
      </c>
      <c r="AA12" s="22">
        <f>RTD("cqg.rtd", ,"ContractData",P12, "High",, "T")</f>
        <v>268.26</v>
      </c>
      <c r="AB12" s="22">
        <f>RTD("cqg.rtd", ,"ContractData",P12, "Low",, "T")</f>
        <v>257.07</v>
      </c>
    </row>
    <row r="13" spans="2:28" ht="18" customHeight="1" x14ac:dyDescent="0.3">
      <c r="B13" s="22" t="str">
        <f>Data!H6</f>
        <v>S.ARM</v>
      </c>
      <c r="C13" s="23" t="str">
        <f>IF(B13="","",PROPER(RTD("cqg.rtd", ,"ContractData",B13, "LongDescription",, "T")))</f>
        <v>Arm Holdings Plc Ads</v>
      </c>
      <c r="D13" s="23"/>
      <c r="E13" s="23"/>
      <c r="F13" s="22">
        <f>VLOOKUP(B13,Data!$A$2:$D$104,4,FALSE)</f>
        <v>267.84899999999999</v>
      </c>
      <c r="G13" s="22">
        <f>VLOOKUP(B13,Data!$A$2:$E$104,5,FALSE)</f>
        <v>2.3810331791000001</v>
      </c>
      <c r="H13" s="22">
        <f>VLOOKUP(B13,Data!$A$2:$F$104,6,FALSE)</f>
        <v>2.6967284859201532</v>
      </c>
      <c r="I13" s="22">
        <f>RTD("cqg.rtd", ,"ContractData",B13, "LastTrade",, "T")</f>
        <v>274.27</v>
      </c>
      <c r="J13" s="22">
        <f>RTD("cqg.rtd", ,"ContractData",B13, "NetLastTrade",, "T")</f>
        <v>7.0799999999999841</v>
      </c>
      <c r="K13" s="24">
        <f>IFERROR(RTD("cqg.rtd", ,"ContractData",B13, "PercentNetLastTrade",, "T")/100,"")</f>
        <v>2.6497997679553874E-2</v>
      </c>
      <c r="L13" s="22">
        <f>RTD("cqg.rtd", ,"ContractData",B13, "Open",, "T")</f>
        <v>272</v>
      </c>
      <c r="M13" s="22">
        <f>RTD("cqg.rtd", ,"ContractData",B13, "High",, "T")</f>
        <v>275.99</v>
      </c>
      <c r="N13" s="22">
        <f>RTD("cqg.rtd", ,"ContractData",B13, "Low",, "T")</f>
        <v>270.64</v>
      </c>
      <c r="P13" s="22" t="str">
        <f>Data!P6</f>
        <v>S.LITE</v>
      </c>
      <c r="Q13" s="23" t="str">
        <f>IF(P13="","",PROPER(RTD("cqg.rtd", ,"ContractData",P13, "LongDescription",, "T")))</f>
        <v>Lumentum Hld Cm</v>
      </c>
      <c r="R13" s="23"/>
      <c r="S13" s="23"/>
      <c r="T13" s="22">
        <f>VLOOKUP(P13,Data!$J$2:$L$104,3,FALSE)</f>
        <v>735.92550000000006</v>
      </c>
      <c r="U13" s="22">
        <f>VLOOKUP(P13,Data!$J$2:$M$104,4,FALSE)</f>
        <v>11.3307384909</v>
      </c>
      <c r="V13" s="22">
        <f>VLOOKUP(P13,Data!$J$2:$N$104,5,FALSE)</f>
        <v>3.620637792757091</v>
      </c>
      <c r="W13" s="22">
        <f>RTD("cqg.rtd", ,"ContractData",P13, "LastTrade",, "T")</f>
        <v>776.95</v>
      </c>
      <c r="X13" s="22">
        <f>RTD("cqg.rtd", ,"ContractData",P13, "NetLastTrade",, "T")</f>
        <v>44.129999999999995</v>
      </c>
      <c r="Y13" s="24">
        <f>IFERROR(RTD("cqg.rtd", ,"ContractData",P13, "PercentNetLastTrade",, "T")/100,"")</f>
        <v>6.0219426325700723E-2</v>
      </c>
      <c r="Z13" s="22">
        <f>RTD("cqg.rtd", ,"ContractData",P13, "Open",, "T")</f>
        <v>764.13</v>
      </c>
      <c r="AA13" s="22">
        <f>RTD("cqg.rtd", ,"ContractData",P13, "High",, "T")</f>
        <v>790.98</v>
      </c>
      <c r="AB13" s="22">
        <f>RTD("cqg.rtd", ,"ContractData",P13, "Low",, "T")</f>
        <v>763</v>
      </c>
    </row>
    <row r="14" spans="2:28" ht="18" customHeight="1" x14ac:dyDescent="0.3">
      <c r="V14" s="6"/>
    </row>
    <row r="15" spans="2:28" ht="18" customHeight="1" x14ac:dyDescent="0.3">
      <c r="B15" s="15" t="s">
        <v>121</v>
      </c>
      <c r="C15" s="16" t="s">
        <v>113</v>
      </c>
      <c r="D15" s="16"/>
      <c r="E15" s="16"/>
      <c r="F15" s="15" t="s">
        <v>110</v>
      </c>
      <c r="G15" s="15" t="s">
        <v>106</v>
      </c>
      <c r="H15" s="15" t="s">
        <v>122</v>
      </c>
      <c r="I15" s="15" t="s">
        <v>119</v>
      </c>
      <c r="J15" s="15" t="s">
        <v>117</v>
      </c>
      <c r="K15" s="17" t="s">
        <v>118</v>
      </c>
      <c r="L15" s="15" t="s">
        <v>114</v>
      </c>
      <c r="M15" s="15" t="s">
        <v>115</v>
      </c>
      <c r="N15" s="15" t="s">
        <v>116</v>
      </c>
      <c r="P15" s="15" t="s">
        <v>121</v>
      </c>
      <c r="Q15" s="16" t="s">
        <v>113</v>
      </c>
      <c r="R15" s="16"/>
      <c r="S15" s="16"/>
      <c r="T15" s="15" t="s">
        <v>110</v>
      </c>
      <c r="U15" s="15" t="s">
        <v>106</v>
      </c>
      <c r="V15" s="15" t="s">
        <v>122</v>
      </c>
      <c r="W15" s="15" t="s">
        <v>119</v>
      </c>
      <c r="X15" s="15" t="s">
        <v>117</v>
      </c>
      <c r="Y15" s="17" t="s">
        <v>118</v>
      </c>
      <c r="Z15" s="15" t="s">
        <v>114</v>
      </c>
      <c r="AA15" s="15" t="s">
        <v>115</v>
      </c>
      <c r="AB15" s="15" t="s">
        <v>116</v>
      </c>
    </row>
    <row r="16" spans="2:28" ht="18" customHeight="1" x14ac:dyDescent="0.3">
      <c r="B16" s="22" t="str">
        <f>Data!I2</f>
        <v>S.BKNG</v>
      </c>
      <c r="C16" s="23" t="str">
        <f>IF(B16="","",PROPER(RTD("cqg.rtd", ,"ContractData",B16, "LongDescription",, "T")))</f>
        <v>Booking Holdings Inc</v>
      </c>
      <c r="D16" s="23"/>
      <c r="E16" s="23"/>
      <c r="F16" s="22">
        <f>VLOOKUP(B16,Data!$A$2:$D$104,4,FALSE)</f>
        <v>181.20400000000001</v>
      </c>
      <c r="G16" s="22">
        <f>VLOOKUP(B16,Data!$A$2:$E$104,5,FALSE)</f>
        <v>0.50598814219999999</v>
      </c>
      <c r="H16" s="22">
        <f>VLOOKUP(B16,Data!$A$2:$F$104,6,FALSE)</f>
        <v>-3.13050814414916</v>
      </c>
      <c r="I16" s="22">
        <f>RTD("cqg.rtd", ,"ContractData",B16, "LastTrade",, "T")</f>
        <v>179.62</v>
      </c>
      <c r="J16" s="22">
        <f>RTD("cqg.rtd", ,"ContractData",B16, "NetLastTrade",, "T")</f>
        <v>-2.0600000000000023</v>
      </c>
      <c r="K16" s="24">
        <f>IFERROR(RTD("cqg.rtd", ,"ContractData",B16, "PercentNetLastTrade",, "T")/100,"")</f>
        <v>-1.1338617349185381E-2</v>
      </c>
      <c r="L16" s="22">
        <f>RTD("cqg.rtd", ,"ContractData",B16, "Open",, "T")</f>
        <v>181.38</v>
      </c>
      <c r="M16" s="22">
        <f>RTD("cqg.rtd", ,"ContractData",B16, "High",, "T")</f>
        <v>182.23</v>
      </c>
      <c r="N16" s="22">
        <f>RTD("cqg.rtd", ,"ContractData",B16, "Low",, "T")</f>
        <v>179.54</v>
      </c>
      <c r="P16" s="22" t="str">
        <f>Data!Q2</f>
        <v>S.INTU</v>
      </c>
      <c r="Q16" s="23" t="str">
        <f>IF(P16="","",PROPER(RTD("cqg.rtd", ,"ContractData",P16, "LongDescription",, "T")))</f>
        <v>Intuit Inc</v>
      </c>
      <c r="R16" s="23"/>
      <c r="S16" s="23"/>
      <c r="T16" s="22">
        <f>VLOOKUP(P16,Data!$J$2:$L$104,3,FALSE)</f>
        <v>291.15249999999997</v>
      </c>
      <c r="U16" s="22">
        <f>VLOOKUP(P16,Data!$J$2:$M$104,4,FALSE)</f>
        <v>2.2946761753999998</v>
      </c>
      <c r="V16" s="22">
        <f>VLOOKUP(P16,Data!$J$2:$N$104,5,FALSE)</f>
        <v>-4.1323913594679667</v>
      </c>
      <c r="W16" s="22">
        <f>RTD("cqg.rtd", ,"ContractData",P16, "LastTrade",, "T")</f>
        <v>281.67</v>
      </c>
      <c r="X16" s="22">
        <f>RTD("cqg.rtd", ,"ContractData",P16, "NetLastTrade",, "T")</f>
        <v>-9.4200000000000159</v>
      </c>
      <c r="Y16" s="24">
        <f>IFERROR(RTD("cqg.rtd", ,"ContractData",P16, "PercentNetLastTrade",, "T")/100,"")</f>
        <v>-3.2361125425126251E-2</v>
      </c>
      <c r="Z16" s="22">
        <f>RTD("cqg.rtd", ,"ContractData",P16, "Open",, "T")</f>
        <v>284.51</v>
      </c>
      <c r="AA16" s="22">
        <f>RTD("cqg.rtd", ,"ContractData",P16, "High",, "T")</f>
        <v>286.49</v>
      </c>
      <c r="AB16" s="22">
        <f>RTD("cqg.rtd", ,"ContractData",P16, "Low",, "T")</f>
        <v>280.04000000000002</v>
      </c>
    </row>
    <row r="17" spans="2:28" ht="18" customHeight="1" x14ac:dyDescent="0.3">
      <c r="B17" s="22" t="str">
        <f>Data!I3</f>
        <v>S.HONA</v>
      </c>
      <c r="C17" s="23" t="str">
        <f>IF(B17="","",PROPER(RTD("cqg.rtd", ,"ContractData",B17, "LongDescription",, "T")))</f>
        <v>Hnywll Aerospace</v>
      </c>
      <c r="D17" s="23"/>
      <c r="E17" s="23"/>
      <c r="F17" s="22">
        <f>VLOOKUP(B17,Data!$A$2:$D$104,4,FALSE)</f>
        <v>210.90299999999999</v>
      </c>
      <c r="G17" s="22">
        <f>VLOOKUP(B17,Data!$A$2:$E$104,5,FALSE)</f>
        <v>2.0311033947000001</v>
      </c>
      <c r="H17" s="22">
        <f>VLOOKUP(B17,Data!$A$2:$F$104,6,FALSE)</f>
        <v>-3.0293878765875468</v>
      </c>
      <c r="I17" s="22">
        <f>RTD("cqg.rtd", ,"ContractData",B17, "LastTrade",, "T")</f>
        <v>204.75</v>
      </c>
      <c r="J17" s="22">
        <f>RTD("cqg.rtd", ,"ContractData",B17, "NetLastTrade",, "T")</f>
        <v>-6.8700000000000045</v>
      </c>
      <c r="K17" s="24">
        <f>IFERROR(RTD("cqg.rtd", ,"ContractData",B17, "PercentNetLastTrade",, "T")/100,"")</f>
        <v>-3.2463850297703434E-2</v>
      </c>
      <c r="L17" s="22">
        <f>RTD("cqg.rtd", ,"ContractData",B17, "Open",, "T")</f>
        <v>207.28</v>
      </c>
      <c r="M17" s="22">
        <f>RTD("cqg.rtd", ,"ContractData",B17, "High",, "T")</f>
        <v>210</v>
      </c>
      <c r="N17" s="22">
        <f>RTD("cqg.rtd", ,"ContractData",B17, "Low",, "T")</f>
        <v>203.25</v>
      </c>
      <c r="P17" s="22" t="str">
        <f>Data!Q3</f>
        <v>S.PYPL</v>
      </c>
      <c r="Q17" s="23" t="str">
        <f>IF(P17="","",PROPER(RTD("cqg.rtd", ,"ContractData",P17, "LongDescription",, "T")))</f>
        <v>Paypal Holdings</v>
      </c>
      <c r="R17" s="23"/>
      <c r="S17" s="23"/>
      <c r="T17" s="22">
        <f>VLOOKUP(P17,Data!$J$2:$L$104,3,FALSE)</f>
        <v>56.707000000000001</v>
      </c>
      <c r="U17" s="22">
        <f>VLOOKUP(P17,Data!$J$2:$M$104,4,FALSE)</f>
        <v>0.39223844790000001</v>
      </c>
      <c r="V17" s="22">
        <f>VLOOKUP(P17,Data!$J$2:$N$104,5,FALSE)</f>
        <v>-3.4851249471303989</v>
      </c>
      <c r="W17" s="22">
        <f>RTD("cqg.rtd", ,"ContractData",P17, "LastTrade",, "T")</f>
        <v>55.34</v>
      </c>
      <c r="X17" s="22">
        <f>RTD("cqg.rtd", ,"ContractData",P17, "NetLastTrade",, "T")</f>
        <v>-1.2199999999999989</v>
      </c>
      <c r="Y17" s="24">
        <f>IFERROR(RTD("cqg.rtd", ,"ContractData",P17, "PercentNetLastTrade",, "T")/100,"")</f>
        <v>-2.1570014144271572E-2</v>
      </c>
      <c r="Z17" s="22">
        <f>RTD("cqg.rtd", ,"ContractData",P17, "Open",, "T")</f>
        <v>56.49</v>
      </c>
      <c r="AA17" s="22">
        <f>RTD("cqg.rtd", ,"ContractData",P17, "High",, "T")</f>
        <v>56.72</v>
      </c>
      <c r="AB17" s="22">
        <f>RTD("cqg.rtd", ,"ContractData",P17, "Low",, "T")</f>
        <v>55.28</v>
      </c>
    </row>
    <row r="18" spans="2:28" ht="18" customHeight="1" x14ac:dyDescent="0.3">
      <c r="B18" s="22" t="str">
        <f>Data!I4</f>
        <v>S.TMUS</v>
      </c>
      <c r="C18" s="23" t="str">
        <f>IF(B18="","",PROPER(RTD("cqg.rtd", ,"ContractData",B18, "LongDescription",, "T")))</f>
        <v>T-Mobile Us Cmn</v>
      </c>
      <c r="D18" s="23"/>
      <c r="E18" s="23"/>
      <c r="F18" s="22">
        <f>VLOOKUP(B18,Data!$A$2:$D$104,4,FALSE)</f>
        <v>192.08699999999999</v>
      </c>
      <c r="G18" s="22">
        <f>VLOOKUP(B18,Data!$A$2:$E$104,5,FALSE)</f>
        <v>0.74992732979999999</v>
      </c>
      <c r="H18" s="22">
        <f>VLOOKUP(B18,Data!$A$2:$F$104,6,FALSE)</f>
        <v>-2.9962903213558625</v>
      </c>
      <c r="I18" s="22">
        <f>RTD("cqg.rtd", ,"ContractData",B18, "LastTrade",, "T")</f>
        <v>189.84</v>
      </c>
      <c r="J18" s="22">
        <f>RTD("cqg.rtd", ,"ContractData",B18, "NetLastTrade",, "T")</f>
        <v>-2.5900000000000034</v>
      </c>
      <c r="K18" s="24">
        <f>IFERROR(RTD("cqg.rtd", ,"ContractData",B18, "PercentNetLastTrade",, "T")/100,"")</f>
        <v>-1.345943979628956E-2</v>
      </c>
      <c r="L18" s="22">
        <f>RTD("cqg.rtd", ,"ContractData",B18, "Open",, "T")</f>
        <v>190.89000000000001</v>
      </c>
      <c r="M18" s="22">
        <f>RTD("cqg.rtd", ,"ContractData",B18, "High",, "T")</f>
        <v>192.33</v>
      </c>
      <c r="N18" s="22">
        <f>RTD("cqg.rtd", ,"ContractData",B18, "Low",, "T")</f>
        <v>189.81</v>
      </c>
      <c r="P18" s="22" t="str">
        <f>Data!Q4</f>
        <v>S.HONA</v>
      </c>
      <c r="Q18" s="23" t="str">
        <f>IF(P18="","",PROPER(RTD("cqg.rtd", ,"ContractData",P18, "LongDescription",, "T")))</f>
        <v>Hnywll Aerospace</v>
      </c>
      <c r="R18" s="23"/>
      <c r="S18" s="23"/>
      <c r="T18" s="22">
        <f>VLOOKUP(P18,Data!$J$2:$L$104,3,FALSE)</f>
        <v>211.9145</v>
      </c>
      <c r="U18" s="22">
        <f>VLOOKUP(P18,Data!$J$2:$M$104,4,FALSE)</f>
        <v>2.0636556761999998</v>
      </c>
      <c r="V18" s="22">
        <f>VLOOKUP(P18,Data!$J$2:$N$104,5,FALSE)</f>
        <v>-3.4717516505431085</v>
      </c>
      <c r="W18" s="22">
        <f>RTD("cqg.rtd", ,"ContractData",P18, "LastTrade",, "T")</f>
        <v>204.75</v>
      </c>
      <c r="X18" s="22">
        <f>RTD("cqg.rtd", ,"ContractData",P18, "NetLastTrade",, "T")</f>
        <v>-6.8700000000000045</v>
      </c>
      <c r="Y18" s="24">
        <f>IFERROR(RTD("cqg.rtd", ,"ContractData",P18, "PercentNetLastTrade",, "T")/100,"")</f>
        <v>-3.2463850297703434E-2</v>
      </c>
      <c r="Z18" s="22">
        <f>RTD("cqg.rtd", ,"ContractData",P18, "Open",, "T")</f>
        <v>207.28</v>
      </c>
      <c r="AA18" s="22">
        <f>RTD("cqg.rtd", ,"ContractData",P18, "High",, "T")</f>
        <v>210</v>
      </c>
      <c r="AB18" s="22">
        <f>RTD("cqg.rtd", ,"ContractData",P18, "Low",, "T")</f>
        <v>203.25</v>
      </c>
    </row>
    <row r="19" spans="2:28" ht="18" customHeight="1" x14ac:dyDescent="0.3">
      <c r="B19" s="22" t="str">
        <f>Data!I5</f>
        <v>S.PYPL</v>
      </c>
      <c r="C19" s="23" t="str">
        <f>IF(B19="","",PROPER(RTD("cqg.rtd", ,"ContractData",B19, "LongDescription",, "T")))</f>
        <v>Paypal Holdings</v>
      </c>
      <c r="D19" s="23"/>
      <c r="E19" s="23"/>
      <c r="F19" s="22">
        <f>VLOOKUP(B19,Data!$A$2:$D$104,4,FALSE)</f>
        <v>56.645000000000003</v>
      </c>
      <c r="G19" s="22">
        <f>VLOOKUP(B19,Data!$A$2:$E$104,5,FALSE)</f>
        <v>0.43754428350000002</v>
      </c>
      <c r="H19" s="22">
        <f>VLOOKUP(B19,Data!$A$2:$F$104,6,FALSE)</f>
        <v>-2.982555250319022</v>
      </c>
      <c r="I19" s="22">
        <f>RTD("cqg.rtd", ,"ContractData",B19, "LastTrade",, "T")</f>
        <v>55.34</v>
      </c>
      <c r="J19" s="22">
        <f>RTD("cqg.rtd", ,"ContractData",B19, "NetLastTrade",, "T")</f>
        <v>-1.2199999999999989</v>
      </c>
      <c r="K19" s="24">
        <f>IFERROR(RTD("cqg.rtd", ,"ContractData",B19, "PercentNetLastTrade",, "T")/100,"")</f>
        <v>-2.1570014144271572E-2</v>
      </c>
      <c r="L19" s="22">
        <f>RTD("cqg.rtd", ,"ContractData",B19, "Open",, "T")</f>
        <v>56.49</v>
      </c>
      <c r="M19" s="22">
        <f>RTD("cqg.rtd", ,"ContractData",B19, "High",, "T")</f>
        <v>56.72</v>
      </c>
      <c r="N19" s="22">
        <f>RTD("cqg.rtd", ,"ContractData",B19, "Low",, "T")</f>
        <v>55.28</v>
      </c>
      <c r="P19" s="22" t="str">
        <f>Data!Q5</f>
        <v>S.TRI</v>
      </c>
      <c r="Q19" s="23" t="str">
        <f>IF(P19="","",PROPER(RTD("cqg.rtd", ,"ContractData",P19, "LongDescription",, "T")))</f>
        <v>Thomson Reuters Cmn</v>
      </c>
      <c r="R19" s="23"/>
      <c r="S19" s="23"/>
      <c r="T19" s="22">
        <f>VLOOKUP(P19,Data!$J$2:$L$104,3,FALSE)</f>
        <v>96.403000000000006</v>
      </c>
      <c r="U19" s="22">
        <f>VLOOKUP(P19,Data!$J$2:$M$104,4,FALSE)</f>
        <v>0.43404032069999998</v>
      </c>
      <c r="V19" s="22">
        <f>VLOOKUP(P19,Data!$J$2:$N$104,5,FALSE)</f>
        <v>-3.4397725943805599</v>
      </c>
      <c r="W19" s="22">
        <f>RTD("cqg.rtd", ,"ContractData",P19, "LastTrade",, "T")</f>
        <v>94.91</v>
      </c>
      <c r="X19" s="22">
        <f>RTD("cqg.rtd", ,"ContractData",P19, "NetLastTrade",, "T")</f>
        <v>-1.2900000000000063</v>
      </c>
      <c r="Y19" s="24">
        <f>IFERROR(RTD("cqg.rtd", ,"ContractData",P19, "PercentNetLastTrade",, "T")/100,"")</f>
        <v>-1.340956340956341E-2</v>
      </c>
      <c r="Z19" s="22">
        <f>RTD("cqg.rtd", ,"ContractData",P19, "Open",, "T")</f>
        <v>95.25</v>
      </c>
      <c r="AA19" s="22">
        <f>RTD("cqg.rtd", ,"ContractData",P19, "High",, "T")</f>
        <v>95.7</v>
      </c>
      <c r="AB19" s="22">
        <f>RTD("cqg.rtd", ,"ContractData",P19, "Low",, "T")</f>
        <v>94.53</v>
      </c>
    </row>
    <row r="20" spans="2:28" ht="18" customHeight="1" x14ac:dyDescent="0.3">
      <c r="B20" s="22" t="str">
        <f>Data!I6</f>
        <v>S.PEP</v>
      </c>
      <c r="C20" s="23" t="str">
        <f>IF(B20="","",PROPER(RTD("cqg.rtd", ,"ContractData",B20, "LongDescription",, "T")))</f>
        <v>Pepsico Inc</v>
      </c>
      <c r="D20" s="23"/>
      <c r="E20" s="23"/>
      <c r="F20" s="22">
        <f>VLOOKUP(B20,Data!$A$2:$D$104,4,FALSE)</f>
        <v>136.8725</v>
      </c>
      <c r="G20" s="22">
        <f>VLOOKUP(B20,Data!$A$2:$E$104,5,FALSE)</f>
        <v>0.1519498272</v>
      </c>
      <c r="H20" s="22">
        <f>VLOOKUP(B20,Data!$A$2:$F$104,6,FALSE)</f>
        <v>-2.714711872999052</v>
      </c>
      <c r="I20" s="22">
        <f>RTD("cqg.rtd", ,"ContractData",B20, "LastTrade",, "T")</f>
        <v>136.46</v>
      </c>
      <c r="J20" s="22">
        <f>RTD("cqg.rtd", ,"ContractData",B20, "NetLastTrade",, "T")</f>
        <v>-0.65999999999999659</v>
      </c>
      <c r="K20" s="24">
        <f>IFERROR(RTD("cqg.rtd", ,"ContractData",B20, "PercentNetLastTrade",, "T")/100,"")</f>
        <v>-4.8133022170361731E-3</v>
      </c>
      <c r="L20" s="22">
        <f>RTD("cqg.rtd", ,"ContractData",B20, "Open",, "T")</f>
        <v>137.57</v>
      </c>
      <c r="M20" s="22">
        <f>RTD("cqg.rtd", ,"ContractData",B20, "High",, "T")</f>
        <v>137.59</v>
      </c>
      <c r="N20" s="22">
        <f>RTD("cqg.rtd", ,"ContractData",B20, "Low",, "T")</f>
        <v>136.41</v>
      </c>
      <c r="P20" s="22" t="str">
        <f>Data!Q6</f>
        <v>S.ODFL</v>
      </c>
      <c r="Q20" s="23" t="str">
        <f>IF(P20="","",PROPER(RTD("cqg.rtd", ,"ContractData",P20, "LongDescription",, "T")))</f>
        <v>Old Dominion Freig##</v>
      </c>
      <c r="R20" s="23"/>
      <c r="S20" s="23"/>
      <c r="T20" s="22">
        <f>VLOOKUP(P20,Data!$J$2:$L$104,3,FALSE)</f>
        <v>234.0745</v>
      </c>
      <c r="U20" s="22">
        <f>VLOOKUP(P20,Data!$J$2:$M$104,4,FALSE)</f>
        <v>0.61505670469999996</v>
      </c>
      <c r="V20" s="22">
        <f>VLOOKUP(P20,Data!$J$2:$N$104,5,FALSE)</f>
        <v>-3.3891184082233963</v>
      </c>
      <c r="W20" s="22">
        <f>RTD("cqg.rtd", ,"ContractData",P20, "LastTrade",, "T")</f>
        <v>231.99</v>
      </c>
      <c r="X20" s="22">
        <f>RTD("cqg.rtd", ,"ContractData",P20, "NetLastTrade",, "T")</f>
        <v>-1.8499999999999943</v>
      </c>
      <c r="Y20" s="24">
        <f>IFERROR(RTD("cqg.rtd", ,"ContractData",P20, "PercentNetLastTrade",, "T")/100,"")</f>
        <v>-7.9113924050632917E-3</v>
      </c>
      <c r="Z20" s="22">
        <f>RTD("cqg.rtd", ,"ContractData",P20, "Open",, "T")</f>
        <v>234.36</v>
      </c>
      <c r="AA20" s="22">
        <f>RTD("cqg.rtd", ,"ContractData",P20, "High",, "T")</f>
        <v>234.36</v>
      </c>
      <c r="AB20" s="22">
        <f>RTD("cqg.rtd", ,"ContractData",P20, "Low",, "T")</f>
        <v>230.08</v>
      </c>
    </row>
    <row r="21" spans="2:28" ht="18" customHeight="1" x14ac:dyDescent="0.3">
      <c r="B21" s="5"/>
      <c r="C21" s="3"/>
      <c r="D21" s="3"/>
      <c r="E21" s="3"/>
      <c r="F21" s="7"/>
      <c r="G21" s="7"/>
      <c r="H21" s="7"/>
      <c r="I21" s="7"/>
      <c r="J21" s="7"/>
      <c r="K21" s="8"/>
      <c r="L21" s="7"/>
      <c r="M21" s="7"/>
      <c r="N21" s="7"/>
      <c r="P21" s="5"/>
      <c r="Q21" s="3"/>
      <c r="R21" s="3"/>
      <c r="S21" s="3"/>
      <c r="T21" s="7"/>
      <c r="U21" s="7"/>
      <c r="V21" s="7"/>
      <c r="W21" s="7"/>
      <c r="X21" s="7"/>
      <c r="Y21" s="8"/>
      <c r="Z21" s="7"/>
      <c r="AA21" s="7"/>
      <c r="AB21" s="7"/>
    </row>
    <row r="22" spans="2:28" ht="18" customHeight="1" x14ac:dyDescent="0.3">
      <c r="B22" s="5"/>
      <c r="C22" s="3"/>
      <c r="D22" s="3"/>
      <c r="E22" s="3"/>
      <c r="F22" s="7"/>
      <c r="G22" s="7"/>
      <c r="H22" s="7"/>
      <c r="I22" s="7"/>
      <c r="J22" s="7"/>
      <c r="K22" s="8"/>
      <c r="L22" s="7"/>
      <c r="M22" s="7"/>
      <c r="N22" s="7"/>
    </row>
    <row r="23" spans="2:28" ht="18" customHeight="1" x14ac:dyDescent="0.3">
      <c r="B23" s="9" t="s">
        <v>107</v>
      </c>
      <c r="C23" s="10"/>
      <c r="D23" s="10" t="s">
        <v>108</v>
      </c>
      <c r="E23" s="10"/>
      <c r="F23" s="10" t="s">
        <v>109</v>
      </c>
      <c r="G23" s="11"/>
      <c r="P23" s="9" t="s">
        <v>107</v>
      </c>
      <c r="Q23" s="10"/>
      <c r="R23" s="10" t="s">
        <v>108</v>
      </c>
      <c r="S23" s="10"/>
      <c r="T23" s="10" t="s">
        <v>109</v>
      </c>
      <c r="U23" s="11"/>
    </row>
    <row r="24" spans="2:28" ht="18" customHeight="1" x14ac:dyDescent="0.3">
      <c r="B24" s="12">
        <v>30</v>
      </c>
      <c r="C24" s="13"/>
      <c r="D24" s="13">
        <v>20</v>
      </c>
      <c r="E24" s="13"/>
      <c r="F24" s="13">
        <v>20</v>
      </c>
      <c r="G24" s="14"/>
      <c r="H24" s="5"/>
      <c r="P24" s="12" t="s">
        <v>104</v>
      </c>
      <c r="Q24" s="13"/>
      <c r="R24" s="13">
        <v>20</v>
      </c>
      <c r="S24" s="13"/>
      <c r="T24" s="13">
        <v>20</v>
      </c>
      <c r="U24" s="14"/>
      <c r="V24" s="5"/>
    </row>
    <row r="25" spans="2:28" ht="18" customHeight="1" x14ac:dyDescent="0.3">
      <c r="B25" s="15" t="s">
        <v>120</v>
      </c>
      <c r="C25" s="16" t="s">
        <v>113</v>
      </c>
      <c r="D25" s="16"/>
      <c r="E25" s="16"/>
      <c r="F25" s="15" t="s">
        <v>110</v>
      </c>
      <c r="G25" s="15" t="s">
        <v>106</v>
      </c>
      <c r="H25" s="15" t="s">
        <v>122</v>
      </c>
      <c r="I25" s="15" t="s">
        <v>119</v>
      </c>
      <c r="J25" s="15" t="s">
        <v>117</v>
      </c>
      <c r="K25" s="17" t="s">
        <v>118</v>
      </c>
      <c r="L25" s="15" t="s">
        <v>114</v>
      </c>
      <c r="M25" s="15" t="s">
        <v>115</v>
      </c>
      <c r="N25" s="15" t="s">
        <v>116</v>
      </c>
      <c r="P25" s="15" t="s">
        <v>120</v>
      </c>
      <c r="Q25" s="16" t="s">
        <v>113</v>
      </c>
      <c r="R25" s="16"/>
      <c r="S25" s="16"/>
      <c r="T25" s="15" t="s">
        <v>110</v>
      </c>
      <c r="U25" s="15" t="s">
        <v>106</v>
      </c>
      <c r="V25" s="15" t="s">
        <v>122</v>
      </c>
      <c r="W25" s="15" t="s">
        <v>119</v>
      </c>
      <c r="X25" s="15" t="s">
        <v>117</v>
      </c>
      <c r="Y25" s="17" t="s">
        <v>118</v>
      </c>
      <c r="Z25" s="15" t="s">
        <v>114</v>
      </c>
      <c r="AA25" s="15" t="s">
        <v>115</v>
      </c>
      <c r="AB25" s="15" t="s">
        <v>116</v>
      </c>
    </row>
    <row r="26" spans="2:28" ht="18" customHeight="1" x14ac:dyDescent="0.3">
      <c r="B26" s="22" t="str">
        <f>Data!X2</f>
        <v>S.CRWV</v>
      </c>
      <c r="C26" s="23" t="str">
        <f>IF(B26="","",PROPER(RTD("cqg.rtd", ,"ContractData",B26, "LongDescription",, "T")))</f>
        <v>Coreweave Cl A Cs</v>
      </c>
      <c r="D26" s="23"/>
      <c r="E26" s="23"/>
      <c r="F26" s="22">
        <f>VLOOKUP(B26,Data!$R$2:$T$104,3,FALSE)</f>
        <v>73.338999999999999</v>
      </c>
      <c r="G26" s="22">
        <f>VLOOKUP(B26,Data!$R$2:$U$104,4,FALSE)</f>
        <v>1.4173457588</v>
      </c>
      <c r="H26" s="22">
        <f>VLOOKUP(B26,Data!$R$2:$V$104,5,FALSE)</f>
        <v>3.5778143537067306</v>
      </c>
      <c r="I26" s="22">
        <f>RTD("cqg.rtd", ,"ContractData",B26, "LastTrade",, "T")</f>
        <v>78.41</v>
      </c>
      <c r="J26" s="22">
        <f>RTD("cqg.rtd", ,"ContractData",B26, "NetLastTrade",, "T")</f>
        <v>5.1999999999999886</v>
      </c>
      <c r="K26" s="24">
        <f>IFERROR(RTD("cqg.rtd", ,"ContractData",B26, "PercentNetLastTrade",, "T")/100,"")</f>
        <v>7.1028548012566584E-2</v>
      </c>
      <c r="L26" s="22">
        <f>RTD("cqg.rtd", ,"ContractData",B26, "Open",, "T")</f>
        <v>75.760000000000005</v>
      </c>
      <c r="M26" s="22">
        <f>RTD("cqg.rtd", ,"ContractData",B26, "High",, "T")</f>
        <v>79.3</v>
      </c>
      <c r="N26" s="22">
        <f>RTD("cqg.rtd", ,"ContractData",B26, "Low",, "T")</f>
        <v>75.17</v>
      </c>
      <c r="P26" s="22" t="str">
        <f>Data!AF2</f>
        <v>S.EA</v>
      </c>
      <c r="Q26" s="23" t="str">
        <f>IF(P26="","",PROPER(RTD("cqg.rtd", ,"ContractData",P26, "LongDescription",, "T")))</f>
        <v>Electronic Arts Inc</v>
      </c>
      <c r="R26" s="23"/>
      <c r="S26" s="23"/>
      <c r="T26" s="22">
        <f>VLOOKUP(P26,Data!$Z$2:$AB$104,3,FALSE)</f>
        <v>205.81549999999999</v>
      </c>
      <c r="U26" s="22">
        <f>VLOOKUP(P26,Data!$Z$2:$AC$104,4,FALSE)</f>
        <v>1.5439315885</v>
      </c>
      <c r="V26" s="22">
        <f>VLOOKUP(P26,Data!$Z$2:$AD$104,5,FALSE)</f>
        <v>2.0949762438259909</v>
      </c>
      <c r="W26" s="22">
        <f>RTD("cqg.rtd", ,"ContractData",P26, "LastTrade",, "T")</f>
        <v>209.05</v>
      </c>
      <c r="X26" s="22">
        <f>RTD("cqg.rtd", ,"ContractData",P26, "NetLastTrade",, "T")</f>
        <v>0.15000000000000568</v>
      </c>
      <c r="Y26" s="24">
        <f>IFERROR(RTD("cqg.rtd", ,"ContractData",P26, "PercentNetLastTrade",, "T")/100,"")</f>
        <v>7.1804691239827679E-4</v>
      </c>
      <c r="Z26" s="22">
        <f>RTD("cqg.rtd", ,"ContractData",P26, "Open",, "T")</f>
        <v>209.27</v>
      </c>
      <c r="AA26" s="22">
        <f>RTD("cqg.rtd", ,"ContractData",P26, "High",, "T")</f>
        <v>209.27</v>
      </c>
      <c r="AB26" s="22">
        <f>RTD("cqg.rtd", ,"ContractData",P26, "Low",, "T")</f>
        <v>208.96</v>
      </c>
    </row>
    <row r="27" spans="2:28" ht="18" customHeight="1" x14ac:dyDescent="0.3">
      <c r="B27" s="22" t="str">
        <f>Data!X3</f>
        <v>S.TER</v>
      </c>
      <c r="C27" s="23" t="str">
        <f>IF(B27="","",PROPER(RTD("cqg.rtd", ,"ContractData",B27, "LongDescription",, "T")))</f>
        <v>Teradyne Inc Cmn</v>
      </c>
      <c r="D27" s="23"/>
      <c r="E27" s="23"/>
      <c r="F27" s="22">
        <f>VLOOKUP(B27,Data!$R$2:$T$104,3,FALSE)</f>
        <v>322.28050000000002</v>
      </c>
      <c r="G27" s="22">
        <f>VLOOKUP(B27,Data!$R$2:$U$104,4,FALSE)</f>
        <v>7.9969465892000002</v>
      </c>
      <c r="H27" s="22">
        <f>VLOOKUP(B27,Data!$R$2:$V$104,5,FALSE)</f>
        <v>3.3837289893300313</v>
      </c>
      <c r="I27" s="22">
        <f>RTD("cqg.rtd", ,"ContractData",B27, "LastTrade",, "T")</f>
        <v>349.34000000000003</v>
      </c>
      <c r="J27" s="22">
        <f>RTD("cqg.rtd", ,"ContractData",B27, "NetLastTrade",, "T")</f>
        <v>26.990000000000009</v>
      </c>
      <c r="K27" s="24">
        <f>IFERROR(RTD("cqg.rtd", ,"ContractData",B27, "PercentNetLastTrade",, "T")/100,"")</f>
        <v>8.3728866139289593E-2</v>
      </c>
      <c r="L27" s="22">
        <f>RTD("cqg.rtd", ,"ContractData",B27, "Open",, "T")</f>
        <v>335.21</v>
      </c>
      <c r="M27" s="22">
        <f>RTD("cqg.rtd", ,"ContractData",B27, "High",, "T")</f>
        <v>349.78000000000003</v>
      </c>
      <c r="N27" s="22">
        <f>RTD("cqg.rtd", ,"ContractData",B27, "Low",, "T")</f>
        <v>335</v>
      </c>
      <c r="P27" s="22" t="str">
        <f>Data!AF3</f>
        <v>S.CTAS</v>
      </c>
      <c r="Q27" s="23" t="str">
        <f>IF(P27="","",PROPER(RTD("cqg.rtd", ,"ContractData",P27, "LongDescription",, "T")))</f>
        <v>Cintas Corp</v>
      </c>
      <c r="R27" s="23"/>
      <c r="S27" s="23"/>
      <c r="T27" s="22">
        <f>VLOOKUP(P27,Data!$Z$2:$AB$104,3,FALSE)</f>
        <v>180.73150000000001</v>
      </c>
      <c r="U27" s="22">
        <f>VLOOKUP(P27,Data!$Z$2:$AC$104,4,FALSE)</f>
        <v>11.555433905699999</v>
      </c>
      <c r="V27" s="22">
        <f>VLOOKUP(P27,Data!$Z$2:$AD$104,5,FALSE)</f>
        <v>1.7522924855302848</v>
      </c>
      <c r="W27" s="22">
        <f>RTD("cqg.rtd", ,"ContractData",P27, "LastTrade",, "T")</f>
        <v>200.98000000000002</v>
      </c>
      <c r="X27" s="22">
        <f>RTD("cqg.rtd", ,"ContractData",P27, "NetLastTrade",, "T")</f>
        <v>-3.4699999999999989</v>
      </c>
      <c r="Y27" s="24">
        <f>IFERROR(RTD("cqg.rtd", ,"ContractData",P27, "PercentNetLastTrade",, "T")/100,"")</f>
        <v>-1.6972364881389094E-2</v>
      </c>
      <c r="Z27" s="22">
        <f>RTD("cqg.rtd", ,"ContractData",P27, "Open",, "T")</f>
        <v>203.49</v>
      </c>
      <c r="AA27" s="22">
        <f>RTD("cqg.rtd", ,"ContractData",P27, "High",, "T")</f>
        <v>204.38</v>
      </c>
      <c r="AB27" s="22">
        <f>RTD("cqg.rtd", ,"ContractData",P27, "Low",, "T")</f>
        <v>200.88</v>
      </c>
    </row>
    <row r="28" spans="2:28" ht="18" customHeight="1" x14ac:dyDescent="0.3">
      <c r="B28" s="22" t="str">
        <f>Data!X4</f>
        <v>S.AMD</v>
      </c>
      <c r="C28" s="23" t="str">
        <f>IF(B28="","",PROPER(RTD("cqg.rtd", ,"ContractData",B28, "LongDescription",, "T")))</f>
        <v>Adv Micro Devices</v>
      </c>
      <c r="D28" s="23"/>
      <c r="E28" s="23"/>
      <c r="F28" s="22">
        <f>VLOOKUP(B28,Data!$R$2:$T$104,3,FALSE)</f>
        <v>496.5265</v>
      </c>
      <c r="G28" s="22">
        <f>VLOOKUP(B28,Data!$R$2:$U$104,4,FALSE)</f>
        <v>8.3690610435000004</v>
      </c>
      <c r="H28" s="22">
        <f>VLOOKUP(B28,Data!$R$2:$V$104,5,FALSE)</f>
        <v>2.8047949319513168</v>
      </c>
      <c r="I28" s="22">
        <f>RTD("cqg.rtd", ,"ContractData",B28, "LastTrade",, "T")</f>
        <v>520</v>
      </c>
      <c r="J28" s="22">
        <f>RTD("cqg.rtd", ,"ContractData",B28, "NetLastTrade",, "T")</f>
        <v>24.240000000000009</v>
      </c>
      <c r="K28" s="24">
        <f>IFERROR(RTD("cqg.rtd", ,"ContractData",B28, "PercentNetLastTrade",, "T")/100,"")</f>
        <v>4.8894626432144588E-2</v>
      </c>
      <c r="L28" s="22">
        <f>RTD("cqg.rtd", ,"ContractData",B28, "Open",, "T")</f>
        <v>516.99</v>
      </c>
      <c r="M28" s="22">
        <f>RTD("cqg.rtd", ,"ContractData",B28, "High",, "T")</f>
        <v>521.94000000000005</v>
      </c>
      <c r="N28" s="22">
        <f>RTD("cqg.rtd", ,"ContractData",B28, "Low",, "T")</f>
        <v>510.63</v>
      </c>
      <c r="P28" s="22" t="str">
        <f>Data!AF4</f>
        <v>S.PYPL</v>
      </c>
      <c r="Q28" s="23" t="str">
        <f>IF(P28="","",PROPER(RTD("cqg.rtd", ,"ContractData",P28, "LongDescription",, "T")))</f>
        <v>Paypal Holdings</v>
      </c>
      <c r="R28" s="23"/>
      <c r="S28" s="23"/>
      <c r="T28" s="22">
        <f>VLOOKUP(P28,Data!$Z$2:$AB$104,3,FALSE)</f>
        <v>46.8185</v>
      </c>
      <c r="U28" s="22">
        <f>VLOOKUP(P28,Data!$Z$2:$AC$104,4,FALSE)</f>
        <v>4.8696840503000001</v>
      </c>
      <c r="V28" s="22">
        <f>VLOOKUP(P28,Data!$Z$2:$AD$104,5,FALSE)</f>
        <v>1.7499081895210493</v>
      </c>
      <c r="W28" s="22">
        <f>RTD("cqg.rtd", ,"ContractData",P28, "LastTrade",, "T")</f>
        <v>55.34</v>
      </c>
      <c r="X28" s="22">
        <f>RTD("cqg.rtd", ,"ContractData",P28, "NetLastTrade",, "T")</f>
        <v>-1.2199999999999989</v>
      </c>
      <c r="Y28" s="24">
        <f>IFERROR(RTD("cqg.rtd", ,"ContractData",P28, "PercentNetLastTrade",, "T")/100,"")</f>
        <v>-2.1570014144271572E-2</v>
      </c>
      <c r="Z28" s="22">
        <f>RTD("cqg.rtd", ,"ContractData",P28, "Open",, "T")</f>
        <v>56.49</v>
      </c>
      <c r="AA28" s="22">
        <f>RTD("cqg.rtd", ,"ContractData",P28, "High",, "T")</f>
        <v>56.72</v>
      </c>
      <c r="AB28" s="22">
        <f>RTD("cqg.rtd", ,"ContractData",P28, "Low",, "T")</f>
        <v>55.28</v>
      </c>
    </row>
    <row r="29" spans="2:28" ht="18" customHeight="1" x14ac:dyDescent="0.3">
      <c r="B29" s="22" t="str">
        <f>Data!X5</f>
        <v>S.INTC</v>
      </c>
      <c r="C29" s="23" t="str">
        <f>IF(B29="","",PROPER(RTD("cqg.rtd", ,"ContractData",B29, "LongDescription",, "T")))</f>
        <v>Intel Corp</v>
      </c>
      <c r="D29" s="23"/>
      <c r="E29" s="23"/>
      <c r="F29" s="22">
        <f>VLOOKUP(B29,Data!$R$2:$T$104,3,FALSE)</f>
        <v>95.808000000000007</v>
      </c>
      <c r="G29" s="22">
        <f>VLOOKUP(B29,Data!$R$2:$U$104,4,FALSE)</f>
        <v>1.5023900958</v>
      </c>
      <c r="H29" s="22">
        <f>VLOOKUP(B29,Data!$R$2:$V$104,5,FALSE)</f>
        <v>2.7502843712503062</v>
      </c>
      <c r="I29" s="22">
        <f>RTD("cqg.rtd", ,"ContractData",B29, "LastTrade",, "T")</f>
        <v>99.94</v>
      </c>
      <c r="J29" s="22">
        <f>RTD("cqg.rtd", ,"ContractData",B29, "NetLastTrade",, "T")</f>
        <v>4.8999999999999915</v>
      </c>
      <c r="K29" s="24">
        <f>IFERROR(RTD("cqg.rtd", ,"ContractData",B29, "PercentNetLastTrade",, "T")/100,"")</f>
        <v>5.1557239057239058E-2</v>
      </c>
      <c r="L29" s="22">
        <f>RTD("cqg.rtd", ,"ContractData",B29, "Open",, "T")</f>
        <v>97.58</v>
      </c>
      <c r="M29" s="22">
        <f>RTD("cqg.rtd", ,"ContractData",B29, "High",, "T")</f>
        <v>100.16</v>
      </c>
      <c r="N29" s="22">
        <f>RTD("cqg.rtd", ,"ContractData",B29, "Low",, "T")</f>
        <v>97.05</v>
      </c>
      <c r="P29" s="22" t="str">
        <f>Data!AF5</f>
        <v>S.FANG</v>
      </c>
      <c r="Q29" s="23" t="str">
        <f>IF(P29="","",PROPER(RTD("cqg.rtd", ,"ContractData",P29, "LongDescription",, "T")))</f>
        <v>Diamondback Energy</v>
      </c>
      <c r="R29" s="23"/>
      <c r="S29" s="23"/>
      <c r="T29" s="22">
        <f>VLOOKUP(P29,Data!$Z$2:$AB$104,3,FALSE)</f>
        <v>184.01900000000001</v>
      </c>
      <c r="U29" s="22">
        <f>VLOOKUP(P29,Data!$Z$2:$AC$104,4,FALSE)</f>
        <v>6.9268101604999996</v>
      </c>
      <c r="V29" s="22">
        <f>VLOOKUP(P29,Data!$Z$2:$AD$104,5,FALSE)</f>
        <v>1.5001132930211465</v>
      </c>
      <c r="W29" s="22">
        <f>RTD("cqg.rtd", ,"ContractData",P29, "LastTrade",, "T")</f>
        <v>194.41</v>
      </c>
      <c r="X29" s="22">
        <f>RTD("cqg.rtd", ,"ContractData",P29, "NetLastTrade",, "T")</f>
        <v>-1.1299999999999955</v>
      </c>
      <c r="Y29" s="24">
        <f>IFERROR(RTD("cqg.rtd", ,"ContractData",P29, "PercentNetLastTrade",, "T")/100,"")</f>
        <v>-5.7788687736524489E-3</v>
      </c>
      <c r="Z29" s="22">
        <f>RTD("cqg.rtd", ,"ContractData",P29, "Open",, "T")</f>
        <v>192.43</v>
      </c>
      <c r="AA29" s="22">
        <f>RTD("cqg.rtd", ,"ContractData",P29, "High",, "T")</f>
        <v>194.99</v>
      </c>
      <c r="AB29" s="22">
        <f>RTD("cqg.rtd", ,"ContractData",P29, "Low",, "T")</f>
        <v>192.43</v>
      </c>
    </row>
    <row r="30" spans="2:28" ht="18" customHeight="1" x14ac:dyDescent="0.3">
      <c r="B30" s="22" t="str">
        <f>Data!X6</f>
        <v>S.MPWR</v>
      </c>
      <c r="C30" s="23" t="str">
        <f>IF(B30="","",PROPER(RTD("cqg.rtd", ,"ContractData",B30, "LongDescription",, "T")))</f>
        <v>Monolithic Power Sys</v>
      </c>
      <c r="D30" s="23"/>
      <c r="E30" s="23"/>
      <c r="F30" s="22">
        <f>VLOOKUP(B30,Data!$R$2:$T$104,3,FALSE)</f>
        <v>1307.3875</v>
      </c>
      <c r="G30" s="22">
        <f>VLOOKUP(B30,Data!$R$2:$U$104,4,FALSE)</f>
        <v>20.820530702900001</v>
      </c>
      <c r="H30" s="22">
        <f>VLOOKUP(B30,Data!$R$2:$V$104,5,FALSE)</f>
        <v>2.7080241519562547</v>
      </c>
      <c r="I30" s="22">
        <f>RTD("cqg.rtd", ,"ContractData",B30, "LastTrade",, "T")</f>
        <v>1363.77</v>
      </c>
      <c r="J30" s="22">
        <f>RTD("cqg.rtd", ,"ContractData",B30, "NetLastTrade",, "T")</f>
        <v>51.769999999999982</v>
      </c>
      <c r="K30" s="24">
        <f>IFERROR(RTD("cqg.rtd", ,"ContractData",B30, "PercentNetLastTrade",, "T")/100,"")</f>
        <v>3.9458841463414634E-2</v>
      </c>
      <c r="L30" s="22">
        <f>RTD("cqg.rtd", ,"ContractData",B30, "Open",, "T")</f>
        <v>1332.96</v>
      </c>
      <c r="M30" s="22">
        <f>RTD("cqg.rtd", ,"ContractData",B30, "High",, "T")</f>
        <v>1363.78</v>
      </c>
      <c r="N30" s="22">
        <f>RTD("cqg.rtd", ,"ContractData",B30, "Low",, "T")</f>
        <v>1330</v>
      </c>
      <c r="P30" s="22" t="str">
        <f>Data!AF6</f>
        <v>S.CSX</v>
      </c>
      <c r="Q30" s="23" t="str">
        <f>IF(P30="","",PROPER(RTD("cqg.rtd", ,"ContractData",P30, "LongDescription",, "T")))</f>
        <v>Csx Corporation</v>
      </c>
      <c r="R30" s="23"/>
      <c r="S30" s="23"/>
      <c r="T30" s="22">
        <f>VLOOKUP(P30,Data!$Z$2:$AB$104,3,FALSE)</f>
        <v>48.622999999999998</v>
      </c>
      <c r="U30" s="22">
        <f>VLOOKUP(P30,Data!$Z$2:$AC$104,4,FALSE)</f>
        <v>1.4395245743</v>
      </c>
      <c r="V30" s="22">
        <f>VLOOKUP(P30,Data!$Z$2:$AD$104,5,FALSE)</f>
        <v>1.4984113772763425</v>
      </c>
      <c r="W30" s="22">
        <f>RTD("cqg.rtd", ,"ContractData",P30, "LastTrade",, "T")</f>
        <v>50.78</v>
      </c>
      <c r="X30" s="22">
        <f>RTD("cqg.rtd", ,"ContractData",P30, "NetLastTrade",, "T")</f>
        <v>3.0000000000001137E-2</v>
      </c>
      <c r="Y30" s="24">
        <f>IFERROR(RTD("cqg.rtd", ,"ContractData",P30, "PercentNetLastTrade",, "T")/100,"")</f>
        <v>5.9113300492610833E-4</v>
      </c>
      <c r="Z30" s="22">
        <f>RTD("cqg.rtd", ,"ContractData",P30, "Open",, "T")</f>
        <v>50.88</v>
      </c>
      <c r="AA30" s="22">
        <f>RTD("cqg.rtd", ,"ContractData",P30, "High",, "T")</f>
        <v>50.96</v>
      </c>
      <c r="AB30" s="22">
        <f>RTD("cqg.rtd", ,"ContractData",P30, "Low",, "T")</f>
        <v>50.620000000000005</v>
      </c>
    </row>
    <row r="31" spans="2:28" ht="18" customHeight="1" x14ac:dyDescent="0.3">
      <c r="V31" s="6"/>
    </row>
    <row r="32" spans="2:28" ht="18" customHeight="1" x14ac:dyDescent="0.3">
      <c r="B32" s="15" t="s">
        <v>121</v>
      </c>
      <c r="C32" s="16" t="s">
        <v>113</v>
      </c>
      <c r="D32" s="16"/>
      <c r="E32" s="16"/>
      <c r="F32" s="15" t="s">
        <v>110</v>
      </c>
      <c r="G32" s="15" t="s">
        <v>106</v>
      </c>
      <c r="H32" s="15" t="s">
        <v>122</v>
      </c>
      <c r="I32" s="15" t="s">
        <v>119</v>
      </c>
      <c r="J32" s="15" t="s">
        <v>117</v>
      </c>
      <c r="K32" s="17" t="s">
        <v>118</v>
      </c>
      <c r="L32" s="15" t="s">
        <v>114</v>
      </c>
      <c r="M32" s="15" t="s">
        <v>115</v>
      </c>
      <c r="N32" s="15" t="s">
        <v>116</v>
      </c>
      <c r="P32" s="15" t="s">
        <v>121</v>
      </c>
      <c r="Q32" s="16" t="s">
        <v>113</v>
      </c>
      <c r="R32" s="16"/>
      <c r="S32" s="16"/>
      <c r="T32" s="15" t="s">
        <v>110</v>
      </c>
      <c r="U32" s="15" t="s">
        <v>106</v>
      </c>
      <c r="V32" s="15" t="s">
        <v>122</v>
      </c>
      <c r="W32" s="15" t="s">
        <v>119</v>
      </c>
      <c r="X32" s="15" t="s">
        <v>117</v>
      </c>
      <c r="Y32" s="17" t="s">
        <v>118</v>
      </c>
      <c r="Z32" s="15" t="s">
        <v>114</v>
      </c>
      <c r="AA32" s="15" t="s">
        <v>115</v>
      </c>
      <c r="AB32" s="15" t="s">
        <v>116</v>
      </c>
    </row>
    <row r="33" spans="2:28" ht="18" customHeight="1" x14ac:dyDescent="0.3">
      <c r="B33" s="22" t="str">
        <f>Data!Y2</f>
        <v>S.INTU</v>
      </c>
      <c r="C33" s="23" t="str">
        <f>IF(B33="","",PROPER(RTD("cqg.rtd", ,"ContractData",B33, "LongDescription",, "T")))</f>
        <v>Intuit Inc</v>
      </c>
      <c r="D33" s="23"/>
      <c r="E33" s="23"/>
      <c r="F33" s="22">
        <f>VLOOKUP(B33,Data!$R$2:$T$104,3,FALSE)</f>
        <v>292.78399999999999</v>
      </c>
      <c r="G33" s="22">
        <f>VLOOKUP(B33,Data!$R$2:$U$104,4,FALSE)</f>
        <v>3.2328306482000002</v>
      </c>
      <c r="H33" s="22">
        <f>VLOOKUP(B33,Data!$R$2:$V$104,5,FALSE)</f>
        <v>-3.4378540695251427</v>
      </c>
      <c r="I33" s="22">
        <f>RTD("cqg.rtd", ,"ContractData",B33, "LastTrade",, "T")</f>
        <v>281.67</v>
      </c>
      <c r="J33" s="22">
        <f>RTD("cqg.rtd", ,"ContractData",B33, "NetLastTrade",, "T")</f>
        <v>-9.4200000000000159</v>
      </c>
      <c r="K33" s="24">
        <f>IFERROR(RTD("cqg.rtd", ,"ContractData",B33, "PercentNetLastTrade",, "T")/100,"")</f>
        <v>-3.2361125425126251E-2</v>
      </c>
      <c r="L33" s="22">
        <f>RTD("cqg.rtd", ,"ContractData",B33, "Open",, "T")</f>
        <v>284.51</v>
      </c>
      <c r="M33" s="22">
        <f>RTD("cqg.rtd", ,"ContractData",B33, "High",, "T")</f>
        <v>286.49</v>
      </c>
      <c r="N33" s="22">
        <f>RTD("cqg.rtd", ,"ContractData",B33, "Low",, "T")</f>
        <v>280.04000000000002</v>
      </c>
      <c r="P33" s="22" t="str">
        <f>Data!AG2</f>
        <v>S.CDNS</v>
      </c>
      <c r="Q33" s="23" t="str">
        <f>IF(P33="","",PROPER(RTD("cqg.rtd", ,"ContractData",P33, "LongDescription",, "T")))</f>
        <v>Cadence Design Sys</v>
      </c>
      <c r="R33" s="23"/>
      <c r="S33" s="23"/>
      <c r="T33" s="22">
        <f>VLOOKUP(P33,Data!$Z$2:$AB$104,3,FALSE)</f>
        <v>371.46600000000001</v>
      </c>
      <c r="U33" s="22">
        <f>VLOOKUP(P33,Data!$Z$2:$AC$104,4,FALSE)</f>
        <v>14.522534351799999</v>
      </c>
      <c r="V33" s="22">
        <f>VLOOKUP(P33,Data!$Z$2:$AD$104,5,FALSE)</f>
        <v>-2.6886491747330883</v>
      </c>
      <c r="W33" s="22">
        <f>RTD("cqg.rtd", ,"ContractData",P33, "LastTrade",, "T")</f>
        <v>332.42</v>
      </c>
      <c r="X33" s="22">
        <f>RTD("cqg.rtd", ,"ContractData",P33, "NetLastTrade",, "T")</f>
        <v>2.3100000000000023</v>
      </c>
      <c r="Y33" s="24">
        <f>IFERROR(RTD("cqg.rtd", ,"ContractData",P33, "PercentNetLastTrade",, "T")/100,"")</f>
        <v>6.9976674441852718E-3</v>
      </c>
      <c r="Z33" s="22">
        <f>RTD("cqg.rtd", ,"ContractData",P33, "Open",, "T")</f>
        <v>333.02</v>
      </c>
      <c r="AA33" s="22">
        <f>RTD("cqg.rtd", ,"ContractData",P33, "High",, "T")</f>
        <v>339.11</v>
      </c>
      <c r="AB33" s="22">
        <f>RTD("cqg.rtd", ,"ContractData",P33, "Low",, "T")</f>
        <v>331.6</v>
      </c>
    </row>
    <row r="34" spans="2:28" ht="18" customHeight="1" x14ac:dyDescent="0.3">
      <c r="B34" s="22" t="str">
        <f>Data!Y3</f>
        <v>S.PYPL</v>
      </c>
      <c r="C34" s="23" t="str">
        <f>IF(B34="","",PROPER(RTD("cqg.rtd", ,"ContractData",B34, "LongDescription",, "T")))</f>
        <v>Paypal Holdings</v>
      </c>
      <c r="D34" s="23"/>
      <c r="E34" s="23"/>
      <c r="F34" s="22">
        <f>VLOOKUP(B34,Data!$R$2:$T$104,3,FALSE)</f>
        <v>56.667999999999999</v>
      </c>
      <c r="G34" s="22">
        <f>VLOOKUP(B34,Data!$R$2:$U$104,4,FALSE)</f>
        <v>0.53590670829999998</v>
      </c>
      <c r="H34" s="22">
        <f>VLOOKUP(B34,Data!$R$2:$V$104,5,FALSE)</f>
        <v>-2.4780432478866881</v>
      </c>
      <c r="I34" s="22">
        <f>RTD("cqg.rtd", ,"ContractData",B34, "LastTrade",, "T")</f>
        <v>55.34</v>
      </c>
      <c r="J34" s="22">
        <f>RTD("cqg.rtd", ,"ContractData",B34, "NetLastTrade",, "T")</f>
        <v>-1.2199999999999989</v>
      </c>
      <c r="K34" s="24">
        <f>IFERROR(RTD("cqg.rtd", ,"ContractData",B34, "PercentNetLastTrade",, "T")/100,"")</f>
        <v>-2.1570014144271572E-2</v>
      </c>
      <c r="L34" s="22">
        <f>RTD("cqg.rtd", ,"ContractData",B34, "Open",, "T")</f>
        <v>56.49</v>
      </c>
      <c r="M34" s="22">
        <f>RTD("cqg.rtd", ,"ContractData",B34, "High",, "T")</f>
        <v>56.72</v>
      </c>
      <c r="N34" s="22">
        <f>RTD("cqg.rtd", ,"ContractData",B34, "Low",, "T")</f>
        <v>55.28</v>
      </c>
      <c r="P34" s="22" t="str">
        <f>Data!AG3</f>
        <v>S.SNPS</v>
      </c>
      <c r="Q34" s="23" t="str">
        <f>IF(P34="","",PROPER(RTD("cqg.rtd", ,"ContractData",P34, "LongDescription",, "T")))</f>
        <v>Synopsys, Inc.</v>
      </c>
      <c r="R34" s="23"/>
      <c r="S34" s="23"/>
      <c r="T34" s="22">
        <f>VLOOKUP(P34,Data!$Z$2:$AB$104,3,FALSE)</f>
        <v>437.67899999999997</v>
      </c>
      <c r="U34" s="22">
        <f>VLOOKUP(P34,Data!$Z$2:$AC$104,4,FALSE)</f>
        <v>22.3292388809</v>
      </c>
      <c r="V34" s="22">
        <f>VLOOKUP(P34,Data!$Z$2:$AD$104,5,FALSE)</f>
        <v>-2.5549012352946159</v>
      </c>
      <c r="W34" s="22">
        <f>RTD("cqg.rtd", ,"ContractData",P34, "LastTrade",, "T")</f>
        <v>380.63</v>
      </c>
      <c r="X34" s="22">
        <f>RTD("cqg.rtd", ,"ContractData",P34, "NetLastTrade",, "T")</f>
        <v>-3.6399999999999864</v>
      </c>
      <c r="Y34" s="24">
        <f>IFERROR(RTD("cqg.rtd", ,"ContractData",P34, "PercentNetLastTrade",, "T")/100,"")</f>
        <v>-9.4725063106669786E-3</v>
      </c>
      <c r="Z34" s="22">
        <f>RTD("cqg.rtd", ,"ContractData",P34, "Open",, "T")</f>
        <v>382</v>
      </c>
      <c r="AA34" s="22">
        <f>RTD("cqg.rtd", ,"ContractData",P34, "High",, "T")</f>
        <v>385</v>
      </c>
      <c r="AB34" s="22">
        <f>RTD("cqg.rtd", ,"ContractData",P34, "Low",, "T")</f>
        <v>379</v>
      </c>
    </row>
    <row r="35" spans="2:28" ht="18" customHeight="1" x14ac:dyDescent="0.3">
      <c r="B35" s="22" t="str">
        <f>Data!Y4</f>
        <v>S.CMCSA</v>
      </c>
      <c r="C35" s="23" t="str">
        <f>IF(B35="","",PROPER(RTD("cqg.rtd", ,"ContractData",B35, "LongDescription",, "T")))</f>
        <v>Comcast Corp A</v>
      </c>
      <c r="D35" s="23"/>
      <c r="E35" s="23"/>
      <c r="F35" s="22">
        <f>VLOOKUP(B35,Data!$R$2:$T$104,3,FALSE)</f>
        <v>23.967500000000001</v>
      </c>
      <c r="G35" s="22">
        <f>VLOOKUP(B35,Data!$R$2:$U$104,4,FALSE)</f>
        <v>0.20839565730000001</v>
      </c>
      <c r="H35" s="22">
        <f>VLOOKUP(B35,Data!$R$2:$V$104,5,FALSE)</f>
        <v>-2.4352714762641088</v>
      </c>
      <c r="I35" s="22">
        <f>RTD("cqg.rtd", ,"ContractData",B35, "LastTrade",, "T")</f>
        <v>23.46</v>
      </c>
      <c r="J35" s="22">
        <f>RTD("cqg.rtd", ,"ContractData",B35, "NetLastTrade",, "T")</f>
        <v>-0.32999999999999829</v>
      </c>
      <c r="K35" s="24">
        <f>IFERROR(RTD("cqg.rtd", ,"ContractData",B35, "PercentNetLastTrade",, "T")/100,"")</f>
        <v>-1.3871374527112233E-2</v>
      </c>
      <c r="L35" s="22">
        <f>RTD("cqg.rtd", ,"ContractData",B35, "Open",, "T")</f>
        <v>23.88</v>
      </c>
      <c r="M35" s="22">
        <f>RTD("cqg.rtd", ,"ContractData",B35, "High",, "T")</f>
        <v>23.88</v>
      </c>
      <c r="N35" s="22">
        <f>RTD("cqg.rtd", ,"ContractData",B35, "Low",, "T")</f>
        <v>23.39</v>
      </c>
      <c r="P35" s="22" t="str">
        <f>Data!AG4</f>
        <v>S.NFLX</v>
      </c>
      <c r="Q35" s="23" t="str">
        <f>IF(P35="","",PROPER(RTD("cqg.rtd", ,"ContractData",P35, "LongDescription",, "T")))</f>
        <v>Netflix, Inc.</v>
      </c>
      <c r="R35" s="23"/>
      <c r="S35" s="23"/>
      <c r="T35" s="22">
        <f>VLOOKUP(P35,Data!$Z$2:$AB$104,3,FALSE)</f>
        <v>73.397999999999996</v>
      </c>
      <c r="U35" s="22">
        <f>VLOOKUP(P35,Data!$Z$2:$AC$104,4,FALSE)</f>
        <v>2.3367896782000002</v>
      </c>
      <c r="V35" s="22">
        <f>VLOOKUP(P35,Data!$Z$2:$AD$104,5,FALSE)</f>
        <v>-2.429829288005795</v>
      </c>
      <c r="W35" s="22">
        <f>RTD("cqg.rtd", ,"ContractData",P35, "LastTrade",, "T")</f>
        <v>67.72</v>
      </c>
      <c r="X35" s="22">
        <f>RTD("cqg.rtd", ,"ContractData",P35, "NetLastTrade",, "T")</f>
        <v>-1.230000000000004</v>
      </c>
      <c r="Y35" s="24">
        <f>IFERROR(RTD("cqg.rtd", ,"ContractData",P35, "PercentNetLastTrade",, "T")/100,"")</f>
        <v>-1.7839013778100071E-2</v>
      </c>
      <c r="Z35" s="22">
        <f>RTD("cqg.rtd", ,"ContractData",P35, "Open",, "T")</f>
        <v>68.31</v>
      </c>
      <c r="AA35" s="22">
        <f>RTD("cqg.rtd", ,"ContractData",P35, "High",, "T")</f>
        <v>68.38</v>
      </c>
      <c r="AB35" s="22">
        <f>RTD("cqg.rtd", ,"ContractData",P35, "Low",, "T")</f>
        <v>67.03</v>
      </c>
    </row>
    <row r="36" spans="2:28" ht="18" customHeight="1" x14ac:dyDescent="0.3">
      <c r="B36" s="22" t="str">
        <f>Data!Y5</f>
        <v>S.ODFL</v>
      </c>
      <c r="C36" s="23" t="str">
        <f>IF(B36="","",PROPER(RTD("cqg.rtd", ,"ContractData",B36, "LongDescription",, "T")))</f>
        <v>Old Dominion Freig##</v>
      </c>
      <c r="D36" s="23"/>
      <c r="E36" s="23"/>
      <c r="F36" s="22">
        <f>VLOOKUP(B36,Data!$R$2:$T$104,3,FALSE)</f>
        <v>234.64750000000001</v>
      </c>
      <c r="G36" s="22">
        <f>VLOOKUP(B36,Data!$R$2:$U$104,4,FALSE)</f>
        <v>1.1129235149000001</v>
      </c>
      <c r="H36" s="22">
        <f>VLOOKUP(B36,Data!$R$2:$V$104,5,FALSE)</f>
        <v>-2.3878550182658187</v>
      </c>
      <c r="I36" s="22">
        <f>RTD("cqg.rtd", ,"ContractData",B36, "LastTrade",, "T")</f>
        <v>231.99</v>
      </c>
      <c r="J36" s="22">
        <f>RTD("cqg.rtd", ,"ContractData",B36, "NetLastTrade",, "T")</f>
        <v>-1.8499999999999943</v>
      </c>
      <c r="K36" s="24">
        <f>IFERROR(RTD("cqg.rtd", ,"ContractData",B36, "PercentNetLastTrade",, "T")/100,"")</f>
        <v>-7.9113924050632917E-3</v>
      </c>
      <c r="L36" s="22">
        <f>RTD("cqg.rtd", ,"ContractData",B36, "Open",, "T")</f>
        <v>234.36</v>
      </c>
      <c r="M36" s="22">
        <f>RTD("cqg.rtd", ,"ContractData",B36, "High",, "T")</f>
        <v>234.36</v>
      </c>
      <c r="N36" s="22">
        <f>RTD("cqg.rtd", ,"ContractData",B36, "Low",, "T")</f>
        <v>230.08</v>
      </c>
      <c r="P36" s="22" t="str">
        <f>Data!AG5</f>
        <v>S.ISRG</v>
      </c>
      <c r="Q36" s="23" t="str">
        <f>IF(P36="","",PROPER(RTD("cqg.rtd", ,"ContractData",P36, "LongDescription",, "T")))</f>
        <v>Intuitive Surg, Inc.</v>
      </c>
      <c r="R36" s="23"/>
      <c r="S36" s="23"/>
      <c r="T36" s="22">
        <f>VLOOKUP(P36,Data!$Z$2:$AB$104,3,FALSE)</f>
        <v>400.74149999999997</v>
      </c>
      <c r="U36" s="22">
        <f>VLOOKUP(P36,Data!$Z$2:$AC$104,4,FALSE)</f>
        <v>20.8837056757</v>
      </c>
      <c r="V36" s="22">
        <f>VLOOKUP(P36,Data!$Z$2:$AD$104,5,FALSE)</f>
        <v>-2.2602071075404488</v>
      </c>
      <c r="W36" s="22">
        <f>RTD("cqg.rtd", ,"ContractData",P36, "LastTrade",, "T")</f>
        <v>353.54</v>
      </c>
      <c r="X36" s="22">
        <f>RTD("cqg.rtd", ,"ContractData",P36, "NetLastTrade",, "T")</f>
        <v>8.1200000000000045</v>
      </c>
      <c r="Y36" s="24">
        <f>IFERROR(RTD("cqg.rtd", ,"ContractData",P36, "PercentNetLastTrade",, "T")/100,"")</f>
        <v>2.3507613919286668E-2</v>
      </c>
      <c r="Z36" s="22">
        <f>RTD("cqg.rtd", ,"ContractData",P36, "Open",, "T")</f>
        <v>347.01</v>
      </c>
      <c r="AA36" s="22">
        <f>RTD("cqg.rtd", ,"ContractData",P36, "High",, "T")</f>
        <v>355.08</v>
      </c>
      <c r="AB36" s="22">
        <f>RTD("cqg.rtd", ,"ContractData",P36, "Low",, "T")</f>
        <v>346.5</v>
      </c>
    </row>
    <row r="37" spans="2:28" ht="18" customHeight="1" x14ac:dyDescent="0.3">
      <c r="B37" s="22" t="str">
        <f>Data!Y6</f>
        <v>S.ADSK</v>
      </c>
      <c r="C37" s="23" t="str">
        <f>IF(B37="","",PROPER(RTD("cqg.rtd", ,"ContractData",B37, "LongDescription",, "T")))</f>
        <v>Autodesk Inc</v>
      </c>
      <c r="D37" s="23"/>
      <c r="E37" s="23"/>
      <c r="F37" s="22">
        <f>VLOOKUP(B37,Data!$R$2:$T$104,3,FALSE)</f>
        <v>217.18</v>
      </c>
      <c r="G37" s="22">
        <f>VLOOKUP(B37,Data!$R$2:$U$104,4,FALSE)</f>
        <v>1.1618218452</v>
      </c>
      <c r="H37" s="22">
        <f>VLOOKUP(B37,Data!$R$2:$V$104,5,FALSE)</f>
        <v>-2.2895076478288243</v>
      </c>
      <c r="I37" s="22">
        <f>RTD("cqg.rtd", ,"ContractData",B37, "LastTrade",, "T")</f>
        <v>214.52</v>
      </c>
      <c r="J37" s="22">
        <f>RTD("cqg.rtd", ,"ContractData",B37, "NetLastTrade",, "T")</f>
        <v>-3.8299999999999841</v>
      </c>
      <c r="K37" s="24">
        <f>IFERROR(RTD("cqg.rtd", ,"ContractData",B37, "PercentNetLastTrade",, "T")/100,"")</f>
        <v>-1.7540645752232652E-2</v>
      </c>
      <c r="L37" s="22">
        <f>RTD("cqg.rtd", ,"ContractData",B37, "Open",, "T")</f>
        <v>215.07</v>
      </c>
      <c r="M37" s="22">
        <f>RTD("cqg.rtd", ,"ContractData",B37, "High",, "T")</f>
        <v>215.67000000000002</v>
      </c>
      <c r="N37" s="22">
        <f>RTD("cqg.rtd", ,"ContractData",B37, "Low",, "T")</f>
        <v>213.22</v>
      </c>
      <c r="P37" s="22" t="str">
        <f>Data!AG6</f>
        <v>S.SPCX</v>
      </c>
      <c r="Q37" s="23" t="str">
        <f>IF(P37="","",PROPER(RTD("cqg.rtd", ,"ContractData",P37, "LongDescription",, "T")))</f>
        <v>Space Exploration Technologies Corp. Class A</v>
      </c>
      <c r="R37" s="23"/>
      <c r="S37" s="23"/>
      <c r="T37" s="22">
        <f>VLOOKUP(P37,Data!$Z$2:$AB$104,3,FALSE)</f>
        <v>148.52699999999999</v>
      </c>
      <c r="U37" s="22">
        <f>VLOOKUP(P37,Data!$Z$2:$AC$104,4,FALSE)</f>
        <v>12.864012243499999</v>
      </c>
      <c r="V37" s="22">
        <f>VLOOKUP(P37,Data!$Z$2:$AD$104,5,FALSE)</f>
        <v>-1.9664937751269782</v>
      </c>
      <c r="W37" s="22">
        <f>RTD("cqg.rtd", ,"ContractData",P37, "LastTrade",, "T")</f>
        <v>123.23</v>
      </c>
      <c r="X37" s="22">
        <f>RTD("cqg.rtd", ,"ContractData",P37, "NetLastTrade",, "T")</f>
        <v>-0.76000000000000512</v>
      </c>
      <c r="Y37" s="24">
        <f>IFERROR(RTD("cqg.rtd", ,"ContractData",P37, "PercentNetLastTrade",, "T")/100,"")</f>
        <v>-6.1295265747237683E-3</v>
      </c>
      <c r="Z37" s="22">
        <f>RTD("cqg.rtd", ,"ContractData",P37, "Open",, "T")</f>
        <v>125.28</v>
      </c>
      <c r="AA37" s="22">
        <f>RTD("cqg.rtd", ,"ContractData",P37, "High",, "T")</f>
        <v>125.7</v>
      </c>
      <c r="AB37" s="22">
        <f>RTD("cqg.rtd", ,"ContractData",P37, "Low",, "T")</f>
        <v>123.04</v>
      </c>
    </row>
    <row r="38" spans="2:28" ht="18" customHeight="1" x14ac:dyDescent="0.3"/>
    <row r="39" spans="2:28" ht="18" customHeight="1" x14ac:dyDescent="0.3">
      <c r="B39" s="38" t="s">
        <v>123</v>
      </c>
      <c r="C39" s="32" t="s">
        <v>113</v>
      </c>
      <c r="D39" s="33"/>
      <c r="E39" s="34"/>
      <c r="F39" s="38" t="s">
        <v>110</v>
      </c>
      <c r="G39" s="38" t="s">
        <v>106</v>
      </c>
      <c r="H39" s="42" t="s">
        <v>122</v>
      </c>
      <c r="I39" s="42" t="s">
        <v>119</v>
      </c>
      <c r="J39" s="42" t="s">
        <v>117</v>
      </c>
      <c r="K39" s="42" t="s">
        <v>118</v>
      </c>
      <c r="L39" s="42" t="s">
        <v>114</v>
      </c>
      <c r="M39" s="42" t="s">
        <v>115</v>
      </c>
      <c r="N39" s="42" t="s">
        <v>116</v>
      </c>
      <c r="P39" s="38" t="s">
        <v>123</v>
      </c>
      <c r="Q39" s="32" t="s">
        <v>113</v>
      </c>
      <c r="R39" s="33"/>
      <c r="S39" s="34"/>
      <c r="T39" s="38" t="s">
        <v>110</v>
      </c>
      <c r="U39" s="38" t="s">
        <v>106</v>
      </c>
      <c r="V39" s="42" t="s">
        <v>122</v>
      </c>
      <c r="W39" s="42" t="s">
        <v>119</v>
      </c>
      <c r="X39" s="42" t="s">
        <v>117</v>
      </c>
      <c r="Y39" s="42" t="s">
        <v>118</v>
      </c>
      <c r="Z39" s="42" t="s">
        <v>114</v>
      </c>
      <c r="AA39" s="42" t="s">
        <v>115</v>
      </c>
      <c r="AB39" s="42" t="s">
        <v>116</v>
      </c>
    </row>
    <row r="40" spans="2:28" ht="18" customHeight="1" x14ac:dyDescent="0.3">
      <c r="B40" s="40" t="s">
        <v>104</v>
      </c>
      <c r="C40" s="35"/>
      <c r="D40" s="36"/>
      <c r="E40" s="37"/>
      <c r="F40" s="39">
        <v>20</v>
      </c>
      <c r="G40" s="40">
        <v>20</v>
      </c>
      <c r="H40" s="41"/>
      <c r="I40" s="43"/>
      <c r="J40" s="43"/>
      <c r="K40" s="43"/>
      <c r="L40" s="43"/>
      <c r="M40" s="43"/>
      <c r="N40" s="43"/>
      <c r="P40" s="40" t="s">
        <v>104</v>
      </c>
      <c r="Q40" s="35"/>
      <c r="R40" s="36"/>
      <c r="S40" s="37"/>
      <c r="T40" s="39">
        <v>20</v>
      </c>
      <c r="U40" s="40">
        <v>20</v>
      </c>
      <c r="V40" s="41"/>
      <c r="W40" s="43"/>
      <c r="X40" s="43"/>
      <c r="Y40" s="43"/>
      <c r="Z40" s="43"/>
      <c r="AA40" s="43"/>
      <c r="AB40" s="43"/>
    </row>
    <row r="41" spans="2:28" ht="18" customHeight="1" x14ac:dyDescent="0.3">
      <c r="B41" s="31" t="s">
        <v>124</v>
      </c>
      <c r="C41" s="23" t="str">
        <f>IF(B41="","",PROPER(RTD("cqg.rtd", ,"ContractData",B41, "LongDescription",, "T")))</f>
        <v>International Business Machines</v>
      </c>
      <c r="D41" s="23"/>
      <c r="E41" s="23"/>
      <c r="F41" s="22">
        <f xml:space="preserve"> RTD("cqg.rtd",,"StudyData",B41, "MA", "InputChoice=Close,MAType=Sim,Period="&amp;F40&amp;"", "MA",B40,,"all",,,,"T")</f>
        <v>264.87549999999999</v>
      </c>
      <c r="G41" s="22">
        <f xml:space="preserve"> RTD("cqg.rtd",,"StudyData",B41, "StdDev", "InputChoice=Close,Period1="&amp;G40&amp;"", "STDDEV",B40,,"all",,,,"T")</f>
        <v>32.357260309700003</v>
      </c>
      <c r="H41" s="22">
        <f>IFERROR(STANDARDIZE(I41,F41,G41),"")</f>
        <v>-1.6424598217318203</v>
      </c>
      <c r="I41" s="22">
        <f>RTD("cqg.rtd", ,"ContractData",B41, "LastTrade",, "T")</f>
        <v>211.73000000000002</v>
      </c>
      <c r="J41" s="22">
        <f>RTD("cqg.rtd", ,"ContractData",B41, "NetLastTrade",, "T")</f>
        <v>-0.93999999999999773</v>
      </c>
      <c r="K41" s="22">
        <f>IFERROR(RTD("cqg.rtd", ,"ContractData",B41, "PercentNetLastTrade",, "T")/100,"")</f>
        <v>-4.4199934170310812E-3</v>
      </c>
      <c r="L41" s="22">
        <f>RTD("cqg.rtd", ,"ContractData",B41, "Open",, "T")</f>
        <v>210.07</v>
      </c>
      <c r="M41" s="22">
        <f>RTD("cqg.rtd", ,"ContractData",B41, "High",, "T")</f>
        <v>212.4</v>
      </c>
      <c r="N41" s="22">
        <f>RTD("cqg.rtd", ,"ContractData",B41, "Low",, "T")</f>
        <v>208.82</v>
      </c>
      <c r="P41" s="31" t="s">
        <v>1</v>
      </c>
      <c r="Q41" s="23" t="str">
        <f>IF(P41="","",PROPER(RTD("cqg.rtd", ,"ContractData",P41, "LongDescription",, "T")))</f>
        <v>Apple Inc.</v>
      </c>
      <c r="R41" s="23"/>
      <c r="S41" s="23"/>
      <c r="T41" s="22">
        <f xml:space="preserve"> RTD("cqg.rtd",,"StudyData",P41, "MA", "InputChoice=Close,MAType=Sim,Period="&amp;T40&amp;"", "MA",P40,,"all",,,,"T")</f>
        <v>307.13900000000001</v>
      </c>
      <c r="U41" s="22">
        <f xml:space="preserve"> RTD("cqg.rtd",,"StudyData",P41, "StdDev", "InputChoice=Close,Period1="&amp;U40&amp;"", "STDDEV",P40,,"all",,,,"T")</f>
        <v>17.177920974300001</v>
      </c>
      <c r="V41" s="22">
        <f>IFERROR(STANDARDIZE(W41,T41,U41),"")</f>
        <v>1.3558683867998818</v>
      </c>
      <c r="W41" s="22">
        <f>RTD("cqg.rtd", ,"ContractData",P41, "LastTrade",, "T")</f>
        <v>330.43</v>
      </c>
      <c r="X41" s="22">
        <f>RTD("cqg.rtd", ,"ContractData",P41, "NetLastTrade",, "T")</f>
        <v>-3.3100000000000023</v>
      </c>
      <c r="Y41" s="22">
        <f>IFERROR(RTD("cqg.rtd", ,"ContractData",P41, "PercentNetLastTrade",, "T")/100,"")</f>
        <v>-9.9179001618026012E-3</v>
      </c>
      <c r="Z41" s="22">
        <f>RTD("cqg.rtd", ,"ContractData",P41, "Open",, "T")</f>
        <v>333.5</v>
      </c>
      <c r="AA41" s="22">
        <f>RTD("cqg.rtd", ,"ContractData",P41, "High",, "T")</f>
        <v>333.71</v>
      </c>
      <c r="AB41" s="22">
        <f>RTD("cqg.rtd", ,"ContractData",P41, "Low",, "T")</f>
        <v>330.02</v>
      </c>
    </row>
  </sheetData>
  <mergeCells count="106">
    <mergeCell ref="AB39:AB40"/>
    <mergeCell ref="Q41:S41"/>
    <mergeCell ref="C41:E41"/>
    <mergeCell ref="C39:E40"/>
    <mergeCell ref="I39:I40"/>
    <mergeCell ref="J39:J40"/>
    <mergeCell ref="K39:K40"/>
    <mergeCell ref="H39:H40"/>
    <mergeCell ref="Q21:S21"/>
    <mergeCell ref="X2:AA3"/>
    <mergeCell ref="L39:L40"/>
    <mergeCell ref="M39:M40"/>
    <mergeCell ref="N39:N40"/>
    <mergeCell ref="Q39:S40"/>
    <mergeCell ref="V39:V40"/>
    <mergeCell ref="W39:W40"/>
    <mergeCell ref="X39:X40"/>
    <mergeCell ref="Y39:Y40"/>
    <mergeCell ref="Z39:Z40"/>
    <mergeCell ref="AA39:AA40"/>
    <mergeCell ref="C35:E35"/>
    <mergeCell ref="Q35:S35"/>
    <mergeCell ref="C36:E36"/>
    <mergeCell ref="Q36:S36"/>
    <mergeCell ref="C37:E37"/>
    <mergeCell ref="Q37:S37"/>
    <mergeCell ref="C32:E32"/>
    <mergeCell ref="Q32:S32"/>
    <mergeCell ref="C33:E33"/>
    <mergeCell ref="Q33:S33"/>
    <mergeCell ref="C34:E34"/>
    <mergeCell ref="Q34:S34"/>
    <mergeCell ref="C28:E28"/>
    <mergeCell ref="Q28:S28"/>
    <mergeCell ref="C29:E29"/>
    <mergeCell ref="Q29:S29"/>
    <mergeCell ref="C30:E30"/>
    <mergeCell ref="Q30:S30"/>
    <mergeCell ref="Q25:S25"/>
    <mergeCell ref="C26:E26"/>
    <mergeCell ref="Q26:S26"/>
    <mergeCell ref="C27:E27"/>
    <mergeCell ref="Q27:S27"/>
    <mergeCell ref="P23:Q23"/>
    <mergeCell ref="R23:S23"/>
    <mergeCell ref="T23:U23"/>
    <mergeCell ref="B24:C24"/>
    <mergeCell ref="D24:E24"/>
    <mergeCell ref="F24:G24"/>
    <mergeCell ref="P24:Q24"/>
    <mergeCell ref="R24:S24"/>
    <mergeCell ref="T24:U24"/>
    <mergeCell ref="K3:K4"/>
    <mergeCell ref="L3:L4"/>
    <mergeCell ref="M3:M4"/>
    <mergeCell ref="N3:N4"/>
    <mergeCell ref="B23:C23"/>
    <mergeCell ref="D23:E23"/>
    <mergeCell ref="F23:G23"/>
    <mergeCell ref="F3:F4"/>
    <mergeCell ref="G3:G4"/>
    <mergeCell ref="H3:H4"/>
    <mergeCell ref="I3:I4"/>
    <mergeCell ref="J3:J4"/>
    <mergeCell ref="C2:E2"/>
    <mergeCell ref="B3:B4"/>
    <mergeCell ref="C3:E4"/>
    <mergeCell ref="T6:U6"/>
    <mergeCell ref="P7:Q7"/>
    <mergeCell ref="R7:S7"/>
    <mergeCell ref="T7:U7"/>
    <mergeCell ref="Q8:S8"/>
    <mergeCell ref="C25:E25"/>
    <mergeCell ref="P6:Q6"/>
    <mergeCell ref="R6:S6"/>
    <mergeCell ref="Q9:S9"/>
    <mergeCell ref="Q10:S10"/>
    <mergeCell ref="Q11:S11"/>
    <mergeCell ref="Q12:S12"/>
    <mergeCell ref="Q13:S13"/>
    <mergeCell ref="Q15:S15"/>
    <mergeCell ref="Q16:S16"/>
    <mergeCell ref="Q17:S17"/>
    <mergeCell ref="Q18:S18"/>
    <mergeCell ref="Q19:S19"/>
    <mergeCell ref="Q20:S20"/>
    <mergeCell ref="C18:E18"/>
    <mergeCell ref="C19:E19"/>
    <mergeCell ref="C20:E20"/>
    <mergeCell ref="C21:E21"/>
    <mergeCell ref="C22:E22"/>
    <mergeCell ref="C8:E8"/>
    <mergeCell ref="C15:E15"/>
    <mergeCell ref="C16:E16"/>
    <mergeCell ref="C17:E17"/>
    <mergeCell ref="C13:E13"/>
    <mergeCell ref="C9:E9"/>
    <mergeCell ref="C10:E10"/>
    <mergeCell ref="C11:E11"/>
    <mergeCell ref="C12:E12"/>
    <mergeCell ref="B6:C6"/>
    <mergeCell ref="B7:C7"/>
    <mergeCell ref="D6:E6"/>
    <mergeCell ref="D7:E7"/>
    <mergeCell ref="F6:G6"/>
    <mergeCell ref="F7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0AE20-FAC0-4088-9CE9-82016CC428AD}">
  <dimension ref="A1:AG109"/>
  <sheetViews>
    <sheetView topLeftCell="J1" workbookViewId="0">
      <selection activeCell="AH7" sqref="AH7"/>
    </sheetView>
  </sheetViews>
  <sheetFormatPr defaultRowHeight="16.5" x14ac:dyDescent="0.3"/>
  <cols>
    <col min="2" max="2" width="44.75" customWidth="1"/>
    <col min="3" max="3" width="9" style="1"/>
    <col min="11" max="11" width="9" style="1"/>
    <col min="19" max="19" width="9" style="1"/>
    <col min="27" max="27" width="9" style="1"/>
  </cols>
  <sheetData>
    <row r="1" spans="1:33" x14ac:dyDescent="0.3">
      <c r="B1">
        <f>Main!B7</f>
        <v>5</v>
      </c>
      <c r="C1" s="1" t="s">
        <v>103</v>
      </c>
      <c r="D1" t="s">
        <v>110</v>
      </c>
      <c r="E1" t="s">
        <v>106</v>
      </c>
      <c r="F1" t="s">
        <v>111</v>
      </c>
      <c r="H1" t="s">
        <v>112</v>
      </c>
      <c r="I1" t="s">
        <v>112</v>
      </c>
      <c r="J1">
        <f>Main!P7</f>
        <v>15</v>
      </c>
      <c r="K1" s="1" t="s">
        <v>103</v>
      </c>
      <c r="L1" t="s">
        <v>110</v>
      </c>
      <c r="M1" t="s">
        <v>106</v>
      </c>
      <c r="N1" t="s">
        <v>111</v>
      </c>
      <c r="P1" t="s">
        <v>112</v>
      </c>
      <c r="Q1" t="s">
        <v>112</v>
      </c>
      <c r="R1">
        <f>Main!B24</f>
        <v>30</v>
      </c>
      <c r="S1" s="1" t="s">
        <v>103</v>
      </c>
      <c r="T1" t="s">
        <v>110</v>
      </c>
      <c r="U1" t="s">
        <v>106</v>
      </c>
      <c r="V1" t="s">
        <v>111</v>
      </c>
      <c r="X1" t="s">
        <v>112</v>
      </c>
      <c r="Y1" t="s">
        <v>112</v>
      </c>
      <c r="Z1" t="str">
        <f>Main!P24</f>
        <v>D</v>
      </c>
      <c r="AA1" s="1" t="s">
        <v>103</v>
      </c>
      <c r="AB1" t="s">
        <v>110</v>
      </c>
      <c r="AC1" t="s">
        <v>106</v>
      </c>
      <c r="AD1" t="s">
        <v>111</v>
      </c>
      <c r="AF1" t="s">
        <v>112</v>
      </c>
      <c r="AG1" t="s">
        <v>112</v>
      </c>
    </row>
    <row r="2" spans="1:33" x14ac:dyDescent="0.3">
      <c r="A2" t="s">
        <v>1</v>
      </c>
      <c r="B2" t="str">
        <f>PROPER(RTD("cqg.rtd", ,"ContractData",A2, "LongDescription",, "T"))</f>
        <v>Apple Inc.</v>
      </c>
      <c r="C2" s="1">
        <f>RTD("cqg.rtd",,"StudyData",$A2,"BAR","","Close",$B$1,0,,,,,"T")</f>
        <v>330.43</v>
      </c>
      <c r="D2" s="1">
        <f xml:space="preserve"> RTD("cqg.rtd",,"StudyData", $A2, "MA", "InputChoice=Close,MAType=Sim,Period="&amp;Main!$D$7&amp;"", "MA",$B$1,,"all",,,,"T")</f>
        <v>333.23050000000001</v>
      </c>
      <c r="E2" s="1">
        <f xml:space="preserve"> RTD("cqg.rtd",,"StudyData",$A2, "StdDev", "InputChoice=Close,Period1="&amp;Main!$D$7&amp;"", "STDDEV",$B$1,,"all",,,,"T")</f>
        <v>1.0568182199</v>
      </c>
      <c r="F2" s="1">
        <f>IFERROR(STANDARDIZE(C2,D2,E2),"")</f>
        <v>-2.6499353883821128</v>
      </c>
      <c r="G2" s="1" t="str">
        <f>$A2</f>
        <v>S.AAPL</v>
      </c>
      <c r="H2" s="1" t="str" cm="1">
        <f t="array" ref="H2:H6">_xlfn.CHOOSECOLS(_xlfn.TAKE(_xlfn.SORTBY(F2:G104,F2:F104,-1),5),2)</f>
        <v>S.MELI</v>
      </c>
      <c r="I2" s="1" t="str" cm="1">
        <f t="array" ref="I2:I6">_xlfn.CHOOSECOLS(_xlfn.TAKE(_xlfn.SORTBY(F2:G104,F2:F104,1),5),2)</f>
        <v>S.BKNG</v>
      </c>
      <c r="J2" s="1" t="str">
        <f>A2</f>
        <v>S.AAPL</v>
      </c>
      <c r="K2" s="1">
        <f>RTD("cqg.rtd",,"StudyData",$A2,"BAR","","Close",Main!$P$7,0,,,,,"T")</f>
        <v>330.43</v>
      </c>
      <c r="L2" s="1">
        <f xml:space="preserve"> RTD("cqg.rtd",,"StudyData", $A2, "MA", "InputChoice=Close,MAType=Sim,Period="&amp;Main!$R$7&amp;"", "MA",$J$1,,"all",,,,"T")</f>
        <v>332.26249999999999</v>
      </c>
      <c r="M2" s="1">
        <f xml:space="preserve"> RTD("cqg.rtd",,"StudyData",$A2, "StdDev", "InputChoice=Close,Period1="&amp;Main!$T$7&amp;"", "STDDEV",$J$1,,"all",,,,"T")</f>
        <v>1.4672009917</v>
      </c>
      <c r="N2" s="1">
        <f>IFERROR(STANDARDIZE(K2,L2,M2),"")</f>
        <v>-1.2489768002928632</v>
      </c>
      <c r="O2" s="1" t="str">
        <f>$A2</f>
        <v>S.AAPL</v>
      </c>
      <c r="P2" s="1" t="str" cm="1">
        <f t="array" ref="P2:P6">_xlfn.CHOOSECOLS(_xlfn.TAKE(_xlfn.SORTBY(N2:O104,N2:N104,-1),5),2)</f>
        <v>S.GOOG</v>
      </c>
      <c r="Q2" s="1" t="str" cm="1">
        <f t="array" ref="Q2:Q6">_xlfn.CHOOSECOLS(_xlfn.TAKE(_xlfn.SORTBY(N2:O104,N2:N104,1),5),2)</f>
        <v>S.INTU</v>
      </c>
      <c r="R2" s="1" t="str">
        <f>A2</f>
        <v>S.AAPL</v>
      </c>
      <c r="S2" s="1">
        <f>RTD("cqg.rtd",,"StudyData",$A2,"BAR","","Close",$R$1,0,,,,,"T")</f>
        <v>330.43</v>
      </c>
      <c r="T2" s="1">
        <f xml:space="preserve"> RTD("cqg.rtd",,"StudyData", $A2, "MA", "InputChoice=Close,MAType=Sim,Period="&amp;Main!$R$7&amp;"", "MA",$R$1,,"all",,,,"T")</f>
        <v>332.3</v>
      </c>
      <c r="U2" s="1">
        <f xml:space="preserve"> RTD("cqg.rtd",,"StudyData",$A2, "StdDev", "InputChoice=Close,Period1="&amp;Main!$T$7&amp;"", "STDDEV",$R$1,,"all",,,,"T")</f>
        <v>1.1792624813999999</v>
      </c>
      <c r="V2" s="1">
        <f>IFERROR(STANDARDIZE(S2,T2,U2),"")</f>
        <v>-1.5857368732531651</v>
      </c>
      <c r="W2" s="1" t="str">
        <f>$A2</f>
        <v>S.AAPL</v>
      </c>
      <c r="X2" s="1" t="str" cm="1">
        <f t="array" ref="X2:X6">_xlfn.CHOOSECOLS(_xlfn.TAKE(_xlfn.SORTBY(V2:W104,V2:V104,-1),5),2)</f>
        <v>S.CRWV</v>
      </c>
      <c r="Y2" s="1" t="str" cm="1">
        <f t="array" ref="Y2:Y6">_xlfn.CHOOSECOLS(_xlfn.TAKE(_xlfn.SORTBY(V2:W104,V2:V104,1),5),2)</f>
        <v>S.INTU</v>
      </c>
      <c r="Z2" t="str">
        <f>A2</f>
        <v>S.AAPL</v>
      </c>
      <c r="AA2" s="1">
        <f>RTD("cqg.rtd",,"StudyData",$A2,"BAR","","Close",$Z$1,0,,,,,"T")</f>
        <v>330.43</v>
      </c>
      <c r="AB2" s="1">
        <f xml:space="preserve"> RTD("cqg.rtd",,"StudyData", $A2, "MA", "InputChoice=Close,MAType=Sim,Period="&amp;Main!$D$24&amp;"", "MA",$Z$1,,"all",,,,"T")</f>
        <v>307.13900000000001</v>
      </c>
      <c r="AC2" s="1">
        <f xml:space="preserve"> RTD("cqg.rtd",,"StudyData",$A2, "StdDev", "InputChoice=Close,Period1="&amp;Main!$D$24&amp;"", "STDDEV",$Z$1,,"all",,,,"T")</f>
        <v>17.177920974300001</v>
      </c>
      <c r="AD2" s="1">
        <f>IFERROR(STANDARDIZE(AA2,AB2,AC2),"")</f>
        <v>1.3558683867998818</v>
      </c>
      <c r="AE2" s="1" t="str">
        <f>$A2</f>
        <v>S.AAPL</v>
      </c>
      <c r="AF2" s="1" t="str" cm="1">
        <f t="array" ref="AF2:AF6">_xlfn.CHOOSECOLS(_xlfn.TAKE(_xlfn.SORTBY(AD2:AE104,AD2:AD104,-1),5),2)</f>
        <v>S.EA</v>
      </c>
      <c r="AG2" s="1" t="str" cm="1">
        <f t="array" ref="AG2:AG6">_xlfn.CHOOSECOLS(_xlfn.TAKE(_xlfn.SORTBY(AD2:AE104,AD2:AD104,1),5),2)</f>
        <v>S.CDNS</v>
      </c>
    </row>
    <row r="3" spans="1:33" x14ac:dyDescent="0.3">
      <c r="A3" t="s">
        <v>54</v>
      </c>
      <c r="B3" t="str">
        <f>PROPER(RTD("cqg.rtd", ,"ContractData",A3, "LongDescription",, "T"))</f>
        <v>Airbnb, Inc. Class A</v>
      </c>
      <c r="C3" s="1">
        <f>RTD("cqg.rtd",,"StudyData",$A3,"BAR","","Close",$B$1,0,,,,,"T")</f>
        <v>145.06</v>
      </c>
      <c r="D3" s="1">
        <f xml:space="preserve"> RTD("cqg.rtd",,"StudyData", $A3, "MA", "InputChoice=Close,MAType=Sim,Period="&amp;Main!$D$7&amp;"", "MA",$B$1,,"all",,,,"T")</f>
        <v>146.04900000000001</v>
      </c>
      <c r="E3" s="1">
        <f xml:space="preserve"> RTD("cqg.rtd",,"StudyData",$A3, "StdDev", "InputChoice=Close,Period1="&amp;Main!$D$7&amp;"", "STDDEV",$B$1,,"all",,,,"T")</f>
        <v>0.46294600120000001</v>
      </c>
      <c r="F3" s="1">
        <f t="shared" ref="F3:F66" si="0">IFERROR(STANDARDIZE(C3,D3,E3),"")</f>
        <v>-2.1363182691640543</v>
      </c>
      <c r="G3" s="1" t="str">
        <f t="shared" ref="G3:G66" si="1">$A3</f>
        <v>S.ABNB</v>
      </c>
      <c r="H3" s="1" t="str">
        <v>S.MPWR</v>
      </c>
      <c r="I3" s="1" t="str">
        <v>S.HONA</v>
      </c>
      <c r="J3" s="1" t="str">
        <f t="shared" ref="J3:J66" si="2">A3</f>
        <v>S.ABNB</v>
      </c>
      <c r="K3" s="1">
        <f>RTD("cqg.rtd",,"StudyData",$A3,"BAR","","Close",Main!$P$7,0,,,,,"T")</f>
        <v>145.06</v>
      </c>
      <c r="L3" s="1">
        <f xml:space="preserve"> RTD("cqg.rtd",,"StudyData", $A3, "MA", "InputChoice=Close,MAType=Sim,Period="&amp;Main!$R$7&amp;"", "MA",$J$1,,"all",,,,"T")</f>
        <v>146.089</v>
      </c>
      <c r="M3" s="1">
        <f xml:space="preserve"> RTD("cqg.rtd",,"StudyData",$A3, "StdDev", "InputChoice=Close,Period1="&amp;Main!$T$7&amp;"", "STDDEV",$J$1,,"all",,,,"T")</f>
        <v>0.38931863560000002</v>
      </c>
      <c r="N3" s="1">
        <f t="shared" ref="N3:N66" si="3">IFERROR(STANDARDIZE(K3,L3,M3),"")</f>
        <v>-2.6430792310112481</v>
      </c>
      <c r="O3" s="1" t="str">
        <f t="shared" ref="O3:O66" si="4">$A3</f>
        <v>S.ABNB</v>
      </c>
      <c r="P3" s="1" t="str">
        <v>S.CRWV</v>
      </c>
      <c r="Q3" s="1" t="str">
        <v>S.PYPL</v>
      </c>
      <c r="R3" s="1" t="str">
        <f t="shared" ref="R3:R66" si="5">A3</f>
        <v>S.ABNB</v>
      </c>
      <c r="S3" s="1">
        <f>RTD("cqg.rtd",,"StudyData",$A3,"BAR","","Close",$R$1,0,,,,,"T")</f>
        <v>145.06</v>
      </c>
      <c r="T3" s="1">
        <f xml:space="preserve"> RTD("cqg.rtd",,"StudyData", $A3, "MA", "InputChoice=Close,MAType=Sim,Period="&amp;Main!$R$7&amp;"", "MA",$R$1,,"all",,,,"T")</f>
        <v>146.5745</v>
      </c>
      <c r="U3" s="1">
        <f xml:space="preserve"> RTD("cqg.rtd",,"StudyData",$A3, "StdDev", "InputChoice=Close,Period1="&amp;Main!$T$7&amp;"", "STDDEV",$R$1,,"all",,,,"T")</f>
        <v>0.83011731099999997</v>
      </c>
      <c r="V3" s="1">
        <f t="shared" ref="V3:V66" si="6">IFERROR(STANDARDIZE(S3,T3,U3),"")</f>
        <v>-1.8244409313372314</v>
      </c>
      <c r="W3" s="1" t="str">
        <f t="shared" ref="W3:W66" si="7">$A3</f>
        <v>S.ABNB</v>
      </c>
      <c r="X3" s="1" t="str">
        <v>S.TER</v>
      </c>
      <c r="Y3" s="1" t="str">
        <v>S.PYPL</v>
      </c>
      <c r="Z3" t="str">
        <f t="shared" ref="Z3:Z66" si="8">A3</f>
        <v>S.ABNB</v>
      </c>
      <c r="AA3" s="1">
        <f>RTD("cqg.rtd",,"StudyData",$A3,"BAR","","Close",$Z$1,0,,,,,"T")</f>
        <v>145.06</v>
      </c>
      <c r="AB3" s="1">
        <f xml:space="preserve"> RTD("cqg.rtd",,"StudyData", $A3, "MA", "InputChoice=Close,MAType=Sim,Period="&amp;Main!$D$24&amp;"", "MA",$Z$1,,"all",,,,"T")</f>
        <v>145.56950000000001</v>
      </c>
      <c r="AC3" s="1">
        <f xml:space="preserve"> RTD("cqg.rtd",,"StudyData",$A3, "StdDev", "InputChoice=Close,Period1="&amp;Main!$D$24&amp;"", "STDDEV",$Z$1,,"all",,,,"T")</f>
        <v>2.9266900673</v>
      </c>
      <c r="AD3" s="1">
        <f t="shared" ref="AD3:AD66" si="9">IFERROR(STANDARDIZE(AA3,AB3,AC3),"")</f>
        <v>-0.17408744632465945</v>
      </c>
      <c r="AE3" s="1" t="str">
        <f t="shared" ref="AE3:AE66" si="10">$A3</f>
        <v>S.ABNB</v>
      </c>
      <c r="AF3" s="1" t="str">
        <v>S.CTAS</v>
      </c>
      <c r="AG3" s="1" t="str">
        <v>S.SNPS</v>
      </c>
    </row>
    <row r="4" spans="1:33" x14ac:dyDescent="0.3">
      <c r="A4" t="s">
        <v>48</v>
      </c>
      <c r="B4" t="str">
        <f>PROPER(RTD("cqg.rtd", ,"ContractData",A4, "LongDescription",, "T"))</f>
        <v>Adobe Inc.</v>
      </c>
      <c r="C4" s="1">
        <f>RTD("cqg.rtd",,"StudyData",$A4,"BAR","","Close",$B$1,0,,,,,"T")</f>
        <v>230.38</v>
      </c>
      <c r="D4" s="1">
        <f xml:space="preserve"> RTD("cqg.rtd",,"StudyData", $A4, "MA", "InputChoice=Close,MAType=Sim,Period="&amp;Main!$D$7&amp;"", "MA",$B$1,,"all",,,,"T")</f>
        <v>236.52850000000001</v>
      </c>
      <c r="E4" s="1">
        <f xml:space="preserve"> RTD("cqg.rtd",,"StudyData",$A4, "StdDev", "InputChoice=Close,Period1="&amp;Main!$D$7&amp;"", "STDDEV",$B$1,,"all",,,,"T")</f>
        <v>2.6995263935999998</v>
      </c>
      <c r="F4" s="1">
        <f t="shared" si="0"/>
        <v>-2.2776217393453875</v>
      </c>
      <c r="G4" s="1" t="str">
        <f t="shared" si="1"/>
        <v>S.ADBE</v>
      </c>
      <c r="H4" s="1" t="str">
        <v>S.ADI</v>
      </c>
      <c r="I4" s="1" t="str">
        <v>S.TMUS</v>
      </c>
      <c r="J4" s="1" t="str">
        <f t="shared" si="2"/>
        <v>S.ADBE</v>
      </c>
      <c r="K4" s="1">
        <f>RTD("cqg.rtd",,"StudyData",$A4,"BAR","","Close",Main!$P$7,0,,,,,"T")</f>
        <v>230.38</v>
      </c>
      <c r="L4" s="1">
        <f xml:space="preserve"> RTD("cqg.rtd",,"StudyData", $A4, "MA", "InputChoice=Close,MAType=Sim,Period="&amp;Main!$R$7&amp;"", "MA",$J$1,,"all",,,,"T")</f>
        <v>236.75</v>
      </c>
      <c r="M4" s="1">
        <f xml:space="preserve"> RTD("cqg.rtd",,"StudyData",$A4, "StdDev", "InputChoice=Close,Period1="&amp;Main!$T$7&amp;"", "STDDEV",$J$1,,"all",,,,"T")</f>
        <v>2.3987684339999999</v>
      </c>
      <c r="N4" s="1">
        <f t="shared" si="3"/>
        <v>-2.6555293581956501</v>
      </c>
      <c r="O4" s="1" t="str">
        <f t="shared" si="4"/>
        <v>S.ADBE</v>
      </c>
      <c r="P4" s="1" t="str">
        <v>S.GOOGL</v>
      </c>
      <c r="Q4" s="1" t="str">
        <v>S.HONA</v>
      </c>
      <c r="R4" s="1" t="str">
        <f t="shared" si="5"/>
        <v>S.ADBE</v>
      </c>
      <c r="S4" s="1">
        <f>RTD("cqg.rtd",,"StudyData",$A4,"BAR","","Close",$R$1,0,,,,,"T")</f>
        <v>230.38</v>
      </c>
      <c r="T4" s="1">
        <f xml:space="preserve"> RTD("cqg.rtd",,"StudyData", $A4, "MA", "InputChoice=Close,MAType=Sim,Period="&amp;Main!$R$7&amp;"", "MA",$R$1,,"all",,,,"T")</f>
        <v>235.56100000000001</v>
      </c>
      <c r="U4" s="1">
        <f xml:space="preserve"> RTD("cqg.rtd",,"StudyData",$A4, "StdDev", "InputChoice=Close,Period1="&amp;Main!$T$7&amp;"", "STDDEV",$R$1,,"all",,,,"T")</f>
        <v>2.2690877021000002</v>
      </c>
      <c r="V4" s="1">
        <f t="shared" si="6"/>
        <v>-2.2832964962989699</v>
      </c>
      <c r="W4" s="1" t="str">
        <f t="shared" si="7"/>
        <v>S.ADBE</v>
      </c>
      <c r="X4" s="1" t="str">
        <v>S.AMD</v>
      </c>
      <c r="Y4" s="1" t="str">
        <v>S.CMCSA</v>
      </c>
      <c r="Z4" t="str">
        <f t="shared" si="8"/>
        <v>S.ADBE</v>
      </c>
      <c r="AA4" s="1">
        <f>RTD("cqg.rtd",,"StudyData",$A4,"BAR","","Close",$Z$1,0,,,,,"T")</f>
        <v>230.38</v>
      </c>
      <c r="AB4" s="1">
        <f xml:space="preserve"> RTD("cqg.rtd",,"StudyData", $A4, "MA", "InputChoice=Close,MAType=Sim,Period="&amp;Main!$D$24&amp;"", "MA",$Z$1,,"all",,,,"T")</f>
        <v>215.64599999999999</v>
      </c>
      <c r="AC4" s="1">
        <f xml:space="preserve"> RTD("cqg.rtd",,"StudyData",$A4, "StdDev", "InputChoice=Close,Period1="&amp;Main!$D$24&amp;"", "STDDEV",$Z$1,,"all",,,,"T")</f>
        <v>13.426518312700001</v>
      </c>
      <c r="AD4" s="1">
        <f t="shared" si="9"/>
        <v>1.0973805462331419</v>
      </c>
      <c r="AE4" s="1" t="str">
        <f t="shared" si="10"/>
        <v>S.ADBE</v>
      </c>
      <c r="AF4" s="1" t="str">
        <v>S.PYPL</v>
      </c>
      <c r="AG4" s="1" t="str">
        <v>S.NFLX</v>
      </c>
    </row>
    <row r="5" spans="1:33" x14ac:dyDescent="0.3">
      <c r="A5" t="s">
        <v>31</v>
      </c>
      <c r="B5" t="str">
        <f>PROPER(RTD("cqg.rtd", ,"ContractData",A5, "LongDescription",, "T"))</f>
        <v>Analog Devices Inc</v>
      </c>
      <c r="C5" s="1">
        <f>RTD("cqg.rtd",,"StudyData",$A5,"BAR","","Close",$B$1,0,,,,,"T")</f>
        <v>381.47</v>
      </c>
      <c r="D5" s="1">
        <f xml:space="preserve"> RTD("cqg.rtd",,"StudyData", $A5, "MA", "InputChoice=Close,MAType=Sim,Period="&amp;Main!$D$7&amp;"", "MA",$B$1,,"all",,,,"T")</f>
        <v>375.91050000000001</v>
      </c>
      <c r="E5" s="1">
        <f xml:space="preserve"> RTD("cqg.rtd",,"StudyData",$A5, "StdDev", "InputChoice=Close,Period1="&amp;Main!$D$7&amp;"", "STDDEV",$B$1,,"all",,,,"T")</f>
        <v>1.9801501837</v>
      </c>
      <c r="F5" s="1">
        <f t="shared" si="0"/>
        <v>2.8076153242133572</v>
      </c>
      <c r="G5" s="1" t="str">
        <f t="shared" si="1"/>
        <v>S.ADI</v>
      </c>
      <c r="H5" s="1" t="str">
        <v>S.MCHP</v>
      </c>
      <c r="I5" s="1" t="str">
        <v>S.PYPL</v>
      </c>
      <c r="J5" s="1" t="str">
        <f t="shared" si="2"/>
        <v>S.ADI</v>
      </c>
      <c r="K5" s="1">
        <f>RTD("cqg.rtd",,"StudyData",$A5,"BAR","","Close",Main!$P$7,0,,,,,"T")</f>
        <v>381.47</v>
      </c>
      <c r="L5" s="1">
        <f xml:space="preserve"> RTD("cqg.rtd",,"StudyData", $A5, "MA", "InputChoice=Close,MAType=Sim,Period="&amp;Main!$R$7&amp;"", "MA",$J$1,,"all",,,,"T")</f>
        <v>376.06049999999999</v>
      </c>
      <c r="M5" s="1">
        <f xml:space="preserve"> RTD("cqg.rtd",,"StudyData",$A5, "StdDev", "InputChoice=Close,Period1="&amp;Main!$T$7&amp;"", "STDDEV",$J$1,,"all",,,,"T")</f>
        <v>1.9973694576000001</v>
      </c>
      <c r="N5" s="1">
        <f t="shared" si="3"/>
        <v>2.7083121649912409</v>
      </c>
      <c r="O5" s="1" t="str">
        <f t="shared" si="4"/>
        <v>S.ADI</v>
      </c>
      <c r="P5" s="1" t="str">
        <v>S.DDOG</v>
      </c>
      <c r="Q5" s="1" t="str">
        <v>S.TRI</v>
      </c>
      <c r="R5" s="1" t="str">
        <f t="shared" si="5"/>
        <v>S.ADI</v>
      </c>
      <c r="S5" s="1">
        <f>RTD("cqg.rtd",,"StudyData",$A5,"BAR","","Close",$R$1,0,,,,,"T")</f>
        <v>381.47</v>
      </c>
      <c r="T5" s="1">
        <f xml:space="preserve"> RTD("cqg.rtd",,"StudyData", $A5, "MA", "InputChoice=Close,MAType=Sim,Period="&amp;Main!$R$7&amp;"", "MA",$R$1,,"all",,,,"T")</f>
        <v>376.99950000000001</v>
      </c>
      <c r="U5" s="1">
        <f xml:space="preserve"> RTD("cqg.rtd",,"StudyData",$A5, "StdDev", "InputChoice=Close,Period1="&amp;Main!$T$7&amp;"", "STDDEV",$R$1,,"all",,,,"T")</f>
        <v>2.6196573725999999</v>
      </c>
      <c r="V5" s="1">
        <f t="shared" si="6"/>
        <v>1.7065208781723471</v>
      </c>
      <c r="W5" s="1" t="str">
        <f t="shared" si="7"/>
        <v>S.ADI</v>
      </c>
      <c r="X5" s="1" t="str">
        <v>S.INTC</v>
      </c>
      <c r="Y5" s="1" t="str">
        <v>S.ODFL</v>
      </c>
      <c r="Z5" t="str">
        <f t="shared" si="8"/>
        <v>S.ADI</v>
      </c>
      <c r="AA5" s="1">
        <f>RTD("cqg.rtd",,"StudyData",$A5,"BAR","","Close",$Z$1,0,,,,,"T")</f>
        <v>381.47</v>
      </c>
      <c r="AB5" s="1">
        <f xml:space="preserve"> RTD("cqg.rtd",,"StudyData", $A5, "MA", "InputChoice=Close,MAType=Sim,Period="&amp;Main!$D$24&amp;"", "MA",$Z$1,,"all",,,,"T")</f>
        <v>393.77300000000002</v>
      </c>
      <c r="AC5" s="1">
        <f xml:space="preserve"> RTD("cqg.rtd",,"StudyData",$A5, "StdDev", "InputChoice=Close,Period1="&amp;Main!$D$24&amp;"", "STDDEV",$Z$1,,"all",,,,"T")</f>
        <v>16.166240781300001</v>
      </c>
      <c r="AD5" s="1">
        <f t="shared" si="9"/>
        <v>-0.7610303574242977</v>
      </c>
      <c r="AE5" s="1" t="str">
        <f t="shared" si="10"/>
        <v>S.ADI</v>
      </c>
      <c r="AF5" s="1" t="str">
        <v>S.FANG</v>
      </c>
      <c r="AG5" s="1" t="str">
        <v>S.ISRG</v>
      </c>
    </row>
    <row r="6" spans="1:33" x14ac:dyDescent="0.3">
      <c r="A6" t="s">
        <v>45</v>
      </c>
      <c r="B6" t="str">
        <f>PROPER(RTD("cqg.rtd", ,"ContractData",A6, "LongDescription",, "T"))</f>
        <v>Automatic Data Procs</v>
      </c>
      <c r="C6" s="1">
        <f>RTD("cqg.rtd",,"StudyData",$A6,"BAR","","Close",$B$1,0,,,,,"T")</f>
        <v>252.81</v>
      </c>
      <c r="D6" s="1">
        <f xml:space="preserve"> RTD("cqg.rtd",,"StudyData", $A6, "MA", "InputChoice=Close,MAType=Sim,Period="&amp;Main!$D$7&amp;"", "MA",$B$1,,"all",,,,"T")</f>
        <v>254.57050000000001</v>
      </c>
      <c r="E6" s="1">
        <f xml:space="preserve"> RTD("cqg.rtd",,"StudyData",$A6, "StdDev", "InputChoice=Close,Period1="&amp;Main!$D$7&amp;"", "STDDEV",$B$1,,"all",,,,"T")</f>
        <v>0.81227750799999998</v>
      </c>
      <c r="F6" s="1">
        <f t="shared" si="0"/>
        <v>-2.167362733377578</v>
      </c>
      <c r="G6" s="1" t="str">
        <f t="shared" si="1"/>
        <v>S.ADP</v>
      </c>
      <c r="H6" s="1" t="str">
        <v>S.ARM</v>
      </c>
      <c r="I6" s="1" t="str">
        <v>S.PEP</v>
      </c>
      <c r="J6" s="1" t="str">
        <f t="shared" si="2"/>
        <v>S.ADP</v>
      </c>
      <c r="K6" s="1">
        <f>RTD("cqg.rtd",,"StudyData",$A6,"BAR","","Close",Main!$P$7,0,,,,,"T")</f>
        <v>252.81</v>
      </c>
      <c r="L6" s="1">
        <f xml:space="preserve"> RTD("cqg.rtd",,"StudyData", $A6, "MA", "InputChoice=Close,MAType=Sim,Period="&amp;Main!$R$7&amp;"", "MA",$J$1,,"all",,,,"T")</f>
        <v>253.7345</v>
      </c>
      <c r="M6" s="1">
        <f xml:space="preserve"> RTD("cqg.rtd",,"StudyData",$A6, "StdDev", "InputChoice=Close,Period1="&amp;Main!$T$7&amp;"", "STDDEV",$J$1,,"all",,,,"T")</f>
        <v>1.0398003414000001</v>
      </c>
      <c r="N6" s="1">
        <f t="shared" si="3"/>
        <v>-0.88911299909291863</v>
      </c>
      <c r="O6" s="1" t="str">
        <f t="shared" si="4"/>
        <v>S.ADP</v>
      </c>
      <c r="P6" s="1" t="str">
        <v>S.LITE</v>
      </c>
      <c r="Q6" s="1" t="str">
        <v>S.ODFL</v>
      </c>
      <c r="R6" s="1" t="str">
        <f t="shared" si="5"/>
        <v>S.ADP</v>
      </c>
      <c r="S6" s="1">
        <f>RTD("cqg.rtd",,"StudyData",$A6,"BAR","","Close",$R$1,0,,,,,"T")</f>
        <v>252.81</v>
      </c>
      <c r="T6" s="1">
        <f xml:space="preserve"> RTD("cqg.rtd",,"StudyData", $A6, "MA", "InputChoice=Close,MAType=Sim,Period="&amp;Main!$R$7&amp;"", "MA",$R$1,,"all",,,,"T")</f>
        <v>254.90299999999999</v>
      </c>
      <c r="U6" s="1">
        <f xml:space="preserve"> RTD("cqg.rtd",,"StudyData",$A6, "StdDev", "InputChoice=Close,Period1="&amp;Main!$T$7&amp;"", "STDDEV",$R$1,,"all",,,,"T")</f>
        <v>1.7158178808</v>
      </c>
      <c r="V6" s="1">
        <f t="shared" si="6"/>
        <v>-1.2198264299612778</v>
      </c>
      <c r="W6" s="1" t="str">
        <f t="shared" si="7"/>
        <v>S.ADP</v>
      </c>
      <c r="X6" s="1" t="str">
        <v>S.MPWR</v>
      </c>
      <c r="Y6" s="1" t="str">
        <v>S.ADSK</v>
      </c>
      <c r="Z6" t="str">
        <f t="shared" si="8"/>
        <v>S.ADP</v>
      </c>
      <c r="AA6" s="1">
        <f>RTD("cqg.rtd",,"StudyData",$A6,"BAR","","Close",$Z$1,0,,,,,"T")</f>
        <v>252.81</v>
      </c>
      <c r="AB6" s="1">
        <f xml:space="preserve"> RTD("cqg.rtd",,"StudyData", $A6, "MA", "InputChoice=Close,MAType=Sim,Period="&amp;Main!$D$24&amp;"", "MA",$Z$1,,"all",,,,"T")</f>
        <v>237.04900000000001</v>
      </c>
      <c r="AC6" s="1">
        <f xml:space="preserve"> RTD("cqg.rtd",,"StudyData",$A6, "StdDev", "InputChoice=Close,Period1="&amp;Main!$D$24&amp;"", "STDDEV",$Z$1,,"all",,,,"T")</f>
        <v>13.276611728900001</v>
      </c>
      <c r="AD6" s="1">
        <f t="shared" si="9"/>
        <v>1.1871251733371155</v>
      </c>
      <c r="AE6" s="1" t="str">
        <f t="shared" si="10"/>
        <v>S.ADP</v>
      </c>
      <c r="AF6" s="1" t="str">
        <v>S.CSX</v>
      </c>
      <c r="AG6" s="1" t="str">
        <v>S.SPCX</v>
      </c>
    </row>
    <row r="7" spans="1:33" x14ac:dyDescent="0.3">
      <c r="A7" t="s">
        <v>83</v>
      </c>
      <c r="B7" t="str">
        <f>PROPER(RTD("cqg.rtd", ,"ContractData",A7, "LongDescription",, "T"))</f>
        <v>Autodesk Inc</v>
      </c>
      <c r="C7" s="1">
        <f>RTD("cqg.rtd",,"StudyData",$A7,"BAR","","Close",$B$1,0,,,,,"T")</f>
        <v>214.52</v>
      </c>
      <c r="D7" s="1">
        <f xml:space="preserve"> RTD("cqg.rtd",,"StudyData", $A7, "MA", "InputChoice=Close,MAType=Sim,Period="&amp;Main!$D$7&amp;"", "MA",$B$1,,"all",,,,"T")</f>
        <v>217.75149999999999</v>
      </c>
      <c r="E7" s="1">
        <f xml:space="preserve"> RTD("cqg.rtd",,"StudyData",$A7, "StdDev", "InputChoice=Close,Period1="&amp;Main!$D$7&amp;"", "STDDEV",$B$1,,"all",,,,"T")</f>
        <v>1.501323666</v>
      </c>
      <c r="F7" s="1">
        <f t="shared" si="0"/>
        <v>-2.15243393092558</v>
      </c>
      <c r="G7" s="1" t="str">
        <f t="shared" si="1"/>
        <v>S.ADSK</v>
      </c>
      <c r="H7" s="1"/>
      <c r="I7" s="1"/>
      <c r="J7" s="1" t="str">
        <f t="shared" si="2"/>
        <v>S.ADSK</v>
      </c>
      <c r="K7" s="1">
        <f>RTD("cqg.rtd",,"StudyData",$A7,"BAR","","Close",Main!$P$7,0,,,,,"T")</f>
        <v>214.52</v>
      </c>
      <c r="L7" s="1">
        <f xml:space="preserve"> RTD("cqg.rtd",,"StudyData", $A7, "MA", "InputChoice=Close,MAType=Sim,Period="&amp;Main!$R$7&amp;"", "MA",$J$1,,"all",,,,"T")</f>
        <v>217.49</v>
      </c>
      <c r="M7" s="1">
        <f xml:space="preserve"> RTD("cqg.rtd",,"StudyData",$A7, "StdDev", "InputChoice=Close,Period1="&amp;Main!$T$7&amp;"", "STDDEV",$J$1,,"all",,,,"T")</f>
        <v>1.2827431543000001</v>
      </c>
      <c r="N7" s="1">
        <f t="shared" si="3"/>
        <v>-2.315350497131083</v>
      </c>
      <c r="O7" s="1" t="str">
        <f t="shared" si="4"/>
        <v>S.ADSK</v>
      </c>
      <c r="P7" s="1"/>
      <c r="Q7" s="1"/>
      <c r="R7" s="1" t="str">
        <f t="shared" si="5"/>
        <v>S.ADSK</v>
      </c>
      <c r="S7" s="1">
        <f>RTD("cqg.rtd",,"StudyData",$A7,"BAR","","Close",$R$1,0,,,,,"T")</f>
        <v>214.52</v>
      </c>
      <c r="T7" s="1">
        <f xml:space="preserve"> RTD("cqg.rtd",,"StudyData", $A7, "MA", "InputChoice=Close,MAType=Sim,Period="&amp;Main!$R$7&amp;"", "MA",$R$1,,"all",,,,"T")</f>
        <v>217.18</v>
      </c>
      <c r="U7" s="1">
        <f xml:space="preserve"> RTD("cqg.rtd",,"StudyData",$A7, "StdDev", "InputChoice=Close,Period1="&amp;Main!$T$7&amp;"", "STDDEV",$R$1,,"all",,,,"T")</f>
        <v>1.1618218452</v>
      </c>
      <c r="V7" s="1">
        <f t="shared" si="6"/>
        <v>-2.2895076478288243</v>
      </c>
      <c r="W7" s="1" t="str">
        <f t="shared" si="7"/>
        <v>S.ADSK</v>
      </c>
      <c r="X7" s="1"/>
      <c r="Y7" s="1"/>
      <c r="Z7" t="str">
        <f t="shared" si="8"/>
        <v>S.ADSK</v>
      </c>
      <c r="AA7" s="1">
        <f>RTD("cqg.rtd",,"StudyData",$A7,"BAR","","Close",$Z$1,0,,,,,"T")</f>
        <v>214.52</v>
      </c>
      <c r="AB7" s="1">
        <f xml:space="preserve"> RTD("cqg.rtd",,"StudyData", $A7, "MA", "InputChoice=Close,MAType=Sim,Period="&amp;Main!$D$24&amp;"", "MA",$Z$1,,"all",,,,"T")</f>
        <v>203.602</v>
      </c>
      <c r="AC7" s="1">
        <f xml:space="preserve"> RTD("cqg.rtd",,"StudyData",$A7, "StdDev", "InputChoice=Close,Period1="&amp;Main!$D$24&amp;"", "STDDEV",$Z$1,,"all",,,,"T")</f>
        <v>9.4770816182999997</v>
      </c>
      <c r="AD7" s="1">
        <f t="shared" si="9"/>
        <v>1.1520424155594091</v>
      </c>
      <c r="AE7" s="1" t="str">
        <f t="shared" si="10"/>
        <v>S.ADSK</v>
      </c>
      <c r="AF7" s="1"/>
      <c r="AG7" s="1"/>
    </row>
    <row r="8" spans="1:33" x14ac:dyDescent="0.3">
      <c r="A8" t="s">
        <v>62</v>
      </c>
      <c r="B8" t="str">
        <f>PROPER(RTD("cqg.rtd", ,"ContractData",A8, "LongDescription",, "T"))</f>
        <v>Amer Elc Pwr Co Cmn</v>
      </c>
      <c r="C8" s="1">
        <f>RTD("cqg.rtd",,"StudyData",$A8,"BAR","","Close",$B$1,0,,,,,"T")</f>
        <v>132.6</v>
      </c>
      <c r="D8" s="1">
        <f xml:space="preserve"> RTD("cqg.rtd",,"StudyData", $A8, "MA", "InputChoice=Close,MAType=Sim,Period="&amp;Main!$D$7&amp;"", "MA",$B$1,,"all",,,,"T")</f>
        <v>132.28200000000001</v>
      </c>
      <c r="E8" s="1">
        <f xml:space="preserve"> RTD("cqg.rtd",,"StudyData",$A8, "StdDev", "InputChoice=Close,Period1="&amp;Main!$D$7&amp;"", "STDDEV",$B$1,,"all",,,,"T")</f>
        <v>0.33544895289999999</v>
      </c>
      <c r="F8" s="1">
        <f t="shared" si="0"/>
        <v>0.94798328404614807</v>
      </c>
      <c r="G8" s="1" t="str">
        <f t="shared" si="1"/>
        <v>S.AEP</v>
      </c>
      <c r="H8" s="1"/>
      <c r="I8" s="1"/>
      <c r="J8" s="1" t="str">
        <f t="shared" si="2"/>
        <v>S.AEP</v>
      </c>
      <c r="K8" s="1">
        <f>RTD("cqg.rtd",,"StudyData",$A8,"BAR","","Close",Main!$P$7,0,,,,,"T")</f>
        <v>132.6</v>
      </c>
      <c r="L8" s="1">
        <f xml:space="preserve"> RTD("cqg.rtd",,"StudyData", $A8, "MA", "InputChoice=Close,MAType=Sim,Period="&amp;Main!$R$7&amp;"", "MA",$J$1,,"all",,,,"T")</f>
        <v>132.68100000000001</v>
      </c>
      <c r="M8" s="1">
        <f xml:space="preserve"> RTD("cqg.rtd",,"StudyData",$A8, "StdDev", "InputChoice=Close,Period1="&amp;Main!$T$7&amp;"", "STDDEV",$J$1,,"all",,,,"T")</f>
        <v>0.74989932660000003</v>
      </c>
      <c r="N8" s="1">
        <f t="shared" si="3"/>
        <v>-0.10801449891582991</v>
      </c>
      <c r="O8" s="1" t="str">
        <f t="shared" si="4"/>
        <v>S.AEP</v>
      </c>
      <c r="P8" s="1"/>
      <c r="Q8" s="1"/>
      <c r="R8" s="1" t="str">
        <f t="shared" si="5"/>
        <v>S.AEP</v>
      </c>
      <c r="S8" s="1">
        <f>RTD("cqg.rtd",,"StudyData",$A8,"BAR","","Close",$R$1,0,,,,,"T")</f>
        <v>132.6</v>
      </c>
      <c r="T8" s="1">
        <f xml:space="preserve"> RTD("cqg.rtd",,"StudyData", $A8, "MA", "InputChoice=Close,MAType=Sim,Period="&amp;Main!$R$7&amp;"", "MA",$R$1,,"all",,,,"T")</f>
        <v>133.06800000000001</v>
      </c>
      <c r="U8" s="1">
        <f xml:space="preserve"> RTD("cqg.rtd",,"StudyData",$A8, "StdDev", "InputChoice=Close,Period1="&amp;Main!$T$7&amp;"", "STDDEV",$R$1,,"all",,,,"T")</f>
        <v>0.93576492769999997</v>
      </c>
      <c r="V8" s="1">
        <f t="shared" si="6"/>
        <v>-0.50012560435483155</v>
      </c>
      <c r="W8" s="1" t="str">
        <f t="shared" si="7"/>
        <v>S.AEP</v>
      </c>
      <c r="X8" s="1"/>
      <c r="Y8" s="1"/>
      <c r="Z8" t="str">
        <f t="shared" si="8"/>
        <v>S.AEP</v>
      </c>
      <c r="AA8" s="1">
        <f>RTD("cqg.rtd",,"StudyData",$A8,"BAR","","Close",$Z$1,0,,,,,"T")</f>
        <v>132.6</v>
      </c>
      <c r="AB8" s="1">
        <f xml:space="preserve"> RTD("cqg.rtd",,"StudyData", $A8, "MA", "InputChoice=Close,MAType=Sim,Period="&amp;Main!$D$24&amp;"", "MA",$Z$1,,"all",,,,"T")</f>
        <v>135.13300000000001</v>
      </c>
      <c r="AC8" s="1">
        <f xml:space="preserve"> RTD("cqg.rtd",,"StudyData",$A8, "StdDev", "InputChoice=Close,Period1="&amp;Main!$D$24&amp;"", "STDDEV",$Z$1,,"all",,,,"T")</f>
        <v>2.2262841238000002</v>
      </c>
      <c r="AD8" s="1">
        <f t="shared" si="9"/>
        <v>-1.1377703200238827</v>
      </c>
      <c r="AE8" s="1" t="str">
        <f t="shared" si="10"/>
        <v>S.AEP</v>
      </c>
      <c r="AF8" s="1"/>
      <c r="AG8" s="1"/>
    </row>
    <row r="9" spans="1:33" x14ac:dyDescent="0.3">
      <c r="A9" t="s">
        <v>76</v>
      </c>
      <c r="B9" t="str">
        <f>PROPER(RTD("cqg.rtd", ,"ContractData",A9, "LongDescription",, "T"))</f>
        <v>Astera Labs, Inc.</v>
      </c>
      <c r="C9" s="1">
        <f>RTD("cqg.rtd",,"StudyData",$A9,"BAR","","Close",$B$1,0,,,,,"T")</f>
        <v>315.43</v>
      </c>
      <c r="D9" s="1">
        <f xml:space="preserve"> RTD("cqg.rtd",,"StudyData", $A9, "MA", "InputChoice=Close,MAType=Sim,Period="&amp;Main!$D$7&amp;"", "MA",$B$1,,"all",,,,"T")</f>
        <v>305.0025</v>
      </c>
      <c r="E9" s="1">
        <f xml:space="preserve"> RTD("cqg.rtd",,"StudyData",$A9, "StdDev", "InputChoice=Close,Period1="&amp;Main!$D$7&amp;"", "STDDEV",$B$1,,"all",,,,"T")</f>
        <v>5.2648655016000001</v>
      </c>
      <c r="F9" s="1">
        <f t="shared" si="0"/>
        <v>1.980582409338107</v>
      </c>
      <c r="G9" s="1" t="str">
        <f t="shared" si="1"/>
        <v>S.ALAB</v>
      </c>
      <c r="H9" s="1"/>
      <c r="I9" s="1"/>
      <c r="J9" s="1" t="str">
        <f t="shared" si="2"/>
        <v>S.ALAB</v>
      </c>
      <c r="K9" s="1">
        <f>RTD("cqg.rtd",,"StudyData",$A9,"BAR","","Close",Main!$P$7,0,,,,,"T")</f>
        <v>315.43</v>
      </c>
      <c r="L9" s="1">
        <f xml:space="preserve"> RTD("cqg.rtd",,"StudyData", $A9, "MA", "InputChoice=Close,MAType=Sim,Period="&amp;Main!$R$7&amp;"", "MA",$J$1,,"all",,,,"T")</f>
        <v>305.56049999999999</v>
      </c>
      <c r="M9" s="1">
        <f xml:space="preserve"> RTD("cqg.rtd",,"StudyData",$A9, "StdDev", "InputChoice=Close,Period1="&amp;Main!$T$7&amp;"", "STDDEV",$J$1,,"all",,,,"T")</f>
        <v>4.0811021489000003</v>
      </c>
      <c r="N9" s="1">
        <f t="shared" si="3"/>
        <v>2.4183418203977549</v>
      </c>
      <c r="O9" s="1" t="str">
        <f t="shared" si="4"/>
        <v>S.ALAB</v>
      </c>
      <c r="P9" s="1"/>
      <c r="Q9" s="1"/>
      <c r="R9" s="1" t="str">
        <f t="shared" si="5"/>
        <v>S.ALAB</v>
      </c>
      <c r="S9" s="1">
        <f>RTD("cqg.rtd",,"StudyData",$A9,"BAR","","Close",$R$1,0,,,,,"T")</f>
        <v>315.43</v>
      </c>
      <c r="T9" s="1">
        <f xml:space="preserve"> RTD("cqg.rtd",,"StudyData", $A9, "MA", "InputChoice=Close,MAType=Sim,Period="&amp;Main!$R$7&amp;"", "MA",$R$1,,"all",,,,"T")</f>
        <v>309.01900000000001</v>
      </c>
      <c r="U9" s="1">
        <f xml:space="preserve"> RTD("cqg.rtd",,"StudyData",$A9, "StdDev", "InputChoice=Close,Period1="&amp;Main!$T$7&amp;"", "STDDEV",$R$1,,"all",,,,"T")</f>
        <v>7.1465445495999997</v>
      </c>
      <c r="V9" s="1">
        <f t="shared" si="6"/>
        <v>0.89707689576479754</v>
      </c>
      <c r="W9" s="1" t="str">
        <f t="shared" si="7"/>
        <v>S.ALAB</v>
      </c>
      <c r="X9" s="1"/>
      <c r="Y9" s="1"/>
      <c r="Z9" t="str">
        <f t="shared" si="8"/>
        <v>S.ALAB</v>
      </c>
      <c r="AA9" s="1">
        <f>RTD("cqg.rtd",,"StudyData",$A9,"BAR","","Close",$Z$1,0,,,,,"T")</f>
        <v>315.43</v>
      </c>
      <c r="AB9" s="1">
        <f xml:space="preserve"> RTD("cqg.rtd",,"StudyData", $A9, "MA", "InputChoice=Close,MAType=Sim,Period="&amp;Main!$D$24&amp;"", "MA",$Z$1,,"all",,,,"T")</f>
        <v>392.7525</v>
      </c>
      <c r="AC9" s="1">
        <f xml:space="preserve"> RTD("cqg.rtd",,"StudyData",$A9, "StdDev", "InputChoice=Close,Period1="&amp;Main!$D$24&amp;"", "STDDEV",$Z$1,,"all",,,,"T")</f>
        <v>45.676735749700001</v>
      </c>
      <c r="AD9" s="1">
        <f t="shared" si="9"/>
        <v>-1.6928201792639668</v>
      </c>
      <c r="AE9" s="1" t="str">
        <f t="shared" si="10"/>
        <v>S.ALAB</v>
      </c>
      <c r="AF9" s="1"/>
      <c r="AG9" s="1"/>
    </row>
    <row r="10" spans="1:33" x14ac:dyDescent="0.3">
      <c r="A10" t="s">
        <v>97</v>
      </c>
      <c r="B10" t="str">
        <f>PROPER(RTD("cqg.rtd", ,"ContractData",A10, "LongDescription",, "T"))</f>
        <v>Alnylam Pharmaceut</v>
      </c>
      <c r="C10" s="1">
        <f>RTD("cqg.rtd",,"StudyData",$A10,"BAR","","Close",$B$1,0,,,,,"T")</f>
        <v>267.5</v>
      </c>
      <c r="D10" s="1">
        <f xml:space="preserve"> RTD("cqg.rtd",,"StudyData", $A10, "MA", "InputChoice=Close,MAType=Sim,Period="&amp;Main!$D$7&amp;"", "MA",$B$1,,"all",,,,"T")</f>
        <v>268.82049999999998</v>
      </c>
      <c r="E10" s="1">
        <f xml:space="preserve"> RTD("cqg.rtd",,"StudyData",$A10, "StdDev", "InputChoice=Close,Period1="&amp;Main!$D$7&amp;"", "STDDEV",$B$1,,"all",,,,"T")</f>
        <v>0.86932430660000004</v>
      </c>
      <c r="F10" s="1">
        <f t="shared" si="0"/>
        <v>-1.5189958338615506</v>
      </c>
      <c r="G10" s="1" t="str">
        <f t="shared" si="1"/>
        <v>S.ALNY</v>
      </c>
      <c r="H10" s="1"/>
      <c r="I10" s="1"/>
      <c r="J10" s="1" t="str">
        <f t="shared" si="2"/>
        <v>S.ALNY</v>
      </c>
      <c r="K10" s="1">
        <f>RTD("cqg.rtd",,"StudyData",$A10,"BAR","","Close",Main!$P$7,0,,,,,"T")</f>
        <v>267.5</v>
      </c>
      <c r="L10" s="1">
        <f xml:space="preserve"> RTD("cqg.rtd",,"StudyData", $A10, "MA", "InputChoice=Close,MAType=Sim,Period="&amp;Main!$R$7&amp;"", "MA",$J$1,,"all",,,,"T")</f>
        <v>270.94349999999997</v>
      </c>
      <c r="M10" s="1">
        <f xml:space="preserve"> RTD("cqg.rtd",,"StudyData",$A10, "StdDev", "InputChoice=Close,Period1="&amp;Main!$T$7&amp;"", "STDDEV",$J$1,,"all",,,,"T")</f>
        <v>2.5678167283</v>
      </c>
      <c r="N10" s="1">
        <f t="shared" si="3"/>
        <v>-1.3410224966793911</v>
      </c>
      <c r="O10" s="1" t="str">
        <f t="shared" si="4"/>
        <v>S.ALNY</v>
      </c>
      <c r="P10" s="1"/>
      <c r="Q10" s="1"/>
      <c r="R10" s="1" t="str">
        <f t="shared" si="5"/>
        <v>S.ALNY</v>
      </c>
      <c r="S10" s="1">
        <f>RTD("cqg.rtd",,"StudyData",$A10,"BAR","","Close",$R$1,0,,,,,"T")</f>
        <v>267.5</v>
      </c>
      <c r="T10" s="1">
        <f xml:space="preserve"> RTD("cqg.rtd",,"StudyData", $A10, "MA", "InputChoice=Close,MAType=Sim,Period="&amp;Main!$R$7&amp;"", "MA",$R$1,,"all",,,,"T")</f>
        <v>275.07799999999997</v>
      </c>
      <c r="U10" s="1">
        <f xml:space="preserve"> RTD("cqg.rtd",,"StudyData",$A10, "StdDev", "InputChoice=Close,Period1="&amp;Main!$T$7&amp;"", "STDDEV",$R$1,,"all",,,,"T")</f>
        <v>5.5334000398000001</v>
      </c>
      <c r="V10" s="1">
        <f t="shared" si="6"/>
        <v>-1.3695015624198164</v>
      </c>
      <c r="W10" s="1" t="str">
        <f t="shared" si="7"/>
        <v>S.ALNY</v>
      </c>
      <c r="X10" s="1"/>
      <c r="Y10" s="1"/>
      <c r="Z10" t="str">
        <f t="shared" si="8"/>
        <v>S.ALNY</v>
      </c>
      <c r="AA10" s="1">
        <f>RTD("cqg.rtd",,"StudyData",$A10,"BAR","","Close",$Z$1,0,,,,,"T")</f>
        <v>267.5</v>
      </c>
      <c r="AB10" s="1">
        <f xml:space="preserve"> RTD("cqg.rtd",,"StudyData", $A10, "MA", "InputChoice=Close,MAType=Sim,Period="&amp;Main!$D$24&amp;"", "MA",$Z$1,,"all",,,,"T")</f>
        <v>294.92250000000001</v>
      </c>
      <c r="AC10" s="1">
        <f xml:space="preserve"> RTD("cqg.rtd",,"StudyData",$A10, "StdDev", "InputChoice=Close,Period1="&amp;Main!$D$24&amp;"", "STDDEV",$Z$1,,"all",,,,"T")</f>
        <v>15.580699559099999</v>
      </c>
      <c r="AD10" s="1">
        <f t="shared" si="9"/>
        <v>-1.760030086966393</v>
      </c>
      <c r="AE10" s="1" t="str">
        <f t="shared" si="10"/>
        <v>S.ALNY</v>
      </c>
      <c r="AF10" s="1"/>
      <c r="AG10" s="1"/>
    </row>
    <row r="11" spans="1:33" x14ac:dyDescent="0.3">
      <c r="A11" t="s">
        <v>16</v>
      </c>
      <c r="B11" t="str">
        <f>PROPER(RTD("cqg.rtd", ,"ContractData",A11, "LongDescription",, "T"))</f>
        <v>Applied Materials</v>
      </c>
      <c r="C11" s="1">
        <f>RTD("cqg.rtd",,"StudyData",$A11,"BAR","","Close",$B$1,0,,,,,"T")</f>
        <v>551.6</v>
      </c>
      <c r="D11" s="1">
        <f xml:space="preserve"> RTD("cqg.rtd",,"StudyData", $A11, "MA", "InputChoice=Close,MAType=Sim,Period="&amp;Main!$D$7&amp;"", "MA",$B$1,,"all",,,,"T")</f>
        <v>533.62950000000001</v>
      </c>
      <c r="E11" s="1">
        <f xml:space="preserve"> RTD("cqg.rtd",,"StudyData",$A11, "StdDev", "InputChoice=Close,Period1="&amp;Main!$D$7&amp;"", "STDDEV",$B$1,,"all",,,,"T")</f>
        <v>7.4809253939999998</v>
      </c>
      <c r="F11" s="1">
        <f t="shared" si="0"/>
        <v>2.4021760749563246</v>
      </c>
      <c r="G11" s="1" t="str">
        <f t="shared" si="1"/>
        <v>S.AMAT</v>
      </c>
      <c r="H11" s="1"/>
      <c r="I11" s="1"/>
      <c r="J11" s="1" t="str">
        <f t="shared" si="2"/>
        <v>S.AMAT</v>
      </c>
      <c r="K11" s="1">
        <f>RTD("cqg.rtd",,"StudyData",$A11,"BAR","","Close",Main!$P$7,0,,,,,"T")</f>
        <v>551.6</v>
      </c>
      <c r="L11" s="1">
        <f xml:space="preserve"> RTD("cqg.rtd",,"StudyData", $A11, "MA", "InputChoice=Close,MAType=Sim,Period="&amp;Main!$R$7&amp;"", "MA",$J$1,,"all",,,,"T")</f>
        <v>538.10699999999997</v>
      </c>
      <c r="M11" s="1">
        <f xml:space="preserve"> RTD("cqg.rtd",,"StudyData",$A11, "StdDev", "InputChoice=Close,Period1="&amp;Main!$T$7&amp;"", "STDDEV",$J$1,,"all",,,,"T")</f>
        <v>7.3299182124</v>
      </c>
      <c r="N11" s="1">
        <f t="shared" si="3"/>
        <v>1.8408118084010794</v>
      </c>
      <c r="O11" s="1" t="str">
        <f t="shared" si="4"/>
        <v>S.AMAT</v>
      </c>
      <c r="P11" s="1"/>
      <c r="Q11" s="1"/>
      <c r="R11" s="1" t="str">
        <f t="shared" si="5"/>
        <v>S.AMAT</v>
      </c>
      <c r="S11" s="1">
        <f>RTD("cqg.rtd",,"StudyData",$A11,"BAR","","Close",$R$1,0,,,,,"T")</f>
        <v>551.6</v>
      </c>
      <c r="T11" s="1">
        <f xml:space="preserve"> RTD("cqg.rtd",,"StudyData", $A11, "MA", "InputChoice=Close,MAType=Sim,Period="&amp;Main!$R$7&amp;"", "MA",$R$1,,"all",,,,"T")</f>
        <v>544.28700000000003</v>
      </c>
      <c r="U11" s="1">
        <f xml:space="preserve"> RTD("cqg.rtd",,"StudyData",$A11, "StdDev", "InputChoice=Close,Period1="&amp;Main!$T$7&amp;"", "STDDEV",$R$1,,"all",,,,"T")</f>
        <v>12.849180946700001</v>
      </c>
      <c r="V11" s="1">
        <f t="shared" si="6"/>
        <v>0.56914133518200272</v>
      </c>
      <c r="W11" s="1" t="str">
        <f t="shared" si="7"/>
        <v>S.AMAT</v>
      </c>
      <c r="X11" s="1"/>
      <c r="Y11" s="1"/>
      <c r="Z11" t="str">
        <f t="shared" si="8"/>
        <v>S.AMAT</v>
      </c>
      <c r="AA11" s="1">
        <f>RTD("cqg.rtd",,"StudyData",$A11,"BAR","","Close",$Z$1,0,,,,,"T")</f>
        <v>551.6</v>
      </c>
      <c r="AB11" s="1">
        <f xml:space="preserve"> RTD("cqg.rtd",,"StudyData", $A11, "MA", "InputChoice=Close,MAType=Sim,Period="&amp;Main!$D$24&amp;"", "MA",$Z$1,,"all",,,,"T")</f>
        <v>604.15599999999995</v>
      </c>
      <c r="AC11" s="1">
        <f xml:space="preserve"> RTD("cqg.rtd",,"StudyData",$A11, "StdDev", "InputChoice=Close,Period1="&amp;Main!$D$24&amp;"", "STDDEV",$Z$1,,"all",,,,"T")</f>
        <v>48.27656941</v>
      </c>
      <c r="AD11" s="1">
        <f t="shared" si="9"/>
        <v>-1.0886440491174065</v>
      </c>
      <c r="AE11" s="1" t="str">
        <f t="shared" si="10"/>
        <v>S.AMAT</v>
      </c>
      <c r="AF11" s="1"/>
      <c r="AG11" s="1"/>
    </row>
    <row r="12" spans="1:33" x14ac:dyDescent="0.3">
      <c r="A12" t="s">
        <v>12</v>
      </c>
      <c r="B12" t="str">
        <f>PROPER(RTD("cqg.rtd", ,"ContractData",A12, "LongDescription",, "T"))</f>
        <v>Adv Micro Devices</v>
      </c>
      <c r="C12" s="1">
        <f>RTD("cqg.rtd",,"StudyData",$A12,"BAR","","Close",$B$1,0,,,,,"T")</f>
        <v>520</v>
      </c>
      <c r="D12" s="1">
        <f xml:space="preserve"> RTD("cqg.rtd",,"StudyData", $A12, "MA", "InputChoice=Close,MAType=Sim,Period="&amp;Main!$D$7&amp;"", "MA",$B$1,,"all",,,,"T")</f>
        <v>499.31049999999999</v>
      </c>
      <c r="E12" s="1">
        <f xml:space="preserve"> RTD("cqg.rtd",,"StudyData",$A12, "StdDev", "InputChoice=Close,Period1="&amp;Main!$D$7&amp;"", "STDDEV",$B$1,,"all",,,,"T")</f>
        <v>8.4082712105000006</v>
      </c>
      <c r="F12" s="1">
        <f t="shared" si="0"/>
        <v>2.460612827778863</v>
      </c>
      <c r="G12" s="1" t="str">
        <f t="shared" si="1"/>
        <v>S.AMD</v>
      </c>
      <c r="H12" s="1"/>
      <c r="I12" s="1"/>
      <c r="J12" s="1" t="str">
        <f t="shared" si="2"/>
        <v>S.AMD</v>
      </c>
      <c r="K12" s="1">
        <f>RTD("cqg.rtd",,"StudyData",$A12,"BAR","","Close",Main!$P$7,0,,,,,"T")</f>
        <v>520</v>
      </c>
      <c r="L12" s="1">
        <f xml:space="preserve"> RTD("cqg.rtd",,"StudyData", $A12, "MA", "InputChoice=Close,MAType=Sim,Period="&amp;Main!$R$7&amp;"", "MA",$J$1,,"all",,,,"T")</f>
        <v>498.78</v>
      </c>
      <c r="M12" s="1">
        <f xml:space="preserve"> RTD("cqg.rtd",,"StudyData",$A12, "StdDev", "InputChoice=Close,Period1="&amp;Main!$T$7&amp;"", "STDDEV",$J$1,,"all",,,,"T")</f>
        <v>6.5182091098999999</v>
      </c>
      <c r="N12" s="1">
        <f t="shared" si="3"/>
        <v>3.2554954347461211</v>
      </c>
      <c r="O12" s="1" t="str">
        <f t="shared" si="4"/>
        <v>S.AMD</v>
      </c>
      <c r="P12" s="1"/>
      <c r="Q12" s="1"/>
      <c r="R12" s="1" t="str">
        <f t="shared" si="5"/>
        <v>S.AMD</v>
      </c>
      <c r="S12" s="1">
        <f>RTD("cqg.rtd",,"StudyData",$A12,"BAR","","Close",$R$1,0,,,,,"T")</f>
        <v>520</v>
      </c>
      <c r="T12" s="1">
        <f xml:space="preserve"> RTD("cqg.rtd",,"StudyData", $A12, "MA", "InputChoice=Close,MAType=Sim,Period="&amp;Main!$R$7&amp;"", "MA",$R$1,,"all",,,,"T")</f>
        <v>496.5265</v>
      </c>
      <c r="U12" s="1">
        <f xml:space="preserve"> RTD("cqg.rtd",,"StudyData",$A12, "StdDev", "InputChoice=Close,Period1="&amp;Main!$T$7&amp;"", "STDDEV",$R$1,,"all",,,,"T")</f>
        <v>8.3690610435000004</v>
      </c>
      <c r="V12" s="1">
        <f t="shared" si="6"/>
        <v>2.8047949319513168</v>
      </c>
      <c r="W12" s="1" t="str">
        <f t="shared" si="7"/>
        <v>S.AMD</v>
      </c>
      <c r="X12" s="1"/>
      <c r="Y12" s="1"/>
      <c r="Z12" t="str">
        <f t="shared" si="8"/>
        <v>S.AMD</v>
      </c>
      <c r="AA12" s="1">
        <f>RTD("cqg.rtd",,"StudyData",$A12,"BAR","","Close",$Z$1,0,,,,,"T")</f>
        <v>520</v>
      </c>
      <c r="AB12" s="1">
        <f xml:space="preserve"> RTD("cqg.rtd",,"StudyData", $A12, "MA", "InputChoice=Close,MAType=Sim,Period="&amp;Main!$D$24&amp;"", "MA",$Z$1,,"all",,,,"T")</f>
        <v>532.15</v>
      </c>
      <c r="AC12" s="1">
        <f xml:space="preserve"> RTD("cqg.rtd",,"StudyData",$A12, "StdDev", "InputChoice=Close,Period1="&amp;Main!$D$24&amp;"", "STDDEV",$Z$1,,"all",,,,"T")</f>
        <v>19.963326626600001</v>
      </c>
      <c r="AD12" s="1">
        <f t="shared" si="9"/>
        <v>-0.60861600009142724</v>
      </c>
      <c r="AE12" s="1" t="str">
        <f t="shared" si="10"/>
        <v>S.AMD</v>
      </c>
      <c r="AF12" s="1"/>
      <c r="AG12" s="1"/>
    </row>
    <row r="13" spans="1:33" x14ac:dyDescent="0.3">
      <c r="A13" t="s">
        <v>29</v>
      </c>
      <c r="B13" t="str">
        <f>PROPER(RTD("cqg.rtd", ,"ContractData",A13, "LongDescription",, "T"))</f>
        <v>Amgen</v>
      </c>
      <c r="C13" s="1">
        <f>RTD("cqg.rtd",,"StudyData",$A13,"BAR","","Close",$B$1,0,,,,,"T")</f>
        <v>367.95</v>
      </c>
      <c r="D13" s="1">
        <f xml:space="preserve"> RTD("cqg.rtd",,"StudyData", $A13, "MA", "InputChoice=Close,MAType=Sim,Period="&amp;Main!$D$7&amp;"", "MA",$B$1,,"all",,,,"T")</f>
        <v>364.99700000000001</v>
      </c>
      <c r="E13" s="1">
        <f xml:space="preserve"> RTD("cqg.rtd",,"StudyData",$A13, "StdDev", "InputChoice=Close,Period1="&amp;Main!$D$7&amp;"", "STDDEV",$B$1,,"all",,,,"T")</f>
        <v>1.5195759277000001</v>
      </c>
      <c r="F13" s="1">
        <f t="shared" si="0"/>
        <v>1.9433053302374805</v>
      </c>
      <c r="G13" s="1" t="str">
        <f t="shared" si="1"/>
        <v>S.AMGN</v>
      </c>
      <c r="H13" s="1"/>
      <c r="I13" s="1"/>
      <c r="J13" s="1" t="str">
        <f t="shared" si="2"/>
        <v>S.AMGN</v>
      </c>
      <c r="K13" s="1">
        <f>RTD("cqg.rtd",,"StudyData",$A13,"BAR","","Close",Main!$P$7,0,,,,,"T")</f>
        <v>367.95</v>
      </c>
      <c r="L13" s="1">
        <f xml:space="preserve"> RTD("cqg.rtd",,"StudyData", $A13, "MA", "InputChoice=Close,MAType=Sim,Period="&amp;Main!$R$7&amp;"", "MA",$J$1,,"all",,,,"T")</f>
        <v>365.99599999999998</v>
      </c>
      <c r="M13" s="1">
        <f xml:space="preserve"> RTD("cqg.rtd",,"StudyData",$A13, "StdDev", "InputChoice=Close,Period1="&amp;Main!$T$7&amp;"", "STDDEV",$J$1,,"all",,,,"T")</f>
        <v>2.8262048757999998</v>
      </c>
      <c r="N13" s="1">
        <f t="shared" si="3"/>
        <v>0.69138653631644398</v>
      </c>
      <c r="O13" s="1" t="str">
        <f t="shared" si="4"/>
        <v>S.AMGN</v>
      </c>
      <c r="P13" s="1"/>
      <c r="Q13" s="1"/>
      <c r="R13" s="1" t="str">
        <f t="shared" si="5"/>
        <v>S.AMGN</v>
      </c>
      <c r="S13" s="1">
        <f>RTD("cqg.rtd",,"StudyData",$A13,"BAR","","Close",$R$1,0,,,,,"T")</f>
        <v>367.95</v>
      </c>
      <c r="T13" s="1">
        <f xml:space="preserve"> RTD("cqg.rtd",,"StudyData", $A13, "MA", "InputChoice=Close,MAType=Sim,Period="&amp;Main!$R$7&amp;"", "MA",$R$1,,"all",,,,"T")</f>
        <v>368.29649999999998</v>
      </c>
      <c r="U13" s="1">
        <f xml:space="preserve"> RTD("cqg.rtd",,"StudyData",$A13, "StdDev", "InputChoice=Close,Period1="&amp;Main!$T$7&amp;"", "STDDEV",$R$1,,"all",,,,"T")</f>
        <v>3.5997837088</v>
      </c>
      <c r="V13" s="1">
        <f t="shared" si="6"/>
        <v>-9.625578313300906E-2</v>
      </c>
      <c r="W13" s="1" t="str">
        <f t="shared" si="7"/>
        <v>S.AMGN</v>
      </c>
      <c r="X13" s="1"/>
      <c r="Y13" s="1"/>
      <c r="Z13" t="str">
        <f t="shared" si="8"/>
        <v>S.AMGN</v>
      </c>
      <c r="AA13" s="1">
        <f>RTD("cqg.rtd",,"StudyData",$A13,"BAR","","Close",$Z$1,0,,,,,"T")</f>
        <v>367.95</v>
      </c>
      <c r="AB13" s="1">
        <f xml:space="preserve"> RTD("cqg.rtd",,"StudyData", $A13, "MA", "InputChoice=Close,MAType=Sim,Period="&amp;Main!$D$24&amp;"", "MA",$Z$1,,"all",,,,"T")</f>
        <v>361.09199999999998</v>
      </c>
      <c r="AC13" s="1">
        <f xml:space="preserve"> RTD("cqg.rtd",,"StudyData",$A13, "StdDev", "InputChoice=Close,Period1="&amp;Main!$D$24&amp;"", "STDDEV",$Z$1,,"all",,,,"T")</f>
        <v>7.6515172352</v>
      </c>
      <c r="AD13" s="1">
        <f t="shared" si="9"/>
        <v>0.89629282522562936</v>
      </c>
      <c r="AE13" s="1" t="str">
        <f t="shared" si="10"/>
        <v>S.AMGN</v>
      </c>
      <c r="AF13" s="1"/>
      <c r="AG13" s="1"/>
    </row>
    <row r="14" spans="1:33" x14ac:dyDescent="0.3">
      <c r="A14" t="s">
        <v>5</v>
      </c>
      <c r="B14" t="str">
        <f>PROPER(RTD("cqg.rtd", ,"ContractData",A14, "LongDescription",, "T"))</f>
        <v>Amazon.Com Inc</v>
      </c>
      <c r="C14" s="1">
        <f>RTD("cqg.rtd",,"StudyData",$A14,"BAR","","Close",$B$1,0,,,,,"T")</f>
        <v>249.2</v>
      </c>
      <c r="D14" s="1">
        <f xml:space="preserve"> RTD("cqg.rtd",,"StudyData", $A14, "MA", "InputChoice=Close,MAType=Sim,Period="&amp;Main!$D$7&amp;"", "MA",$B$1,,"all",,,,"T")</f>
        <v>247.66749999999999</v>
      </c>
      <c r="E14" s="1">
        <f xml:space="preserve"> RTD("cqg.rtd",,"StudyData",$A14, "StdDev", "InputChoice=Close,Period1="&amp;Main!$D$7&amp;"", "STDDEV",$B$1,,"all",,,,"T")</f>
        <v>0.69094048220000004</v>
      </c>
      <c r="F14" s="1">
        <f t="shared" si="0"/>
        <v>2.2179913313523301</v>
      </c>
      <c r="G14" s="1" t="str">
        <f t="shared" si="1"/>
        <v>S.AMZN</v>
      </c>
      <c r="H14" s="1"/>
      <c r="I14" s="1"/>
      <c r="J14" s="1" t="str">
        <f t="shared" si="2"/>
        <v>S.AMZN</v>
      </c>
      <c r="K14" s="1">
        <f>RTD("cqg.rtd",,"StudyData",$A14,"BAR","","Close",Main!$P$7,0,,,,,"T")</f>
        <v>249.2</v>
      </c>
      <c r="L14" s="1">
        <f xml:space="preserve"> RTD("cqg.rtd",,"StudyData", $A14, "MA", "InputChoice=Close,MAType=Sim,Period="&amp;Main!$R$7&amp;"", "MA",$J$1,,"all",,,,"T")</f>
        <v>248.035</v>
      </c>
      <c r="M14" s="1">
        <f xml:space="preserve"> RTD("cqg.rtd",,"StudyData",$A14, "StdDev", "InputChoice=Close,Period1="&amp;Main!$T$7&amp;"", "STDDEV",$J$1,,"all",,,,"T")</f>
        <v>0.64861005230000002</v>
      </c>
      <c r="N14" s="1">
        <f t="shared" si="3"/>
        <v>1.7961485423620098</v>
      </c>
      <c r="O14" s="1" t="str">
        <f t="shared" si="4"/>
        <v>S.AMZN</v>
      </c>
      <c r="P14" s="1"/>
      <c r="Q14" s="1"/>
      <c r="R14" s="1" t="str">
        <f t="shared" si="5"/>
        <v>S.AMZN</v>
      </c>
      <c r="S14" s="1">
        <f>RTD("cqg.rtd",,"StudyData",$A14,"BAR","","Close",$R$1,0,,,,,"T")</f>
        <v>249.2</v>
      </c>
      <c r="T14" s="1">
        <f xml:space="preserve"> RTD("cqg.rtd",,"StudyData", $A14, "MA", "InputChoice=Close,MAType=Sim,Period="&amp;Main!$R$7&amp;"", "MA",$R$1,,"all",,,,"T")</f>
        <v>249.697</v>
      </c>
      <c r="U14" s="1">
        <f xml:space="preserve"> RTD("cqg.rtd",,"StudyData",$A14, "StdDev", "InputChoice=Close,Period1="&amp;Main!$T$7&amp;"", "STDDEV",$R$1,,"all",,,,"T")</f>
        <v>2.5614997559999999</v>
      </c>
      <c r="V14" s="1">
        <f t="shared" si="6"/>
        <v>-0.19402695582377175</v>
      </c>
      <c r="W14" s="1" t="str">
        <f t="shared" si="7"/>
        <v>S.AMZN</v>
      </c>
      <c r="X14" s="1"/>
      <c r="Y14" s="1"/>
      <c r="Z14" t="str">
        <f t="shared" si="8"/>
        <v>S.AMZN</v>
      </c>
      <c r="AA14" s="1">
        <f>RTD("cqg.rtd",,"StudyData",$A14,"BAR","","Close",$Z$1,0,,,,,"T")</f>
        <v>249.2</v>
      </c>
      <c r="AB14" s="1">
        <f xml:space="preserve"> RTD("cqg.rtd",,"StudyData", $A14, "MA", "InputChoice=Close,MAType=Sim,Period="&amp;Main!$D$24&amp;"", "MA",$Z$1,,"all",,,,"T")</f>
        <v>242.297</v>
      </c>
      <c r="AC14" s="1">
        <f xml:space="preserve"> RTD("cqg.rtd",,"StudyData",$A14, "StdDev", "InputChoice=Close,Period1="&amp;Main!$D$24&amp;"", "STDDEV",$Z$1,,"all",,,,"T")</f>
        <v>6.9327686388999998</v>
      </c>
      <c r="AD14" s="1">
        <f t="shared" si="9"/>
        <v>0.99570609658989984</v>
      </c>
      <c r="AE14" s="1" t="str">
        <f t="shared" si="10"/>
        <v>S.AMZN</v>
      </c>
      <c r="AF14" s="1"/>
      <c r="AG14" s="1"/>
    </row>
    <row r="15" spans="1:33" x14ac:dyDescent="0.3">
      <c r="A15" t="s">
        <v>38</v>
      </c>
      <c r="B15" t="str">
        <f>PROPER(RTD("cqg.rtd", ,"ContractData",A15, "LongDescription",, "T"))</f>
        <v>Applovin Corp Cla Cm</v>
      </c>
      <c r="C15" s="1">
        <f>RTD("cqg.rtd",,"StudyData",$A15,"BAR","","Close",$B$1,0,,,,,"T")</f>
        <v>427.28</v>
      </c>
      <c r="D15" s="1">
        <f xml:space="preserve"> RTD("cqg.rtd",,"StudyData", $A15, "MA", "InputChoice=Close,MAType=Sim,Period="&amp;Main!$D$7&amp;"", "MA",$B$1,,"all",,,,"T")</f>
        <v>424.01150000000001</v>
      </c>
      <c r="E15" s="1">
        <f xml:space="preserve"> RTD("cqg.rtd",,"StudyData",$A15, "StdDev", "InputChoice=Close,Period1="&amp;Main!$D$7&amp;"", "STDDEV",$B$1,,"all",,,,"T")</f>
        <v>1.3712157925999999</v>
      </c>
      <c r="F15" s="1">
        <f t="shared" si="0"/>
        <v>2.3836510763943783</v>
      </c>
      <c r="G15" s="1" t="str">
        <f t="shared" si="1"/>
        <v>S.APP</v>
      </c>
      <c r="H15" s="1"/>
      <c r="I15" s="1"/>
      <c r="J15" s="1" t="str">
        <f t="shared" si="2"/>
        <v>S.APP</v>
      </c>
      <c r="K15" s="1">
        <f>RTD("cqg.rtd",,"StudyData",$A15,"BAR","","Close",Main!$P$7,0,,,,,"T")</f>
        <v>427.28</v>
      </c>
      <c r="L15" s="1">
        <f xml:space="preserve"> RTD("cqg.rtd",,"StudyData", $A15, "MA", "InputChoice=Close,MAType=Sim,Period="&amp;Main!$R$7&amp;"", "MA",$J$1,,"all",,,,"T")</f>
        <v>423.81900000000002</v>
      </c>
      <c r="M15" s="1">
        <f xml:space="preserve"> RTD("cqg.rtd",,"StudyData",$A15, "StdDev", "InputChoice=Close,Period1="&amp;Main!$T$7&amp;"", "STDDEV",$J$1,,"all",,,,"T")</f>
        <v>3.4948331863000002</v>
      </c>
      <c r="N15" s="1">
        <f t="shared" si="3"/>
        <v>0.99031908406024272</v>
      </c>
      <c r="O15" s="1" t="str">
        <f t="shared" si="4"/>
        <v>S.APP</v>
      </c>
      <c r="P15" s="1"/>
      <c r="Q15" s="1"/>
      <c r="R15" s="1" t="str">
        <f t="shared" si="5"/>
        <v>S.APP</v>
      </c>
      <c r="S15" s="1">
        <f>RTD("cqg.rtd",,"StudyData",$A15,"BAR","","Close",$R$1,0,,,,,"T")</f>
        <v>427.28</v>
      </c>
      <c r="T15" s="1">
        <f xml:space="preserve"> RTD("cqg.rtd",,"StudyData", $A15, "MA", "InputChoice=Close,MAType=Sim,Period="&amp;Main!$R$7&amp;"", "MA",$R$1,,"all",,,,"T")</f>
        <v>427.39800000000002</v>
      </c>
      <c r="U15" s="1">
        <f xml:space="preserve"> RTD("cqg.rtd",,"StudyData",$A15, "StdDev", "InputChoice=Close,Period1="&amp;Main!$T$7&amp;"", "STDDEV",$R$1,,"all",,,,"T")</f>
        <v>8.3727054170000006</v>
      </c>
      <c r="V15" s="1">
        <f t="shared" si="6"/>
        <v>-1.4093413553098835E-2</v>
      </c>
      <c r="W15" s="1" t="str">
        <f t="shared" si="7"/>
        <v>S.APP</v>
      </c>
      <c r="X15" s="1"/>
      <c r="Y15" s="1"/>
      <c r="Z15" t="str">
        <f t="shared" si="8"/>
        <v>S.APP</v>
      </c>
      <c r="AA15" s="1">
        <f>RTD("cqg.rtd",,"StudyData",$A15,"BAR","","Close",$Z$1,0,,,,,"T")</f>
        <v>427.28</v>
      </c>
      <c r="AB15" s="1">
        <f xml:space="preserve"> RTD("cqg.rtd",,"StudyData", $A15, "MA", "InputChoice=Close,MAType=Sim,Period="&amp;Main!$D$24&amp;"", "MA",$Z$1,,"all",,,,"T")</f>
        <v>484.113</v>
      </c>
      <c r="AC15" s="1">
        <f xml:space="preserve"> RTD("cqg.rtd",,"StudyData",$A15, "StdDev", "InputChoice=Close,Period1="&amp;Main!$D$24&amp;"", "STDDEV",$Z$1,,"all",,,,"T")</f>
        <v>41.1284540312</v>
      </c>
      <c r="AD15" s="1">
        <f t="shared" si="9"/>
        <v>-1.3818413878840807</v>
      </c>
      <c r="AE15" s="1" t="str">
        <f t="shared" si="10"/>
        <v>S.APP</v>
      </c>
      <c r="AF15" s="1"/>
      <c r="AG15" s="1"/>
    </row>
    <row r="16" spans="1:33" x14ac:dyDescent="0.3">
      <c r="A16" t="s">
        <v>22</v>
      </c>
      <c r="B16" t="str">
        <f>PROPER(RTD("cqg.rtd", ,"ContractData",A16, "LongDescription",, "T"))</f>
        <v>Arm Holdings Plc Ads</v>
      </c>
      <c r="C16" s="1">
        <f>RTD("cqg.rtd",,"StudyData",$A16,"BAR","","Close",$B$1,0,,,,,"T")</f>
        <v>274.27</v>
      </c>
      <c r="D16" s="1">
        <f xml:space="preserve"> RTD("cqg.rtd",,"StudyData", $A16, "MA", "InputChoice=Close,MAType=Sim,Period="&amp;Main!$D$7&amp;"", "MA",$B$1,,"all",,,,"T")</f>
        <v>267.84899999999999</v>
      </c>
      <c r="E16" s="1">
        <f xml:space="preserve"> RTD("cqg.rtd",,"StudyData",$A16, "StdDev", "InputChoice=Close,Period1="&amp;Main!$D$7&amp;"", "STDDEV",$B$1,,"all",,,,"T")</f>
        <v>2.3810331791000001</v>
      </c>
      <c r="F16" s="1">
        <f t="shared" si="0"/>
        <v>2.6967284859201532</v>
      </c>
      <c r="G16" s="1" t="str">
        <f t="shared" si="1"/>
        <v>S.ARM</v>
      </c>
      <c r="H16" s="1"/>
      <c r="I16" s="1"/>
      <c r="J16" s="1" t="str">
        <f t="shared" si="2"/>
        <v>S.ARM</v>
      </c>
      <c r="K16" s="1">
        <f>RTD("cqg.rtd",,"StudyData",$A16,"BAR","","Close",Main!$P$7,0,,,,,"T")</f>
        <v>274.27</v>
      </c>
      <c r="L16" s="1">
        <f xml:space="preserve"> RTD("cqg.rtd",,"StudyData", $A16, "MA", "InputChoice=Close,MAType=Sim,Period="&amp;Main!$R$7&amp;"", "MA",$J$1,,"all",,,,"T")</f>
        <v>267.6035</v>
      </c>
      <c r="M16" s="1">
        <f xml:space="preserve"> RTD("cqg.rtd",,"StudyData",$A16, "StdDev", "InputChoice=Close,Period1="&amp;Main!$T$7&amp;"", "STDDEV",$J$1,,"all",,,,"T")</f>
        <v>3.5331250685</v>
      </c>
      <c r="N16" s="1">
        <f t="shared" si="3"/>
        <v>1.8868564997701227</v>
      </c>
      <c r="O16" s="1" t="str">
        <f t="shared" si="4"/>
        <v>S.ARM</v>
      </c>
      <c r="P16" s="1"/>
      <c r="Q16" s="1"/>
      <c r="R16" s="1" t="str">
        <f t="shared" si="5"/>
        <v>S.ARM</v>
      </c>
      <c r="S16" s="1">
        <f>RTD("cqg.rtd",,"StudyData",$A16,"BAR","","Close",$R$1,0,,,,,"T")</f>
        <v>274.27</v>
      </c>
      <c r="T16" s="1">
        <f xml:space="preserve"> RTD("cqg.rtd",,"StudyData", $A16, "MA", "InputChoice=Close,MAType=Sim,Period="&amp;Main!$R$7&amp;"", "MA",$R$1,,"all",,,,"T")</f>
        <v>263.45249999999999</v>
      </c>
      <c r="U16" s="1">
        <f xml:space="preserve"> RTD("cqg.rtd",,"StudyData",$A16, "StdDev", "InputChoice=Close,Period1="&amp;Main!$T$7&amp;"", "STDDEV",$R$1,,"all",,,,"T")</f>
        <v>5.9725203013000003</v>
      </c>
      <c r="V16" s="1">
        <f t="shared" si="6"/>
        <v>1.8112119263362603</v>
      </c>
      <c r="W16" s="1" t="str">
        <f t="shared" si="7"/>
        <v>S.ARM</v>
      </c>
      <c r="X16" s="1"/>
      <c r="Y16" s="1"/>
      <c r="Z16" t="str">
        <f t="shared" si="8"/>
        <v>S.ARM</v>
      </c>
      <c r="AA16" s="1">
        <f>RTD("cqg.rtd",,"StudyData",$A16,"BAR","","Close",$Z$1,0,,,,,"T")</f>
        <v>274.27</v>
      </c>
      <c r="AB16" s="1">
        <f xml:space="preserve"> RTD("cqg.rtd",,"StudyData", $A16, "MA", "InputChoice=Close,MAType=Sim,Period="&amp;Main!$D$24&amp;"", "MA",$Z$1,,"all",,,,"T")</f>
        <v>320.04399999999998</v>
      </c>
      <c r="AC16" s="1">
        <f xml:space="preserve"> RTD("cqg.rtd",,"StudyData",$A16, "StdDev", "InputChoice=Close,Period1="&amp;Main!$D$24&amp;"", "STDDEV",$Z$1,,"all",,,,"T")</f>
        <v>36.956922950900001</v>
      </c>
      <c r="AD16" s="1">
        <f t="shared" si="9"/>
        <v>-1.2385771418473919</v>
      </c>
      <c r="AE16" s="1" t="str">
        <f t="shared" si="10"/>
        <v>S.ARM</v>
      </c>
      <c r="AF16" s="1"/>
      <c r="AG16" s="1"/>
    </row>
    <row r="17" spans="1:33" x14ac:dyDescent="0.3">
      <c r="A17" t="s">
        <v>13</v>
      </c>
      <c r="B17" t="str">
        <f>PROPER(RTD("cqg.rtd", ,"ContractData",A17, "LongDescription",, "T"))</f>
        <v>Asml Hldg Ny Reg</v>
      </c>
      <c r="C17" s="1">
        <f>RTD("cqg.rtd",,"StudyData",$A17,"BAR","","Close",$B$1,0,,,,,"T")</f>
        <v>1775.55</v>
      </c>
      <c r="D17" s="1">
        <f xml:space="preserve"> RTD("cqg.rtd",,"StudyData", $A17, "MA", "InputChoice=Close,MAType=Sim,Period="&amp;Main!$D$7&amp;"", "MA",$B$1,,"all",,,,"T")</f>
        <v>1759.7094999999999</v>
      </c>
      <c r="E17" s="1">
        <f xml:space="preserve"> RTD("cqg.rtd",,"StudyData",$A17, "StdDev", "InputChoice=Close,Period1="&amp;Main!$D$7&amp;"", "STDDEV",$B$1,,"all",,,,"T")</f>
        <v>9.9383627802000003</v>
      </c>
      <c r="F17" s="1">
        <f t="shared" si="0"/>
        <v>1.5938741974240191</v>
      </c>
      <c r="G17" s="1" t="str">
        <f t="shared" si="1"/>
        <v>S.ASML</v>
      </c>
      <c r="H17" s="1"/>
      <c r="I17" s="1"/>
      <c r="J17" s="1" t="str">
        <f t="shared" si="2"/>
        <v>S.ASML</v>
      </c>
      <c r="K17" s="1">
        <f>RTD("cqg.rtd",,"StudyData",$A17,"BAR","","Close",Main!$P$7,0,,,,,"T")</f>
        <v>1775.55</v>
      </c>
      <c r="L17" s="1">
        <f xml:space="preserve"> RTD("cqg.rtd",,"StudyData", $A17, "MA", "InputChoice=Close,MAType=Sim,Period="&amp;Main!$R$7&amp;"", "MA",$J$1,,"all",,,,"T")</f>
        <v>1767.5564999999999</v>
      </c>
      <c r="M17" s="1">
        <f xml:space="preserve"> RTD("cqg.rtd",,"StudyData",$A17, "StdDev", "InputChoice=Close,Period1="&amp;Main!$T$7&amp;"", "STDDEV",$J$1,,"all",,,,"T")</f>
        <v>11.9919574195</v>
      </c>
      <c r="N17" s="1">
        <f t="shared" si="3"/>
        <v>0.66657174641079786</v>
      </c>
      <c r="O17" s="1" t="str">
        <f t="shared" si="4"/>
        <v>S.ASML</v>
      </c>
      <c r="P17" s="1"/>
      <c r="Q17" s="1"/>
      <c r="R17" s="1" t="str">
        <f t="shared" si="5"/>
        <v>S.ASML</v>
      </c>
      <c r="S17" s="1">
        <f>RTD("cqg.rtd",,"StudyData",$A17,"BAR","","Close",$R$1,0,,,,,"T")</f>
        <v>1775.55</v>
      </c>
      <c r="T17" s="1">
        <f xml:space="preserve"> RTD("cqg.rtd",,"StudyData", $A17, "MA", "InputChoice=Close,MAType=Sim,Period="&amp;Main!$R$7&amp;"", "MA",$R$1,,"all",,,,"T")</f>
        <v>1771.1034999999999</v>
      </c>
      <c r="U17" s="1">
        <f xml:space="preserve"> RTD("cqg.rtd",,"StudyData",$A17, "StdDev", "InputChoice=Close,Period1="&amp;Main!$T$7&amp;"", "STDDEV",$R$1,,"all",,,,"T")</f>
        <v>19.9200628199</v>
      </c>
      <c r="V17" s="1">
        <f t="shared" si="6"/>
        <v>0.22321716754617826</v>
      </c>
      <c r="W17" s="1" t="str">
        <f t="shared" si="7"/>
        <v>S.ASML</v>
      </c>
      <c r="X17" s="1"/>
      <c r="Y17" s="1"/>
      <c r="Z17" t="str">
        <f t="shared" si="8"/>
        <v>S.ASML</v>
      </c>
      <c r="AA17" s="1">
        <f>RTD("cqg.rtd",,"StudyData",$A17,"BAR","","Close",$Z$1,0,,,,,"T")</f>
        <v>1775.55</v>
      </c>
      <c r="AB17" s="1">
        <f xml:space="preserve"> RTD("cqg.rtd",,"StudyData", $A17, "MA", "InputChoice=Close,MAType=Sim,Period="&amp;Main!$D$24&amp;"", "MA",$Z$1,,"all",,,,"T")</f>
        <v>1807.9355</v>
      </c>
      <c r="AC17" s="1">
        <f xml:space="preserve"> RTD("cqg.rtd",,"StudyData",$A17, "StdDev", "InputChoice=Close,Period1="&amp;Main!$D$24&amp;"", "STDDEV",$Z$1,,"all",,,,"T")</f>
        <v>62.807882027300003</v>
      </c>
      <c r="AD17" s="1">
        <f t="shared" si="9"/>
        <v>-0.51562795869988809</v>
      </c>
      <c r="AE17" s="1" t="str">
        <f t="shared" si="10"/>
        <v>S.ASML</v>
      </c>
      <c r="AF17" s="1"/>
      <c r="AG17" s="1"/>
    </row>
    <row r="18" spans="1:33" x14ac:dyDescent="0.3">
      <c r="A18" t="s">
        <v>6</v>
      </c>
      <c r="B18" t="str">
        <f>PROPER(RTD("cqg.rtd", ,"ContractData",A18, "LongDescription",, "T"))</f>
        <v>Broadcom Inc.</v>
      </c>
      <c r="C18" s="1">
        <f>RTD("cqg.rtd",,"StudyData",$A18,"BAR","","Close",$B$1,0,,,,,"T")</f>
        <v>380.47</v>
      </c>
      <c r="D18" s="1">
        <f xml:space="preserve"> RTD("cqg.rtd",,"StudyData", $A18, "MA", "InputChoice=Close,MAType=Sim,Period="&amp;Main!$D$7&amp;"", "MA",$B$1,,"all",,,,"T")</f>
        <v>373.28250000000003</v>
      </c>
      <c r="E18" s="1">
        <f xml:space="preserve"> RTD("cqg.rtd",,"StudyData",$A18, "StdDev", "InputChoice=Close,Period1="&amp;Main!$D$7&amp;"", "STDDEV",$B$1,,"all",,,,"T")</f>
        <v>3.1071158250000002</v>
      </c>
      <c r="F18" s="1">
        <f t="shared" si="0"/>
        <v>2.3132385159796867</v>
      </c>
      <c r="G18" s="1" t="str">
        <f t="shared" si="1"/>
        <v>S.AVGO</v>
      </c>
      <c r="H18" s="1"/>
      <c r="I18" s="1"/>
      <c r="J18" s="1" t="str">
        <f t="shared" si="2"/>
        <v>S.AVGO</v>
      </c>
      <c r="K18" s="1">
        <f>RTD("cqg.rtd",,"StudyData",$A18,"BAR","","Close",Main!$P$7,0,,,,,"T")</f>
        <v>380.47</v>
      </c>
      <c r="L18" s="1">
        <f xml:space="preserve"> RTD("cqg.rtd",,"StudyData", $A18, "MA", "InputChoice=Close,MAType=Sim,Period="&amp;Main!$R$7&amp;"", "MA",$J$1,,"all",,,,"T")</f>
        <v>373.30799999999999</v>
      </c>
      <c r="M18" s="1">
        <f xml:space="preserve"> RTD("cqg.rtd",,"StudyData",$A18, "StdDev", "InputChoice=Close,Period1="&amp;Main!$T$7&amp;"", "STDDEV",$J$1,,"all",,,,"T")</f>
        <v>2.5034068785999999</v>
      </c>
      <c r="N18" s="1">
        <f t="shared" si="3"/>
        <v>2.8609013026301566</v>
      </c>
      <c r="O18" s="1" t="str">
        <f t="shared" si="4"/>
        <v>S.AVGO</v>
      </c>
      <c r="P18" s="1"/>
      <c r="Q18" s="1"/>
      <c r="R18" s="1" t="str">
        <f t="shared" si="5"/>
        <v>S.AVGO</v>
      </c>
      <c r="S18" s="1">
        <f>RTD("cqg.rtd",,"StudyData",$A18,"BAR","","Close",$R$1,0,,,,,"T")</f>
        <v>380.47</v>
      </c>
      <c r="T18" s="1">
        <f xml:space="preserve"> RTD("cqg.rtd",,"StudyData", $A18, "MA", "InputChoice=Close,MAType=Sim,Period="&amp;Main!$R$7&amp;"", "MA",$R$1,,"all",,,,"T")</f>
        <v>373.54599999999999</v>
      </c>
      <c r="U18" s="1">
        <f xml:space="preserve"> RTD("cqg.rtd",,"StudyData",$A18, "StdDev", "InputChoice=Close,Period1="&amp;Main!$T$7&amp;"", "STDDEV",$R$1,,"all",,,,"T")</f>
        <v>3.5198869300000002</v>
      </c>
      <c r="V18" s="1">
        <f t="shared" si="6"/>
        <v>1.9671086423222222</v>
      </c>
      <c r="W18" s="1" t="str">
        <f t="shared" si="7"/>
        <v>S.AVGO</v>
      </c>
      <c r="X18" s="1"/>
      <c r="Y18" s="1"/>
      <c r="Z18" t="str">
        <f t="shared" si="8"/>
        <v>S.AVGO</v>
      </c>
      <c r="AA18" s="1">
        <f>RTD("cqg.rtd",,"StudyData",$A18,"BAR","","Close",$Z$1,0,,,,,"T")</f>
        <v>380.47</v>
      </c>
      <c r="AB18" s="1">
        <f xml:space="preserve"> RTD("cqg.rtd",,"StudyData", $A18, "MA", "InputChoice=Close,MAType=Sim,Period="&amp;Main!$D$24&amp;"", "MA",$Z$1,,"all",,,,"T")</f>
        <v>380.29500000000002</v>
      </c>
      <c r="AC18" s="1">
        <f xml:space="preserve"> RTD("cqg.rtd",,"StudyData",$A18, "StdDev", "InputChoice=Close,Period1="&amp;Main!$D$24&amp;"", "STDDEV",$Z$1,,"all",,,,"T")</f>
        <v>10.9406848506</v>
      </c>
      <c r="AD18" s="1">
        <f t="shared" si="9"/>
        <v>1.5995342374788737E-2</v>
      </c>
      <c r="AE18" s="1" t="str">
        <f t="shared" si="10"/>
        <v>S.AVGO</v>
      </c>
      <c r="AF18" s="1"/>
      <c r="AG18" s="1"/>
    </row>
    <row r="19" spans="1:33" x14ac:dyDescent="0.3">
      <c r="A19" t="s">
        <v>91</v>
      </c>
      <c r="B19" t="str">
        <f>PROPER(RTD("cqg.rtd", ,"ContractData",A19, "LongDescription",, "T"))</f>
        <v>Axon Enterprise, Inc</v>
      </c>
      <c r="C19" s="1">
        <f>RTD("cqg.rtd",,"StudyData",$A19,"BAR","","Close",$B$1,0,,,,,"T")</f>
        <v>511</v>
      </c>
      <c r="D19" s="1">
        <f xml:space="preserve"> RTD("cqg.rtd",,"StudyData", $A19, "MA", "InputChoice=Close,MAType=Sim,Period="&amp;Main!$D$7&amp;"", "MA",$B$1,,"all",,,,"T")</f>
        <v>509.75700000000001</v>
      </c>
      <c r="E19" s="1">
        <f xml:space="preserve"> RTD("cqg.rtd",,"StudyData",$A19, "StdDev", "InputChoice=Close,Period1="&amp;Main!$D$7&amp;"", "STDDEV",$B$1,,"all",,,,"T")</f>
        <v>2.3142063434</v>
      </c>
      <c r="F19" s="1">
        <f t="shared" si="0"/>
        <v>0.53711718643627804</v>
      </c>
      <c r="G19" s="1" t="str">
        <f t="shared" si="1"/>
        <v>S.AXON</v>
      </c>
      <c r="H19" s="1"/>
      <c r="I19" s="1"/>
      <c r="J19" s="1" t="str">
        <f t="shared" si="2"/>
        <v>S.AXON</v>
      </c>
      <c r="K19" s="1">
        <f>RTD("cqg.rtd",,"StudyData",$A19,"BAR","","Close",Main!$P$7,0,,,,,"T")</f>
        <v>511</v>
      </c>
      <c r="L19" s="1">
        <f xml:space="preserve"> RTD("cqg.rtd",,"StudyData", $A19, "MA", "InputChoice=Close,MAType=Sim,Period="&amp;Main!$R$7&amp;"", "MA",$J$1,,"all",,,,"T")</f>
        <v>512.45799999999997</v>
      </c>
      <c r="M19" s="1">
        <f xml:space="preserve"> RTD("cqg.rtd",,"StudyData",$A19, "StdDev", "InputChoice=Close,Period1="&amp;Main!$T$7&amp;"", "STDDEV",$J$1,,"all",,,,"T")</f>
        <v>2.7562666779999998</v>
      </c>
      <c r="N19" s="1">
        <f t="shared" si="3"/>
        <v>-0.52897639101377625</v>
      </c>
      <c r="O19" s="1" t="str">
        <f t="shared" si="4"/>
        <v>S.AXON</v>
      </c>
      <c r="P19" s="1"/>
      <c r="Q19" s="1"/>
      <c r="R19" s="1" t="str">
        <f t="shared" si="5"/>
        <v>S.AXON</v>
      </c>
      <c r="S19" s="1">
        <f>RTD("cqg.rtd",,"StudyData",$A19,"BAR","","Close",$R$1,0,,,,,"T")</f>
        <v>511</v>
      </c>
      <c r="T19" s="1">
        <f xml:space="preserve"> RTD("cqg.rtd",,"StudyData", $A19, "MA", "InputChoice=Close,MAType=Sim,Period="&amp;Main!$R$7&amp;"", "MA",$R$1,,"all",,,,"T")</f>
        <v>522.048</v>
      </c>
      <c r="U19" s="1">
        <f xml:space="preserve"> RTD("cqg.rtd",,"StudyData",$A19, "StdDev", "InputChoice=Close,Period1="&amp;Main!$T$7&amp;"", "STDDEV",$R$1,,"all",,,,"T")</f>
        <v>12.032070727900001</v>
      </c>
      <c r="V19" s="1">
        <f t="shared" si="6"/>
        <v>-0.91821268756190633</v>
      </c>
      <c r="W19" s="1" t="str">
        <f t="shared" si="7"/>
        <v>S.AXON</v>
      </c>
      <c r="X19" s="1"/>
      <c r="Y19" s="1"/>
      <c r="Z19" t="str">
        <f t="shared" si="8"/>
        <v>S.AXON</v>
      </c>
      <c r="AA19" s="1">
        <f>RTD("cqg.rtd",,"StudyData",$A19,"BAR","","Close",$Z$1,0,,,,,"T")</f>
        <v>511</v>
      </c>
      <c r="AB19" s="1">
        <f xml:space="preserve"> RTD("cqg.rtd",,"StudyData", $A19, "MA", "InputChoice=Close,MAType=Sim,Period="&amp;Main!$D$24&amp;"", "MA",$Z$1,,"all",,,,"T")</f>
        <v>534.02099999999996</v>
      </c>
      <c r="AC19" s="1">
        <f xml:space="preserve"> RTD("cqg.rtd",,"StudyData",$A19, "StdDev", "InputChoice=Close,Period1="&amp;Main!$D$24&amp;"", "STDDEV",$Z$1,,"all",,,,"T")</f>
        <v>63.813392630400003</v>
      </c>
      <c r="AD19" s="1">
        <f t="shared" si="9"/>
        <v>-0.36075499281686846</v>
      </c>
      <c r="AE19" s="1" t="str">
        <f t="shared" si="10"/>
        <v>S.AXON</v>
      </c>
      <c r="AF19" s="1"/>
      <c r="AG19" s="1"/>
    </row>
    <row r="20" spans="1:33" x14ac:dyDescent="0.3">
      <c r="A20" t="s">
        <v>39</v>
      </c>
      <c r="B20" t="str">
        <f>PROPER(RTD("cqg.rtd", ,"ContractData",A20, "LongDescription",, "T"))</f>
        <v>Booking Holdings Inc</v>
      </c>
      <c r="C20" s="1">
        <f>RTD("cqg.rtd",,"StudyData",$A20,"BAR","","Close",$B$1,0,,,,,"T")</f>
        <v>179.62</v>
      </c>
      <c r="D20" s="1">
        <f xml:space="preserve"> RTD("cqg.rtd",,"StudyData", $A20, "MA", "InputChoice=Close,MAType=Sim,Period="&amp;Main!$D$7&amp;"", "MA",$B$1,,"all",,,,"T")</f>
        <v>181.20400000000001</v>
      </c>
      <c r="E20" s="1">
        <f xml:space="preserve"> RTD("cqg.rtd",,"StudyData",$A20, "StdDev", "InputChoice=Close,Period1="&amp;Main!$D$7&amp;"", "STDDEV",$B$1,,"all",,,,"T")</f>
        <v>0.50598814219999999</v>
      </c>
      <c r="F20" s="1">
        <f t="shared" si="0"/>
        <v>-3.13050814414916</v>
      </c>
      <c r="G20" s="1" t="str">
        <f t="shared" si="1"/>
        <v>S.BKNG</v>
      </c>
      <c r="H20" s="1"/>
      <c r="I20" s="1"/>
      <c r="J20" s="1" t="str">
        <f t="shared" si="2"/>
        <v>S.BKNG</v>
      </c>
      <c r="K20" s="1">
        <f>RTD("cqg.rtd",,"StudyData",$A20,"BAR","","Close",Main!$P$7,0,,,,,"T")</f>
        <v>179.62</v>
      </c>
      <c r="L20" s="1">
        <f xml:space="preserve"> RTD("cqg.rtd",,"StudyData", $A20, "MA", "InputChoice=Close,MAType=Sim,Period="&amp;Main!$R$7&amp;"", "MA",$J$1,,"all",,,,"T")</f>
        <v>181.00649999999999</v>
      </c>
      <c r="M20" s="1">
        <f xml:space="preserve"> RTD("cqg.rtd",,"StudyData",$A20, "StdDev", "InputChoice=Close,Period1="&amp;Main!$T$7&amp;"", "STDDEV",$J$1,,"all",,,,"T")</f>
        <v>0.66844801590000003</v>
      </c>
      <c r="N20" s="1">
        <f t="shared" si="3"/>
        <v>-2.0742076676421828</v>
      </c>
      <c r="O20" s="1" t="str">
        <f t="shared" si="4"/>
        <v>S.BKNG</v>
      </c>
      <c r="P20" s="1"/>
      <c r="Q20" s="1"/>
      <c r="R20" s="1" t="str">
        <f t="shared" si="5"/>
        <v>S.BKNG</v>
      </c>
      <c r="S20" s="1">
        <f>RTD("cqg.rtd",,"StudyData",$A20,"BAR","","Close",$R$1,0,,,,,"T")</f>
        <v>179.62</v>
      </c>
      <c r="T20" s="1">
        <f xml:space="preserve"> RTD("cqg.rtd",,"StudyData", $A20, "MA", "InputChoice=Close,MAType=Sim,Period="&amp;Main!$R$7&amp;"", "MA",$R$1,,"all",,,,"T")</f>
        <v>181.75450000000001</v>
      </c>
      <c r="U20" s="1">
        <f xml:space="preserve"> RTD("cqg.rtd",,"StudyData",$A20, "StdDev", "InputChoice=Close,Period1="&amp;Main!$T$7&amp;"", "STDDEV",$R$1,,"all",,,,"T")</f>
        <v>1.4893672313999999</v>
      </c>
      <c r="V20" s="1">
        <f t="shared" si="6"/>
        <v>-1.4331589650952508</v>
      </c>
      <c r="W20" s="1" t="str">
        <f t="shared" si="7"/>
        <v>S.BKNG</v>
      </c>
      <c r="X20" s="1"/>
      <c r="Y20" s="1"/>
      <c r="Z20" t="str">
        <f t="shared" si="8"/>
        <v>S.BKNG</v>
      </c>
      <c r="AA20" s="1">
        <f>RTD("cqg.rtd",,"StudyData",$A20,"BAR","","Close",$Z$1,0,,,,,"T")</f>
        <v>179.62</v>
      </c>
      <c r="AB20" s="1">
        <f xml:space="preserve"> RTD("cqg.rtd",,"StudyData", $A20, "MA", "InputChoice=Close,MAType=Sim,Period="&amp;Main!$D$24&amp;"", "MA",$Z$1,,"all",,,,"T")</f>
        <v>178.74299999999999</v>
      </c>
      <c r="AC20" s="1">
        <f xml:space="preserve"> RTD("cqg.rtd",,"StudyData",$A20, "StdDev", "InputChoice=Close,Period1="&amp;Main!$D$24&amp;"", "STDDEV",$Z$1,,"all",,,,"T")</f>
        <v>4.6136342507999997</v>
      </c>
      <c r="AD20" s="1">
        <f t="shared" si="9"/>
        <v>0.19008875700277686</v>
      </c>
      <c r="AE20" s="1" t="str">
        <f t="shared" si="10"/>
        <v>S.BKNG</v>
      </c>
      <c r="AF20" s="1"/>
      <c r="AG20" s="1"/>
    </row>
    <row r="21" spans="1:33" x14ac:dyDescent="0.3">
      <c r="A21" t="s">
        <v>72</v>
      </c>
      <c r="B21" t="str">
        <f>PROPER(RTD("cqg.rtd", ,"ContractData",A21, "LongDescription",, "T"))</f>
        <v>Baker Hughes Co</v>
      </c>
      <c r="C21" s="1">
        <f>RTD("cqg.rtd",,"StudyData",$A21,"BAR","","Close",$B$1,0,,,,,"T")</f>
        <v>56.22</v>
      </c>
      <c r="D21" s="1">
        <f xml:space="preserve"> RTD("cqg.rtd",,"StudyData", $A21, "MA", "InputChoice=Close,MAType=Sim,Period="&amp;Main!$D$7&amp;"", "MA",$B$1,,"all",,,,"T")</f>
        <v>56.063000000000002</v>
      </c>
      <c r="E21" s="1">
        <f xml:space="preserve"> RTD("cqg.rtd",,"StudyData",$A21, "StdDev", "InputChoice=Close,Period1="&amp;Main!$D$7&amp;"", "STDDEV",$B$1,,"all",,,,"T")</f>
        <v>9.5765338199999994E-2</v>
      </c>
      <c r="F21" s="1">
        <f t="shared" si="0"/>
        <v>1.639424064603747</v>
      </c>
      <c r="G21" s="1" t="str">
        <f t="shared" si="1"/>
        <v>S.BKR</v>
      </c>
      <c r="H21" s="1"/>
      <c r="I21" s="1"/>
      <c r="J21" s="1" t="str">
        <f t="shared" si="2"/>
        <v>S.BKR</v>
      </c>
      <c r="K21" s="1">
        <f>RTD("cqg.rtd",,"StudyData",$A21,"BAR","","Close",Main!$P$7,0,,,,,"T")</f>
        <v>56.22</v>
      </c>
      <c r="L21" s="1">
        <f xml:space="preserve"> RTD("cqg.rtd",,"StudyData", $A21, "MA", "InputChoice=Close,MAType=Sim,Period="&amp;Main!$R$7&amp;"", "MA",$J$1,,"all",,,,"T")</f>
        <v>55.976999999999997</v>
      </c>
      <c r="M21" s="1">
        <f xml:space="preserve"> RTD("cqg.rtd",,"StudyData",$A21, "StdDev", "InputChoice=Close,Period1="&amp;Main!$T$7&amp;"", "STDDEV",$J$1,,"all",,,,"T")</f>
        <v>0.140502669</v>
      </c>
      <c r="N21" s="1">
        <f t="shared" si="3"/>
        <v>1.7295045121171477</v>
      </c>
      <c r="O21" s="1" t="str">
        <f t="shared" si="4"/>
        <v>S.BKR</v>
      </c>
      <c r="P21" s="1"/>
      <c r="Q21" s="1"/>
      <c r="R21" s="1" t="str">
        <f t="shared" si="5"/>
        <v>S.BKR</v>
      </c>
      <c r="S21" s="1">
        <f>RTD("cqg.rtd",,"StudyData",$A21,"BAR","","Close",$R$1,0,,,,,"T")</f>
        <v>56.22</v>
      </c>
      <c r="T21" s="1">
        <f xml:space="preserve"> RTD("cqg.rtd",,"StudyData", $A21, "MA", "InputChoice=Close,MAType=Sim,Period="&amp;Main!$R$7&amp;"", "MA",$R$1,,"all",,,,"T")</f>
        <v>56.1295</v>
      </c>
      <c r="U21" s="1">
        <f xml:space="preserve"> RTD("cqg.rtd",,"StudyData",$A21, "StdDev", "InputChoice=Close,Period1="&amp;Main!$T$7&amp;"", "STDDEV",$R$1,,"all",,,,"T")</f>
        <v>0.27846857990000001</v>
      </c>
      <c r="V21" s="1">
        <f t="shared" si="6"/>
        <v>0.32499178195435141</v>
      </c>
      <c r="W21" s="1" t="str">
        <f t="shared" si="7"/>
        <v>S.BKR</v>
      </c>
      <c r="X21" s="1"/>
      <c r="Y21" s="1"/>
      <c r="Z21" t="str">
        <f t="shared" si="8"/>
        <v>S.BKR</v>
      </c>
      <c r="AA21" s="1">
        <f>RTD("cqg.rtd",,"StudyData",$A21,"BAR","","Close",$Z$1,0,,,,,"T")</f>
        <v>56.22</v>
      </c>
      <c r="AB21" s="1">
        <f xml:space="preserve"> RTD("cqg.rtd",,"StudyData", $A21, "MA", "InputChoice=Close,MAType=Sim,Period="&amp;Main!$D$24&amp;"", "MA",$Z$1,,"all",,,,"T")</f>
        <v>56.378500000000003</v>
      </c>
      <c r="AC21" s="1">
        <f xml:space="preserve"> RTD("cqg.rtd",,"StudyData",$A21, "StdDev", "InputChoice=Close,Period1="&amp;Main!$D$24&amp;"", "STDDEV",$Z$1,,"all",,,,"T")</f>
        <v>1.6600460083999999</v>
      </c>
      <c r="AD21" s="1">
        <f t="shared" si="9"/>
        <v>-9.5479281416284659E-2</v>
      </c>
      <c r="AE21" s="1" t="str">
        <f t="shared" si="10"/>
        <v>S.BKR</v>
      </c>
      <c r="AF21" s="1"/>
      <c r="AG21" s="1"/>
    </row>
    <row r="22" spans="1:33" x14ac:dyDescent="0.3">
      <c r="A22" t="s">
        <v>82</v>
      </c>
      <c r="B22" t="str">
        <f>PROPER(RTD("cqg.rtd", ,"ContractData",A22, "LongDescription",, "T"))</f>
        <v>Coca-Cola Europacifi</v>
      </c>
      <c r="C22" s="1">
        <f>RTD("cqg.rtd",,"StudyData",$A22,"BAR","","Close",$B$1,0,,,,,"T")</f>
        <v>105.43</v>
      </c>
      <c r="D22" s="1">
        <f xml:space="preserve"> RTD("cqg.rtd",,"StudyData", $A22, "MA", "InputChoice=Close,MAType=Sim,Period="&amp;Main!$D$7&amp;"", "MA",$B$1,,"all",,,,"T")</f>
        <v>104.84099999999999</v>
      </c>
      <c r="E22" s="1">
        <f xml:space="preserve"> RTD("cqg.rtd",,"StudyData",$A22, "StdDev", "InputChoice=Close,Period1="&amp;Main!$D$7&amp;"", "STDDEV",$B$1,,"all",,,,"T")</f>
        <v>0.29392005719999997</v>
      </c>
      <c r="F22" s="1">
        <f t="shared" si="0"/>
        <v>2.0039462621607469</v>
      </c>
      <c r="G22" s="1" t="str">
        <f t="shared" si="1"/>
        <v>S.CCEP</v>
      </c>
      <c r="H22" s="1"/>
      <c r="I22" s="1"/>
      <c r="J22" s="1" t="str">
        <f t="shared" si="2"/>
        <v>S.CCEP</v>
      </c>
      <c r="K22" s="1">
        <f>RTD("cqg.rtd",,"StudyData",$A22,"BAR","","Close",Main!$P$7,0,,,,,"T")</f>
        <v>105.43</v>
      </c>
      <c r="L22" s="1">
        <f xml:space="preserve"> RTD("cqg.rtd",,"StudyData", $A22, "MA", "InputChoice=Close,MAType=Sim,Period="&amp;Main!$R$7&amp;"", "MA",$J$1,,"all",,,,"T")</f>
        <v>104.852</v>
      </c>
      <c r="M22" s="1">
        <f xml:space="preserve"> RTD("cqg.rtd",,"StudyData",$A22, "StdDev", "InputChoice=Close,Period1="&amp;Main!$T$7&amp;"", "STDDEV",$J$1,,"all",,,,"T")</f>
        <v>0.64546572329999996</v>
      </c>
      <c r="N22" s="1">
        <f t="shared" si="3"/>
        <v>0.89547745005718882</v>
      </c>
      <c r="O22" s="1" t="str">
        <f t="shared" si="4"/>
        <v>S.CCEP</v>
      </c>
      <c r="P22" s="1"/>
      <c r="Q22" s="1"/>
      <c r="R22" s="1" t="str">
        <f t="shared" si="5"/>
        <v>S.CCEP</v>
      </c>
      <c r="S22" s="1">
        <f>RTD("cqg.rtd",,"StudyData",$A22,"BAR","","Close",$R$1,0,,,,,"T")</f>
        <v>105.43</v>
      </c>
      <c r="T22" s="1">
        <f xml:space="preserve"> RTD("cqg.rtd",,"StudyData", $A22, "MA", "InputChoice=Close,MAType=Sim,Period="&amp;Main!$R$7&amp;"", "MA",$R$1,,"all",,,,"T")</f>
        <v>105.20050000000001</v>
      </c>
      <c r="U22" s="1">
        <f xml:space="preserve"> RTD("cqg.rtd",,"StudyData",$A22, "StdDev", "InputChoice=Close,Period1="&amp;Main!$T$7&amp;"", "STDDEV",$R$1,,"all",,,,"T")</f>
        <v>0.79232237760000002</v>
      </c>
      <c r="V22" s="1">
        <f t="shared" si="6"/>
        <v>0.2896548254703763</v>
      </c>
      <c r="W22" s="1" t="str">
        <f t="shared" si="7"/>
        <v>S.CCEP</v>
      </c>
      <c r="X22" s="1"/>
      <c r="Y22" s="1"/>
      <c r="Z22" t="str">
        <f t="shared" si="8"/>
        <v>S.CCEP</v>
      </c>
      <c r="AA22" s="1">
        <f>RTD("cqg.rtd",,"StudyData",$A22,"BAR","","Close",$Z$1,0,,,,,"T")</f>
        <v>105.43</v>
      </c>
      <c r="AB22" s="1">
        <f xml:space="preserve"> RTD("cqg.rtd",,"StudyData", $A22, "MA", "InputChoice=Close,MAType=Sim,Period="&amp;Main!$D$24&amp;"", "MA",$Z$1,,"all",,,,"T")</f>
        <v>103.569</v>
      </c>
      <c r="AC22" s="1">
        <f xml:space="preserve"> RTD("cqg.rtd",,"StudyData",$A22, "StdDev", "InputChoice=Close,Period1="&amp;Main!$D$24&amp;"", "STDDEV",$Z$1,,"all",,,,"T")</f>
        <v>3.2088703619999999</v>
      </c>
      <c r="AD22" s="1">
        <f t="shared" si="9"/>
        <v>0.57995487198183182</v>
      </c>
      <c r="AE22" s="1" t="str">
        <f t="shared" si="10"/>
        <v>S.CCEP</v>
      </c>
      <c r="AF22" s="1"/>
      <c r="AG22" s="1"/>
    </row>
    <row r="23" spans="1:33" x14ac:dyDescent="0.3">
      <c r="A23" t="s">
        <v>52</v>
      </c>
      <c r="B23" t="str">
        <f>PROPER(RTD("cqg.rtd", ,"ContractData",A23, "LongDescription",, "T"))</f>
        <v>Cadence Design Sys</v>
      </c>
      <c r="C23" s="1">
        <f>RTD("cqg.rtd",,"StudyData",$A23,"BAR","","Close",$B$1,0,,,,,"T")</f>
        <v>332.42</v>
      </c>
      <c r="D23" s="1">
        <f xml:space="preserve"> RTD("cqg.rtd",,"StudyData", $A23, "MA", "InputChoice=Close,MAType=Sim,Period="&amp;Main!$D$7&amp;"", "MA",$B$1,,"all",,,,"T")</f>
        <v>327.98649999999998</v>
      </c>
      <c r="E23" s="1">
        <f xml:space="preserve"> RTD("cqg.rtd",,"StudyData",$A23, "StdDev", "InputChoice=Close,Period1="&amp;Main!$D$7&amp;"", "STDDEV",$B$1,,"all",,,,"T")</f>
        <v>2.7208404491999998</v>
      </c>
      <c r="F23" s="1">
        <f t="shared" si="0"/>
        <v>1.6294597506824062</v>
      </c>
      <c r="G23" s="1" t="str">
        <f t="shared" si="1"/>
        <v>S.CDNS</v>
      </c>
      <c r="H23" s="1"/>
      <c r="I23" s="1"/>
      <c r="J23" s="1" t="str">
        <f t="shared" si="2"/>
        <v>S.CDNS</v>
      </c>
      <c r="K23" s="1">
        <f>RTD("cqg.rtd",,"StudyData",$A23,"BAR","","Close",Main!$P$7,0,,,,,"T")</f>
        <v>332.42</v>
      </c>
      <c r="L23" s="1">
        <f xml:space="preserve"> RTD("cqg.rtd",,"StudyData", $A23, "MA", "InputChoice=Close,MAType=Sim,Period="&amp;Main!$R$7&amp;"", "MA",$J$1,,"all",,,,"T")</f>
        <v>328.76400000000001</v>
      </c>
      <c r="M23" s="1">
        <f xml:space="preserve"> RTD("cqg.rtd",,"StudyData",$A23, "StdDev", "InputChoice=Close,Period1="&amp;Main!$T$7&amp;"", "STDDEV",$J$1,,"all",,,,"T")</f>
        <v>1.9725856128000001</v>
      </c>
      <c r="N23" s="1">
        <f t="shared" si="3"/>
        <v>1.8534049808922979</v>
      </c>
      <c r="O23" s="1" t="str">
        <f t="shared" si="4"/>
        <v>S.CDNS</v>
      </c>
      <c r="P23" s="1"/>
      <c r="Q23" s="1"/>
      <c r="R23" s="1" t="str">
        <f t="shared" si="5"/>
        <v>S.CDNS</v>
      </c>
      <c r="S23" s="1">
        <f>RTD("cqg.rtd",,"StudyData",$A23,"BAR","","Close",$R$1,0,,,,,"T")</f>
        <v>332.42</v>
      </c>
      <c r="T23" s="1">
        <f xml:space="preserve"> RTD("cqg.rtd",,"StudyData", $A23, "MA", "InputChoice=Close,MAType=Sim,Period="&amp;Main!$R$7&amp;"", "MA",$R$1,,"all",,,,"T")</f>
        <v>339.50049999999999</v>
      </c>
      <c r="U23" s="1">
        <f xml:space="preserve"> RTD("cqg.rtd",,"StudyData",$A23, "StdDev", "InputChoice=Close,Period1="&amp;Main!$T$7&amp;"", "STDDEV",$R$1,,"all",,,,"T")</f>
        <v>16.664750365700002</v>
      </c>
      <c r="V23" s="1">
        <f t="shared" si="6"/>
        <v>-0.42487885174525725</v>
      </c>
      <c r="W23" s="1" t="str">
        <f t="shared" si="7"/>
        <v>S.CDNS</v>
      </c>
      <c r="X23" s="1"/>
      <c r="Y23" s="1"/>
      <c r="Z23" t="str">
        <f t="shared" si="8"/>
        <v>S.CDNS</v>
      </c>
      <c r="AA23" s="1">
        <f>RTD("cqg.rtd",,"StudyData",$A23,"BAR","","Close",$Z$1,0,,,,,"T")</f>
        <v>332.42</v>
      </c>
      <c r="AB23" s="1">
        <f xml:space="preserve"> RTD("cqg.rtd",,"StudyData", $A23, "MA", "InputChoice=Close,MAType=Sim,Period="&amp;Main!$D$24&amp;"", "MA",$Z$1,,"all",,,,"T")</f>
        <v>371.46600000000001</v>
      </c>
      <c r="AC23" s="1">
        <f xml:space="preserve"> RTD("cqg.rtd",,"StudyData",$A23, "StdDev", "InputChoice=Close,Period1="&amp;Main!$D$24&amp;"", "STDDEV",$Z$1,,"all",,,,"T")</f>
        <v>14.522534351799999</v>
      </c>
      <c r="AD23" s="1">
        <f t="shared" si="9"/>
        <v>-2.6886491747330883</v>
      </c>
      <c r="AE23" s="1" t="str">
        <f t="shared" si="10"/>
        <v>S.CDNS</v>
      </c>
      <c r="AF23" s="1"/>
      <c r="AG23" s="1"/>
    </row>
    <row r="24" spans="1:33" x14ac:dyDescent="0.3">
      <c r="A24" t="s">
        <v>53</v>
      </c>
      <c r="B24" t="str">
        <f>PROPER(RTD("cqg.rtd", ,"ContractData",A24, "LongDescription",, "T"))</f>
        <v>Constellation En Cm</v>
      </c>
      <c r="C24" s="1">
        <f>RTD("cqg.rtd",,"StudyData",$A24,"BAR","","Close",$B$1,0,,,,,"T")</f>
        <v>254.68</v>
      </c>
      <c r="D24" s="1">
        <f xml:space="preserve"> RTD("cqg.rtd",,"StudyData", $A24, "MA", "InputChoice=Close,MAType=Sim,Period="&amp;Main!$D$7&amp;"", "MA",$B$1,,"all",,,,"T")</f>
        <v>252.84049999999999</v>
      </c>
      <c r="E24" s="1">
        <f xml:space="preserve"> RTD("cqg.rtd",,"StudyData",$A24, "StdDev", "InputChoice=Close,Period1="&amp;Main!$D$7&amp;"", "STDDEV",$B$1,,"all",,,,"T")</f>
        <v>1.1980629157</v>
      </c>
      <c r="F24" s="1">
        <f t="shared" si="0"/>
        <v>1.5353951582127376</v>
      </c>
      <c r="G24" s="1" t="str">
        <f t="shared" si="1"/>
        <v>S.CEG</v>
      </c>
      <c r="H24" s="1"/>
      <c r="I24" s="1"/>
      <c r="J24" s="1" t="str">
        <f t="shared" si="2"/>
        <v>S.CEG</v>
      </c>
      <c r="K24" s="1">
        <f>RTD("cqg.rtd",,"StudyData",$A24,"BAR","","Close",Main!$P$7,0,,,,,"T")</f>
        <v>254.68</v>
      </c>
      <c r="L24" s="1">
        <f xml:space="preserve"> RTD("cqg.rtd",,"StudyData", $A24, "MA", "InputChoice=Close,MAType=Sim,Period="&amp;Main!$R$7&amp;"", "MA",$J$1,,"all",,,,"T")</f>
        <v>252.93199999999999</v>
      </c>
      <c r="M24" s="1">
        <f xml:space="preserve"> RTD("cqg.rtd",,"StudyData",$A24, "StdDev", "InputChoice=Close,Period1="&amp;Main!$T$7&amp;"", "STDDEV",$J$1,,"all",,,,"T")</f>
        <v>0.61167475019999995</v>
      </c>
      <c r="N24" s="1">
        <f t="shared" si="3"/>
        <v>2.857727901026605</v>
      </c>
      <c r="O24" s="1" t="str">
        <f t="shared" si="4"/>
        <v>S.CEG</v>
      </c>
      <c r="P24" s="1"/>
      <c r="Q24" s="1"/>
      <c r="R24" s="1" t="str">
        <f t="shared" si="5"/>
        <v>S.CEG</v>
      </c>
      <c r="S24" s="1">
        <f>RTD("cqg.rtd",,"StudyData",$A24,"BAR","","Close",$R$1,0,,,,,"T")</f>
        <v>254.68</v>
      </c>
      <c r="T24" s="1">
        <f xml:space="preserve"> RTD("cqg.rtd",,"StudyData", $A24, "MA", "InputChoice=Close,MAType=Sim,Period="&amp;Main!$R$7&amp;"", "MA",$R$1,,"all",,,,"T")</f>
        <v>251.90700000000001</v>
      </c>
      <c r="U24" s="1">
        <f xml:space="preserve"> RTD("cqg.rtd",,"StudyData",$A24, "StdDev", "InputChoice=Close,Period1="&amp;Main!$T$7&amp;"", "STDDEV",$R$1,,"all",,,,"T")</f>
        <v>1.6013559879000001</v>
      </c>
      <c r="V24" s="1">
        <f t="shared" si="6"/>
        <v>1.7316574334208326</v>
      </c>
      <c r="W24" s="1" t="str">
        <f t="shared" si="7"/>
        <v>S.CEG</v>
      </c>
      <c r="X24" s="1"/>
      <c r="Y24" s="1"/>
      <c r="Z24" t="str">
        <f t="shared" si="8"/>
        <v>S.CEG</v>
      </c>
      <c r="AA24" s="1">
        <f>RTD("cqg.rtd",,"StudyData",$A24,"BAR","","Close",$Z$1,0,,,,,"T")</f>
        <v>254.68</v>
      </c>
      <c r="AB24" s="1">
        <f xml:space="preserve"> RTD("cqg.rtd",,"StudyData", $A24, "MA", "InputChoice=Close,MAType=Sim,Period="&amp;Main!$D$24&amp;"", "MA",$Z$1,,"all",,,,"T")</f>
        <v>254.654</v>
      </c>
      <c r="AC24" s="1">
        <f xml:space="preserve"> RTD("cqg.rtd",,"StudyData",$A24, "StdDev", "InputChoice=Close,Period1="&amp;Main!$D$24&amp;"", "STDDEV",$Z$1,,"all",,,,"T")</f>
        <v>10.573022462899999</v>
      </c>
      <c r="AD24" s="1">
        <f t="shared" si="9"/>
        <v>2.4590886940080428E-3</v>
      </c>
      <c r="AE24" s="1" t="str">
        <f t="shared" si="10"/>
        <v>S.CEG</v>
      </c>
      <c r="AF24" s="1"/>
      <c r="AG24" s="1"/>
    </row>
    <row r="25" spans="1:33" x14ac:dyDescent="0.3">
      <c r="A25" t="s">
        <v>55</v>
      </c>
      <c r="B25" t="str">
        <f>PROPER(RTD("cqg.rtd", ,"ContractData",A25, "LongDescription",, "T"))</f>
        <v>Comcast Corp A</v>
      </c>
      <c r="C25" s="1">
        <f>RTD("cqg.rtd",,"StudyData",$A25,"BAR","","Close",$B$1,0,,,,,"T")</f>
        <v>23.46</v>
      </c>
      <c r="D25" s="1">
        <f xml:space="preserve"> RTD("cqg.rtd",,"StudyData", $A25, "MA", "InputChoice=Close,MAType=Sim,Period="&amp;Main!$D$7&amp;"", "MA",$B$1,,"all",,,,"T")</f>
        <v>23.7805</v>
      </c>
      <c r="E25" s="1">
        <f xml:space="preserve"> RTD("cqg.rtd",,"StudyData",$A25, "StdDev", "InputChoice=Close,Period1="&amp;Main!$D$7&amp;"", "STDDEV",$B$1,,"all",,,,"T")</f>
        <v>0.1243975482</v>
      </c>
      <c r="F25" s="1">
        <f t="shared" si="0"/>
        <v>-2.5764173381031243</v>
      </c>
      <c r="G25" s="1" t="str">
        <f t="shared" si="1"/>
        <v>S.CMCSA</v>
      </c>
      <c r="H25" s="1"/>
      <c r="I25" s="1"/>
      <c r="J25" s="1" t="str">
        <f t="shared" si="2"/>
        <v>S.CMCSA</v>
      </c>
      <c r="K25" s="1">
        <f>RTD("cqg.rtd",,"StudyData",$A25,"BAR","","Close",Main!$P$7,0,,,,,"T")</f>
        <v>23.46</v>
      </c>
      <c r="L25" s="1">
        <f xml:space="preserve"> RTD("cqg.rtd",,"StudyData", $A25, "MA", "InputChoice=Close,MAType=Sim,Period="&amp;Main!$R$7&amp;"", "MA",$J$1,,"all",,,,"T")</f>
        <v>23.831499999999998</v>
      </c>
      <c r="M25" s="1">
        <f xml:space="preserve"> RTD("cqg.rtd",,"StudyData",$A25, "StdDev", "InputChoice=Close,Period1="&amp;Main!$T$7&amp;"", "STDDEV",$J$1,,"all",,,,"T")</f>
        <v>0.11633034859999999</v>
      </c>
      <c r="N25" s="1">
        <f t="shared" si="3"/>
        <v>-3.1934916766852837</v>
      </c>
      <c r="O25" s="1" t="str">
        <f t="shared" si="4"/>
        <v>S.CMCSA</v>
      </c>
      <c r="P25" s="1"/>
      <c r="Q25" s="1"/>
      <c r="R25" s="1" t="str">
        <f t="shared" si="5"/>
        <v>S.CMCSA</v>
      </c>
      <c r="S25" s="1">
        <f>RTD("cqg.rtd",,"StudyData",$A25,"BAR","","Close",$R$1,0,,,,,"T")</f>
        <v>23.46</v>
      </c>
      <c r="T25" s="1">
        <f xml:space="preserve"> RTD("cqg.rtd",,"StudyData", $A25, "MA", "InputChoice=Close,MAType=Sim,Period="&amp;Main!$R$7&amp;"", "MA",$R$1,,"all",,,,"T")</f>
        <v>23.967500000000001</v>
      </c>
      <c r="U25" s="1">
        <f xml:space="preserve"> RTD("cqg.rtd",,"StudyData",$A25, "StdDev", "InputChoice=Close,Period1="&amp;Main!$T$7&amp;"", "STDDEV",$R$1,,"all",,,,"T")</f>
        <v>0.20839565730000001</v>
      </c>
      <c r="V25" s="1">
        <f t="shared" si="6"/>
        <v>-2.4352714762641088</v>
      </c>
      <c r="W25" s="1" t="str">
        <f t="shared" si="7"/>
        <v>S.CMCSA</v>
      </c>
      <c r="X25" s="1"/>
      <c r="Y25" s="1"/>
      <c r="Z25" t="str">
        <f t="shared" si="8"/>
        <v>S.CMCSA</v>
      </c>
      <c r="AA25" s="1">
        <f>RTD("cqg.rtd",,"StudyData",$A25,"BAR","","Close",$Z$1,0,,,,,"T")</f>
        <v>23.46</v>
      </c>
      <c r="AB25" s="1">
        <f xml:space="preserve"> RTD("cqg.rtd",,"StudyData", $A25, "MA", "InputChoice=Close,MAType=Sim,Period="&amp;Main!$D$24&amp;"", "MA",$Z$1,,"all",,,,"T")</f>
        <v>23.44</v>
      </c>
      <c r="AC25" s="1">
        <f xml:space="preserve"> RTD("cqg.rtd",,"StudyData",$A25, "StdDev", "InputChoice=Close,Period1="&amp;Main!$D$24&amp;"", "STDDEV",$Z$1,,"all",,,,"T")</f>
        <v>0.54702833559999997</v>
      </c>
      <c r="AD25" s="1">
        <f t="shared" si="9"/>
        <v>3.6561177362161447E-2</v>
      </c>
      <c r="AE25" s="1" t="str">
        <f t="shared" si="10"/>
        <v>S.CMCSA</v>
      </c>
      <c r="AF25" s="1"/>
      <c r="AG25" s="1"/>
    </row>
    <row r="26" spans="1:33" x14ac:dyDescent="0.3">
      <c r="A26" t="s">
        <v>17</v>
      </c>
      <c r="B26" t="str">
        <f>PROPER(RTD("cqg.rtd", ,"ContractData",A26, "LongDescription",, "T"))</f>
        <v>Costco Wholesale</v>
      </c>
      <c r="C26" s="1">
        <f>RTD("cqg.rtd",,"StudyData",$A26,"BAR","","Close",$B$1,0,,,,,"T")</f>
        <v>939.62</v>
      </c>
      <c r="D26" s="1">
        <f xml:space="preserve"> RTD("cqg.rtd",,"StudyData", $A26, "MA", "InputChoice=Close,MAType=Sim,Period="&amp;Main!$D$7&amp;"", "MA",$B$1,,"all",,,,"T")</f>
        <v>938.71749999999997</v>
      </c>
      <c r="E26" s="1">
        <f xml:space="preserve"> RTD("cqg.rtd",,"StudyData",$A26, "StdDev", "InputChoice=Close,Period1="&amp;Main!$D$7&amp;"", "STDDEV",$B$1,,"all",,,,"T")</f>
        <v>0.81966380299999997</v>
      </c>
      <c r="F26" s="1">
        <f t="shared" si="0"/>
        <v>1.1010611871560612</v>
      </c>
      <c r="G26" s="1" t="str">
        <f t="shared" si="1"/>
        <v>S.COST</v>
      </c>
      <c r="H26" s="1"/>
      <c r="I26" s="1"/>
      <c r="J26" s="1" t="str">
        <f t="shared" si="2"/>
        <v>S.COST</v>
      </c>
      <c r="K26" s="1">
        <f>RTD("cqg.rtd",,"StudyData",$A26,"BAR","","Close",Main!$P$7,0,,,,,"T")</f>
        <v>939.62</v>
      </c>
      <c r="L26" s="1">
        <f xml:space="preserve"> RTD("cqg.rtd",,"StudyData", $A26, "MA", "InputChoice=Close,MAType=Sim,Period="&amp;Main!$R$7&amp;"", "MA",$J$1,,"all",,,,"T")</f>
        <v>938.3895</v>
      </c>
      <c r="M26" s="1">
        <f xml:space="preserve"> RTD("cqg.rtd",,"StudyData",$A26, "StdDev", "InputChoice=Close,Period1="&amp;Main!$T$7&amp;"", "STDDEV",$J$1,,"all",,,,"T")</f>
        <v>2.8617118565999999</v>
      </c>
      <c r="N26" s="1">
        <f t="shared" si="3"/>
        <v>0.42998738575377171</v>
      </c>
      <c r="O26" s="1" t="str">
        <f t="shared" si="4"/>
        <v>S.COST</v>
      </c>
      <c r="P26" s="1"/>
      <c r="Q26" s="1"/>
      <c r="R26" s="1" t="str">
        <f t="shared" si="5"/>
        <v>S.COST</v>
      </c>
      <c r="S26" s="1">
        <f>RTD("cqg.rtd",,"StudyData",$A26,"BAR","","Close",$R$1,0,,,,,"T")</f>
        <v>939.62</v>
      </c>
      <c r="T26" s="1">
        <f xml:space="preserve"> RTD("cqg.rtd",,"StudyData", $A26, "MA", "InputChoice=Close,MAType=Sim,Period="&amp;Main!$R$7&amp;"", "MA",$R$1,,"all",,,,"T")</f>
        <v>940.97850000000005</v>
      </c>
      <c r="U26" s="1">
        <f xml:space="preserve"> RTD("cqg.rtd",,"StudyData",$A26, "StdDev", "InputChoice=Close,Period1="&amp;Main!$T$7&amp;"", "STDDEV",$R$1,,"all",,,,"T")</f>
        <v>5.0132876188999997</v>
      </c>
      <c r="V26" s="1">
        <f t="shared" si="6"/>
        <v>-0.27097986456602446</v>
      </c>
      <c r="W26" s="1" t="str">
        <f t="shared" si="7"/>
        <v>S.COST</v>
      </c>
      <c r="X26" s="1"/>
      <c r="Y26" s="1"/>
      <c r="Z26" t="str">
        <f t="shared" si="8"/>
        <v>S.COST</v>
      </c>
      <c r="AA26" s="1">
        <f>RTD("cqg.rtd",,"StudyData",$A26,"BAR","","Close",$Z$1,0,,,,,"T")</f>
        <v>939.62</v>
      </c>
      <c r="AB26" s="1">
        <f xml:space="preserve"> RTD("cqg.rtd",,"StudyData", $A26, "MA", "InputChoice=Close,MAType=Sim,Period="&amp;Main!$D$24&amp;"", "MA",$Z$1,,"all",,,,"T")</f>
        <v>939.71349999999995</v>
      </c>
      <c r="AC26" s="1">
        <f xml:space="preserve"> RTD("cqg.rtd",,"StudyData",$A26, "StdDev", "InputChoice=Close,Period1="&amp;Main!$D$24&amp;"", "STDDEV",$Z$1,,"all",,,,"T")</f>
        <v>14.5104439198</v>
      </c>
      <c r="AD26" s="1">
        <f t="shared" si="9"/>
        <v>-6.4436347031647393E-3</v>
      </c>
      <c r="AE26" s="1" t="str">
        <f t="shared" si="10"/>
        <v>S.COST</v>
      </c>
      <c r="AF26" s="1"/>
      <c r="AG26" s="1"/>
    </row>
    <row r="27" spans="1:33" x14ac:dyDescent="0.3">
      <c r="A27" t="s">
        <v>102</v>
      </c>
      <c r="B27" t="str">
        <f>PROPER(RTD("cqg.rtd", ,"ContractData",A27, "LongDescription",, "T"))</f>
        <v>Copart, Inc.</v>
      </c>
      <c r="C27" s="1">
        <f>RTD("cqg.rtd",,"StudyData",$A27,"BAR","","Close",$B$1,0,,,,,"T")</f>
        <v>27.33</v>
      </c>
      <c r="D27" s="1">
        <f xml:space="preserve"> RTD("cqg.rtd",,"StudyData", $A27, "MA", "InputChoice=Close,MAType=Sim,Period="&amp;Main!$D$7&amp;"", "MA",$B$1,,"all",,,,"T")</f>
        <v>27.576000000000001</v>
      </c>
      <c r="E27" s="1">
        <f xml:space="preserve"> RTD("cqg.rtd",,"StudyData",$A27, "StdDev", "InputChoice=Close,Period1="&amp;Main!$D$7&amp;"", "STDDEV",$B$1,,"all",,,,"T")</f>
        <v>0.1350333292</v>
      </c>
      <c r="F27" s="1">
        <f t="shared" si="0"/>
        <v>-1.8217724576400522</v>
      </c>
      <c r="G27" s="1" t="str">
        <f t="shared" si="1"/>
        <v>S.CPRT</v>
      </c>
      <c r="H27" s="1"/>
      <c r="I27" s="1"/>
      <c r="J27" s="1" t="str">
        <f t="shared" si="2"/>
        <v>S.CPRT</v>
      </c>
      <c r="K27" s="1">
        <f>RTD("cqg.rtd",,"StudyData",$A27,"BAR","","Close",Main!$P$7,0,,,,,"T")</f>
        <v>27.33</v>
      </c>
      <c r="L27" s="1">
        <f xml:space="preserve"> RTD("cqg.rtd",,"StudyData", $A27, "MA", "InputChoice=Close,MAType=Sim,Period="&amp;Main!$R$7&amp;"", "MA",$J$1,,"all",,,,"T")</f>
        <v>27.602</v>
      </c>
      <c r="M27" s="1">
        <f xml:space="preserve"> RTD("cqg.rtd",,"StudyData",$A27, "StdDev", "InputChoice=Close,Period1="&amp;Main!$T$7&amp;"", "STDDEV",$J$1,,"all",,,,"T")</f>
        <v>0.12828094170000001</v>
      </c>
      <c r="N27" s="1">
        <f t="shared" si="3"/>
        <v>-2.1203461433585811</v>
      </c>
      <c r="O27" s="1" t="str">
        <f t="shared" si="4"/>
        <v>S.CPRT</v>
      </c>
      <c r="P27" s="1"/>
      <c r="Q27" s="1"/>
      <c r="R27" s="1" t="str">
        <f t="shared" si="5"/>
        <v>S.CPRT</v>
      </c>
      <c r="S27" s="1">
        <f>RTD("cqg.rtd",,"StudyData",$A27,"BAR","","Close",$R$1,0,,,,,"T")</f>
        <v>27.33</v>
      </c>
      <c r="T27" s="1">
        <f xml:space="preserve"> RTD("cqg.rtd",,"StudyData", $A27, "MA", "InputChoice=Close,MAType=Sim,Period="&amp;Main!$R$7&amp;"", "MA",$R$1,,"all",,,,"T")</f>
        <v>27.838999999999999</v>
      </c>
      <c r="U27" s="1">
        <f xml:space="preserve"> RTD("cqg.rtd",,"StudyData",$A27, "StdDev", "InputChoice=Close,Period1="&amp;Main!$T$7&amp;"", "STDDEV",$R$1,,"all",,,,"T")</f>
        <v>0.30847852440000001</v>
      </c>
      <c r="V27" s="1">
        <f t="shared" si="6"/>
        <v>-1.6500338264714558</v>
      </c>
      <c r="W27" s="1" t="str">
        <f t="shared" si="7"/>
        <v>S.CPRT</v>
      </c>
      <c r="X27" s="1"/>
      <c r="Y27" s="1"/>
      <c r="Z27" t="str">
        <f t="shared" si="8"/>
        <v>S.CPRT</v>
      </c>
      <c r="AA27" s="1">
        <f>RTD("cqg.rtd",,"StudyData",$A27,"BAR","","Close",$Z$1,0,,,,,"T")</f>
        <v>27.33</v>
      </c>
      <c r="AB27" s="1">
        <f xml:space="preserve"> RTD("cqg.rtd",,"StudyData", $A27, "MA", "InputChoice=Close,MAType=Sim,Period="&amp;Main!$D$24&amp;"", "MA",$Z$1,,"all",,,,"T")</f>
        <v>28.678999999999998</v>
      </c>
      <c r="AC27" s="1">
        <f xml:space="preserve"> RTD("cqg.rtd",,"StudyData",$A27, "StdDev", "InputChoice=Close,Period1="&amp;Main!$D$24&amp;"", "STDDEV",$Z$1,,"all",,,,"T")</f>
        <v>1.0559351306</v>
      </c>
      <c r="AD27" s="1">
        <f t="shared" si="9"/>
        <v>-1.2775405997085028</v>
      </c>
      <c r="AE27" s="1" t="str">
        <f t="shared" si="10"/>
        <v>S.CPRT</v>
      </c>
      <c r="AF27" s="1"/>
      <c r="AG27" s="1"/>
    </row>
    <row r="28" spans="1:33" x14ac:dyDescent="0.3">
      <c r="A28" t="s">
        <v>27</v>
      </c>
      <c r="B28" t="str">
        <f>PROPER(RTD("cqg.rtd", ,"ContractData",A28, "LongDescription",, "T"))</f>
        <v>Crowdstrike Hld Cm A</v>
      </c>
      <c r="C28" s="1">
        <f>RTD("cqg.rtd",,"StudyData",$A28,"BAR","","Close",$B$1,0,,,,,"T")</f>
        <v>206.36</v>
      </c>
      <c r="D28" s="1">
        <f xml:space="preserve"> RTD("cqg.rtd",,"StudyData", $A28, "MA", "InputChoice=Close,MAType=Sim,Period="&amp;Main!$D$7&amp;"", "MA",$B$1,,"all",,,,"T")</f>
        <v>203.45249999999999</v>
      </c>
      <c r="E28" s="1">
        <f xml:space="preserve"> RTD("cqg.rtd",,"StudyData",$A28, "StdDev", "InputChoice=Close,Period1="&amp;Main!$D$7&amp;"", "STDDEV",$B$1,,"all",,,,"T")</f>
        <v>1.5135186651999999</v>
      </c>
      <c r="F28" s="1">
        <f t="shared" si="0"/>
        <v>1.921020246959309</v>
      </c>
      <c r="G28" s="1" t="str">
        <f t="shared" si="1"/>
        <v>S.CRWD</v>
      </c>
      <c r="H28" s="1"/>
      <c r="I28" s="1"/>
      <c r="J28" s="1" t="str">
        <f t="shared" si="2"/>
        <v>S.CRWD</v>
      </c>
      <c r="K28" s="1">
        <f>RTD("cqg.rtd",,"StudyData",$A28,"BAR","","Close",Main!$P$7,0,,,,,"T")</f>
        <v>206.36</v>
      </c>
      <c r="L28" s="1">
        <f xml:space="preserve"> RTD("cqg.rtd",,"StudyData", $A28, "MA", "InputChoice=Close,MAType=Sim,Period="&amp;Main!$R$7&amp;"", "MA",$J$1,,"all",,,,"T")</f>
        <v>205.011</v>
      </c>
      <c r="M28" s="1">
        <f xml:space="preserve"> RTD("cqg.rtd",,"StudyData",$A28, "StdDev", "InputChoice=Close,Period1="&amp;Main!$T$7&amp;"", "STDDEV",$J$1,,"all",,,,"T")</f>
        <v>1.6566137148</v>
      </c>
      <c r="N28" s="1">
        <f t="shared" si="3"/>
        <v>0.81431174204837509</v>
      </c>
      <c r="O28" s="1" t="str">
        <f t="shared" si="4"/>
        <v>S.CRWD</v>
      </c>
      <c r="P28" s="1"/>
      <c r="Q28" s="1"/>
      <c r="R28" s="1" t="str">
        <f t="shared" si="5"/>
        <v>S.CRWD</v>
      </c>
      <c r="S28" s="1">
        <f>RTD("cqg.rtd",,"StudyData",$A28,"BAR","","Close",$R$1,0,,,,,"T")</f>
        <v>206.36</v>
      </c>
      <c r="T28" s="1">
        <f xml:space="preserve"> RTD("cqg.rtd",,"StudyData", $A28, "MA", "InputChoice=Close,MAType=Sim,Period="&amp;Main!$R$7&amp;"", "MA",$R$1,,"all",,,,"T")</f>
        <v>204.77449999999999</v>
      </c>
      <c r="U28" s="1">
        <f xml:space="preserve"> RTD("cqg.rtd",,"StudyData",$A28, "StdDev", "InputChoice=Close,Period1="&amp;Main!$T$7&amp;"", "STDDEV",$R$1,,"all",,,,"T")</f>
        <v>1.6140615695</v>
      </c>
      <c r="V28" s="1">
        <f t="shared" si="6"/>
        <v>0.98230453531656592</v>
      </c>
      <c r="W28" s="1" t="str">
        <f t="shared" si="7"/>
        <v>S.CRWD</v>
      </c>
      <c r="X28" s="1"/>
      <c r="Y28" s="1"/>
      <c r="Z28" t="str">
        <f t="shared" si="8"/>
        <v>S.CRWD</v>
      </c>
      <c r="AA28" s="1">
        <f>RTD("cqg.rtd",,"StudyData",$A28,"BAR","","Close",$Z$1,0,,,,,"T")</f>
        <v>206.36</v>
      </c>
      <c r="AB28" s="1">
        <f xml:space="preserve"> RTD("cqg.rtd",,"StudyData", $A28, "MA", "InputChoice=Close,MAType=Sim,Period="&amp;Main!$D$24&amp;"", "MA",$Z$1,,"all",,,,"T")</f>
        <v>190.262</v>
      </c>
      <c r="AC28" s="1">
        <f xml:space="preserve"> RTD("cqg.rtd",,"StudyData",$A28, "StdDev", "InputChoice=Close,Period1="&amp;Main!$D$24&amp;"", "STDDEV",$Z$1,,"all",,,,"T")</f>
        <v>13.261812319600001</v>
      </c>
      <c r="AD28" s="1">
        <f t="shared" si="9"/>
        <v>1.2138612440027019</v>
      </c>
      <c r="AE28" s="1" t="str">
        <f t="shared" si="10"/>
        <v>S.CRWD</v>
      </c>
      <c r="AF28" s="1"/>
      <c r="AG28" s="1"/>
    </row>
    <row r="29" spans="1:33" x14ac:dyDescent="0.3">
      <c r="A29" t="s">
        <v>94</v>
      </c>
      <c r="B29" t="str">
        <f>PROPER(RTD("cqg.rtd", ,"ContractData",A29, "LongDescription",, "T"))</f>
        <v>Coreweave Cl A Cs</v>
      </c>
      <c r="C29" s="1">
        <f>RTD("cqg.rtd",,"StudyData",$A29,"BAR","","Close",$B$1,0,,,,,"T")</f>
        <v>78.41</v>
      </c>
      <c r="D29" s="1">
        <f xml:space="preserve"> RTD("cqg.rtd",,"StudyData", $A29, "MA", "InputChoice=Close,MAType=Sim,Period="&amp;Main!$D$7&amp;"", "MA",$B$1,,"all",,,,"T")</f>
        <v>73.959000000000003</v>
      </c>
      <c r="E29" s="1">
        <f xml:space="preserve"> RTD("cqg.rtd",,"StudyData",$A29, "StdDev", "InputChoice=Close,Period1="&amp;Main!$D$7&amp;"", "STDDEV",$B$1,,"all",,,,"T")</f>
        <v>1.8127628085</v>
      </c>
      <c r="F29" s="1">
        <f t="shared" si="0"/>
        <v>2.455368114973103</v>
      </c>
      <c r="G29" s="1" t="str">
        <f t="shared" si="1"/>
        <v>S.CRWV</v>
      </c>
      <c r="H29" s="1"/>
      <c r="I29" s="1"/>
      <c r="J29" s="1" t="str">
        <f t="shared" si="2"/>
        <v>S.CRWV</v>
      </c>
      <c r="K29" s="1">
        <f>RTD("cqg.rtd",,"StudyData",$A29,"BAR","","Close",Main!$P$7,0,,,,,"T")</f>
        <v>78.41</v>
      </c>
      <c r="L29" s="1">
        <f xml:space="preserve"> RTD("cqg.rtd",,"StudyData", $A29, "MA", "InputChoice=Close,MAType=Sim,Period="&amp;Main!$R$7&amp;"", "MA",$J$1,,"all",,,,"T")</f>
        <v>73.622500000000002</v>
      </c>
      <c r="M29" s="1">
        <f xml:space="preserve"> RTD("cqg.rtd",,"StudyData",$A29, "StdDev", "InputChoice=Close,Period1="&amp;Main!$T$7&amp;"", "STDDEV",$J$1,,"all",,,,"T")</f>
        <v>1.2253851435000001</v>
      </c>
      <c r="N29" s="1">
        <f t="shared" si="3"/>
        <v>3.9069349138065457</v>
      </c>
      <c r="O29" s="1" t="str">
        <f t="shared" si="4"/>
        <v>S.CRWV</v>
      </c>
      <c r="P29" s="1"/>
      <c r="Q29" s="1"/>
      <c r="R29" s="1" t="str">
        <f t="shared" si="5"/>
        <v>S.CRWV</v>
      </c>
      <c r="S29" s="1">
        <f>RTD("cqg.rtd",,"StudyData",$A29,"BAR","","Close",$R$1,0,,,,,"T")</f>
        <v>78.41</v>
      </c>
      <c r="T29" s="1">
        <f xml:space="preserve"> RTD("cqg.rtd",,"StudyData", $A29, "MA", "InputChoice=Close,MAType=Sim,Period="&amp;Main!$R$7&amp;"", "MA",$R$1,,"all",,,,"T")</f>
        <v>73.338999999999999</v>
      </c>
      <c r="U29" s="1">
        <f xml:space="preserve"> RTD("cqg.rtd",,"StudyData",$A29, "StdDev", "InputChoice=Close,Period1="&amp;Main!$T$7&amp;"", "STDDEV",$R$1,,"all",,,,"T")</f>
        <v>1.4173457588</v>
      </c>
      <c r="V29" s="1">
        <f t="shared" si="6"/>
        <v>3.5778143537067306</v>
      </c>
      <c r="W29" s="1" t="str">
        <f t="shared" si="7"/>
        <v>S.CRWV</v>
      </c>
      <c r="X29" s="1"/>
      <c r="Y29" s="1"/>
      <c r="Z29" t="str">
        <f t="shared" si="8"/>
        <v>S.CRWV</v>
      </c>
      <c r="AA29" s="1">
        <f>RTD("cqg.rtd",,"StudyData",$A29,"BAR","","Close",$Z$1,0,,,,,"T")</f>
        <v>78.41</v>
      </c>
      <c r="AB29" s="1">
        <f xml:space="preserve"> RTD("cqg.rtd",,"StudyData", $A29, "MA", "InputChoice=Close,MAType=Sim,Period="&amp;Main!$D$24&amp;"", "MA",$Z$1,,"all",,,,"T")</f>
        <v>88.958500000000001</v>
      </c>
      <c r="AC29" s="1">
        <f xml:space="preserve"> RTD("cqg.rtd",,"StudyData",$A29, "StdDev", "InputChoice=Close,Period1="&amp;Main!$D$24&amp;"", "STDDEV",$Z$1,,"all",,,,"T")</f>
        <v>10.491066330500001</v>
      </c>
      <c r="AD29" s="1">
        <f t="shared" si="9"/>
        <v>-1.0054745311573363</v>
      </c>
      <c r="AE29" s="1" t="str">
        <f t="shared" si="10"/>
        <v>S.CRWV</v>
      </c>
      <c r="AF29" s="1"/>
      <c r="AG29" s="1"/>
    </row>
    <row r="30" spans="1:33" x14ac:dyDescent="0.3">
      <c r="A30" t="s">
        <v>15</v>
      </c>
      <c r="B30" t="str">
        <f>PROPER(RTD("cqg.rtd", ,"ContractData",A30, "LongDescription",, "T"))</f>
        <v>Cisco Systems Inc.</v>
      </c>
      <c r="C30" s="1">
        <f>RTD("cqg.rtd",,"StudyData",$A30,"BAR","","Close",$B$1,0,,,,,"T")</f>
        <v>112.56</v>
      </c>
      <c r="D30" s="1">
        <f xml:space="preserve"> RTD("cqg.rtd",,"StudyData", $A30, "MA", "InputChoice=Close,MAType=Sim,Period="&amp;Main!$D$7&amp;"", "MA",$B$1,,"all",,,,"T")</f>
        <v>112.449</v>
      </c>
      <c r="E30" s="1">
        <f xml:space="preserve"> RTD("cqg.rtd",,"StudyData",$A30, "StdDev", "InputChoice=Close,Period1="&amp;Main!$D$7&amp;"", "STDDEV",$B$1,,"all",,,,"T")</f>
        <v>0.2229102959</v>
      </c>
      <c r="F30" s="1">
        <f t="shared" si="0"/>
        <v>0.4979581564496241</v>
      </c>
      <c r="G30" s="1" t="str">
        <f t="shared" si="1"/>
        <v>S.CSCO</v>
      </c>
      <c r="H30" s="1"/>
      <c r="I30" s="1"/>
      <c r="J30" s="1" t="str">
        <f t="shared" si="2"/>
        <v>S.CSCO</v>
      </c>
      <c r="K30" s="1">
        <f>RTD("cqg.rtd",,"StudyData",$A30,"BAR","","Close",Main!$P$7,0,,,,,"T")</f>
        <v>112.56</v>
      </c>
      <c r="L30" s="1">
        <f xml:space="preserve"> RTD("cqg.rtd",,"StudyData", $A30, "MA", "InputChoice=Close,MAType=Sim,Period="&amp;Main!$R$7&amp;"", "MA",$J$1,,"all",,,,"T")</f>
        <v>112.41200000000001</v>
      </c>
      <c r="M30" s="1">
        <f xml:space="preserve"> RTD("cqg.rtd",,"StudyData",$A30, "StdDev", "InputChoice=Close,Period1="&amp;Main!$T$7&amp;"", "STDDEV",$J$1,,"all",,,,"T")</f>
        <v>0.30060938110000002</v>
      </c>
      <c r="N30" s="1">
        <f t="shared" si="3"/>
        <v>0.49233327136508359</v>
      </c>
      <c r="O30" s="1" t="str">
        <f t="shared" si="4"/>
        <v>S.CSCO</v>
      </c>
      <c r="P30" s="1"/>
      <c r="Q30" s="1"/>
      <c r="R30" s="1" t="str">
        <f t="shared" si="5"/>
        <v>S.CSCO</v>
      </c>
      <c r="S30" s="1">
        <f>RTD("cqg.rtd",,"StudyData",$A30,"BAR","","Close",$R$1,0,,,,,"T")</f>
        <v>112.56</v>
      </c>
      <c r="T30" s="1">
        <f xml:space="preserve"> RTD("cqg.rtd",,"StudyData", $A30, "MA", "InputChoice=Close,MAType=Sim,Period="&amp;Main!$R$7&amp;"", "MA",$R$1,,"all",,,,"T")</f>
        <v>111.3215</v>
      </c>
      <c r="U30" s="1">
        <f xml:space="preserve"> RTD("cqg.rtd",,"StudyData",$A30, "StdDev", "InputChoice=Close,Period1="&amp;Main!$T$7&amp;"", "STDDEV",$R$1,,"all",,,,"T")</f>
        <v>1.5246647992</v>
      </c>
      <c r="V30" s="1">
        <f t="shared" si="6"/>
        <v>0.81230969630167216</v>
      </c>
      <c r="W30" s="1" t="str">
        <f t="shared" si="7"/>
        <v>S.CSCO</v>
      </c>
      <c r="X30" s="1"/>
      <c r="Y30" s="1"/>
      <c r="Z30" t="str">
        <f t="shared" si="8"/>
        <v>S.CSCO</v>
      </c>
      <c r="AA30" s="1">
        <f>RTD("cqg.rtd",,"StudyData",$A30,"BAR","","Close",$Z$1,0,,,,,"T")</f>
        <v>112.56</v>
      </c>
      <c r="AB30" s="1">
        <f xml:space="preserve"> RTD("cqg.rtd",,"StudyData", $A30, "MA", "InputChoice=Close,MAType=Sim,Period="&amp;Main!$D$24&amp;"", "MA",$Z$1,,"all",,,,"T")</f>
        <v>116.0745</v>
      </c>
      <c r="AC30" s="1">
        <f xml:space="preserve"> RTD("cqg.rtd",,"StudyData",$A30, "StdDev", "InputChoice=Close,Period1="&amp;Main!$D$24&amp;"", "STDDEV",$Z$1,,"all",,,,"T")</f>
        <v>3.6051511410999999</v>
      </c>
      <c r="AD30" s="1">
        <f t="shared" si="9"/>
        <v>-0.97485510660938823</v>
      </c>
      <c r="AE30" s="1" t="str">
        <f t="shared" si="10"/>
        <v>S.CSCO</v>
      </c>
      <c r="AF30" s="1"/>
      <c r="AG30" s="1"/>
    </row>
    <row r="31" spans="1:33" x14ac:dyDescent="0.3">
      <c r="A31" t="s">
        <v>49</v>
      </c>
      <c r="B31" t="str">
        <f>PROPER(RTD("cqg.rtd", ,"ContractData",A31, "LongDescription",, "T"))</f>
        <v>Csx Corporation</v>
      </c>
      <c r="C31" s="1">
        <f>RTD("cqg.rtd",,"StudyData",$A31,"BAR","","Close",$B$1,0,,,,,"T")</f>
        <v>50.78</v>
      </c>
      <c r="D31" s="1">
        <f xml:space="preserve"> RTD("cqg.rtd",,"StudyData", $A31, "MA", "InputChoice=Close,MAType=Sim,Period="&amp;Main!$D$7&amp;"", "MA",$B$1,,"all",,,,"T")</f>
        <v>50.538499999999999</v>
      </c>
      <c r="E31" s="1">
        <f xml:space="preserve"> RTD("cqg.rtd",,"StudyData",$A31, "StdDev", "InputChoice=Close,Period1="&amp;Main!$D$7&amp;"", "STDDEV",$B$1,,"all",,,,"T")</f>
        <v>0.13940139879999999</v>
      </c>
      <c r="F31" s="1">
        <f t="shared" si="0"/>
        <v>1.7324072934625536</v>
      </c>
      <c r="G31" s="1" t="str">
        <f t="shared" si="1"/>
        <v>S.CSX</v>
      </c>
      <c r="H31" s="1"/>
      <c r="I31" s="1"/>
      <c r="J31" s="1" t="str">
        <f t="shared" si="2"/>
        <v>S.CSX</v>
      </c>
      <c r="K31" s="1">
        <f>RTD("cqg.rtd",,"StudyData",$A31,"BAR","","Close",Main!$P$7,0,,,,,"T")</f>
        <v>50.78</v>
      </c>
      <c r="L31" s="1">
        <f xml:space="preserve"> RTD("cqg.rtd",,"StudyData", $A31, "MA", "InputChoice=Close,MAType=Sim,Period="&amp;Main!$R$7&amp;"", "MA",$J$1,,"all",,,,"T")</f>
        <v>50.564999999999998</v>
      </c>
      <c r="M31" s="1">
        <f xml:space="preserve"> RTD("cqg.rtd",,"StudyData",$A31, "StdDev", "InputChoice=Close,Period1="&amp;Main!$T$7&amp;"", "STDDEV",$J$1,,"all",,,,"T")</f>
        <v>0.1817278185</v>
      </c>
      <c r="N31" s="1">
        <f t="shared" si="3"/>
        <v>1.1830879926619677</v>
      </c>
      <c r="O31" s="1" t="str">
        <f t="shared" si="4"/>
        <v>S.CSX</v>
      </c>
      <c r="P31" s="1"/>
      <c r="Q31" s="1"/>
      <c r="R31" s="1" t="str">
        <f t="shared" si="5"/>
        <v>S.CSX</v>
      </c>
      <c r="S31" s="1">
        <f>RTD("cqg.rtd",,"StudyData",$A31,"BAR","","Close",$R$1,0,,,,,"T")</f>
        <v>50.78</v>
      </c>
      <c r="T31" s="1">
        <f xml:space="preserve"> RTD("cqg.rtd",,"StudyData", $A31, "MA", "InputChoice=Close,MAType=Sim,Period="&amp;Main!$R$7&amp;"", "MA",$R$1,,"all",,,,"T")</f>
        <v>50.703000000000003</v>
      </c>
      <c r="U31" s="1">
        <f xml:space="preserve"> RTD("cqg.rtd",,"StudyData",$A31, "StdDev", "InputChoice=Close,Period1="&amp;Main!$T$7&amp;"", "STDDEV",$R$1,,"all",,,,"T")</f>
        <v>0.2269162841</v>
      </c>
      <c r="V31" s="1">
        <f t="shared" si="6"/>
        <v>0.33933219162916028</v>
      </c>
      <c r="W31" s="1" t="str">
        <f t="shared" si="7"/>
        <v>S.CSX</v>
      </c>
      <c r="X31" s="1"/>
      <c r="Y31" s="1"/>
      <c r="Z31" t="str">
        <f t="shared" si="8"/>
        <v>S.CSX</v>
      </c>
      <c r="AA31" s="1">
        <f>RTD("cqg.rtd",,"StudyData",$A31,"BAR","","Close",$Z$1,0,,,,,"T")</f>
        <v>50.78</v>
      </c>
      <c r="AB31" s="1">
        <f xml:space="preserve"> RTD("cqg.rtd",,"StudyData", $A31, "MA", "InputChoice=Close,MAType=Sim,Period="&amp;Main!$D$24&amp;"", "MA",$Z$1,,"all",,,,"T")</f>
        <v>48.622999999999998</v>
      </c>
      <c r="AC31" s="1">
        <f xml:space="preserve"> RTD("cqg.rtd",,"StudyData",$A31, "StdDev", "InputChoice=Close,Period1="&amp;Main!$D$24&amp;"", "STDDEV",$Z$1,,"all",,,,"T")</f>
        <v>1.4395245743</v>
      </c>
      <c r="AD31" s="1">
        <f t="shared" si="9"/>
        <v>1.4984113772763425</v>
      </c>
      <c r="AE31" s="1" t="str">
        <f t="shared" si="10"/>
        <v>S.CSX</v>
      </c>
      <c r="AF31" s="1"/>
      <c r="AG31" s="1"/>
    </row>
    <row r="32" spans="1:33" x14ac:dyDescent="0.3">
      <c r="A32" t="s">
        <v>56</v>
      </c>
      <c r="B32" t="str">
        <f>PROPER(RTD("cqg.rtd", ,"ContractData",A32, "LongDescription",, "T"))</f>
        <v>Cintas Corp</v>
      </c>
      <c r="C32" s="1">
        <f>RTD("cqg.rtd",,"StudyData",$A32,"BAR","","Close",$B$1,0,,,,,"T")</f>
        <v>200.98</v>
      </c>
      <c r="D32" s="1">
        <f xml:space="preserve"> RTD("cqg.rtd",,"StudyData", $A32, "MA", "InputChoice=Close,MAType=Sim,Period="&amp;Main!$D$7&amp;"", "MA",$B$1,,"all",,,,"T")</f>
        <v>203.10149999999999</v>
      </c>
      <c r="E32" s="1">
        <f xml:space="preserve"> RTD("cqg.rtd",,"StudyData",$A32, "StdDev", "InputChoice=Close,Period1="&amp;Main!$D$7&amp;"", "STDDEV",$B$1,,"all",,,,"T")</f>
        <v>0.78860176900000001</v>
      </c>
      <c r="F32" s="1">
        <f t="shared" si="0"/>
        <v>-2.6902044649103463</v>
      </c>
      <c r="G32" s="1" t="str">
        <f t="shared" si="1"/>
        <v>S.CTAS</v>
      </c>
      <c r="H32" s="1"/>
      <c r="I32" s="1"/>
      <c r="J32" s="1" t="str">
        <f t="shared" si="2"/>
        <v>S.CTAS</v>
      </c>
      <c r="K32" s="1">
        <f>RTD("cqg.rtd",,"StudyData",$A32,"BAR","","Close",Main!$P$7,0,,,,,"T")</f>
        <v>200.98</v>
      </c>
      <c r="L32" s="1">
        <f xml:space="preserve"> RTD("cqg.rtd",,"StudyData", $A32, "MA", "InputChoice=Close,MAType=Sim,Period="&amp;Main!$R$7&amp;"", "MA",$J$1,,"all",,,,"T")</f>
        <v>202.90199999999999</v>
      </c>
      <c r="M32" s="1">
        <f xml:space="preserve"> RTD("cqg.rtd",,"StudyData",$A32, "StdDev", "InputChoice=Close,Period1="&amp;Main!$T$7&amp;"", "STDDEV",$J$1,,"all",,,,"T")</f>
        <v>0.77835467489999999</v>
      </c>
      <c r="N32" s="1">
        <f t="shared" si="3"/>
        <v>-2.469311307530758</v>
      </c>
      <c r="O32" s="1" t="str">
        <f t="shared" si="4"/>
        <v>S.CTAS</v>
      </c>
      <c r="P32" s="1"/>
      <c r="Q32" s="1"/>
      <c r="R32" s="1" t="str">
        <f t="shared" si="5"/>
        <v>S.CTAS</v>
      </c>
      <c r="S32" s="1">
        <f>RTD("cqg.rtd",,"StudyData",$A32,"BAR","","Close",$R$1,0,,,,,"T")</f>
        <v>200.98</v>
      </c>
      <c r="T32" s="1">
        <f xml:space="preserve"> RTD("cqg.rtd",,"StudyData", $A32, "MA", "InputChoice=Close,MAType=Sim,Period="&amp;Main!$R$7&amp;"", "MA",$R$1,,"all",,,,"T")</f>
        <v>204.279</v>
      </c>
      <c r="U32" s="1">
        <f xml:space="preserve"> RTD("cqg.rtd",,"StudyData",$A32, "StdDev", "InputChoice=Close,Period1="&amp;Main!$T$7&amp;"", "STDDEV",$R$1,,"all",,,,"T")</f>
        <v>1.7547418614000001</v>
      </c>
      <c r="V32" s="1">
        <f t="shared" si="6"/>
        <v>-1.8800486114623938</v>
      </c>
      <c r="W32" s="1" t="str">
        <f t="shared" si="7"/>
        <v>S.CTAS</v>
      </c>
      <c r="X32" s="1"/>
      <c r="Y32" s="1"/>
      <c r="Z32" t="str">
        <f t="shared" si="8"/>
        <v>S.CTAS</v>
      </c>
      <c r="AA32" s="1">
        <f>RTD("cqg.rtd",,"StudyData",$A32,"BAR","","Close",$Z$1,0,,,,,"T")</f>
        <v>200.98</v>
      </c>
      <c r="AB32" s="1">
        <f xml:space="preserve"> RTD("cqg.rtd",,"StudyData", $A32, "MA", "InputChoice=Close,MAType=Sim,Period="&amp;Main!$D$24&amp;"", "MA",$Z$1,,"all",,,,"T")</f>
        <v>180.73150000000001</v>
      </c>
      <c r="AC32" s="1">
        <f xml:space="preserve"> RTD("cqg.rtd",,"StudyData",$A32, "StdDev", "InputChoice=Close,Period1="&amp;Main!$D$24&amp;"", "STDDEV",$Z$1,,"all",,,,"T")</f>
        <v>11.555433905699999</v>
      </c>
      <c r="AD32" s="1">
        <f t="shared" si="9"/>
        <v>1.7522924855302848</v>
      </c>
      <c r="AE32" s="1" t="str">
        <f t="shared" si="10"/>
        <v>S.CTAS</v>
      </c>
      <c r="AF32" s="1"/>
      <c r="AG32" s="1"/>
    </row>
    <row r="33" spans="1:33" x14ac:dyDescent="0.3">
      <c r="A33" t="s">
        <v>57</v>
      </c>
      <c r="B33" t="str">
        <f>PROPER(RTD("cqg.rtd", ,"ContractData",A33, "LongDescription",, "T"))</f>
        <v>Doordash, Inc. Cl A</v>
      </c>
      <c r="C33" s="1">
        <f>RTD("cqg.rtd",,"StudyData",$A33,"BAR","","Close",$B$1,0,,,,,"T")</f>
        <v>185.26</v>
      </c>
      <c r="D33" s="1">
        <f xml:space="preserve"> RTD("cqg.rtd",,"StudyData", $A33, "MA", "InputChoice=Close,MAType=Sim,Period="&amp;Main!$D$7&amp;"", "MA",$B$1,,"all",,,,"T")</f>
        <v>184.34950000000001</v>
      </c>
      <c r="E33" s="1">
        <f xml:space="preserve"> RTD("cqg.rtd",,"StudyData",$A33, "StdDev", "InputChoice=Close,Period1="&amp;Main!$D$7&amp;"", "STDDEV",$B$1,,"all",,,,"T")</f>
        <v>0.52315843679999996</v>
      </c>
      <c r="F33" s="1">
        <f t="shared" si="0"/>
        <v>1.740390550841987</v>
      </c>
      <c r="G33" s="1" t="str">
        <f t="shared" si="1"/>
        <v>S.DASH</v>
      </c>
      <c r="H33" s="1"/>
      <c r="I33" s="1"/>
      <c r="J33" s="1" t="str">
        <f t="shared" si="2"/>
        <v>S.DASH</v>
      </c>
      <c r="K33" s="1">
        <f>RTD("cqg.rtd",,"StudyData",$A33,"BAR","","Close",Main!$P$7,0,,,,,"T")</f>
        <v>185.26</v>
      </c>
      <c r="L33" s="1">
        <f xml:space="preserve"> RTD("cqg.rtd",,"StudyData", $A33, "MA", "InputChoice=Close,MAType=Sim,Period="&amp;Main!$R$7&amp;"", "MA",$J$1,,"all",,,,"T")</f>
        <v>184.203</v>
      </c>
      <c r="M33" s="1">
        <f xml:space="preserve"> RTD("cqg.rtd",,"StudyData",$A33, "StdDev", "InputChoice=Close,Period1="&amp;Main!$T$7&amp;"", "STDDEV",$J$1,,"all",,,,"T")</f>
        <v>0.86558708399999995</v>
      </c>
      <c r="N33" s="1">
        <f t="shared" si="3"/>
        <v>1.2211365205629479</v>
      </c>
      <c r="O33" s="1" t="str">
        <f t="shared" si="4"/>
        <v>S.DASH</v>
      </c>
      <c r="P33" s="1"/>
      <c r="Q33" s="1"/>
      <c r="R33" s="1" t="str">
        <f t="shared" si="5"/>
        <v>S.DASH</v>
      </c>
      <c r="S33" s="1">
        <f>RTD("cqg.rtd",,"StudyData",$A33,"BAR","","Close",$R$1,0,,,,,"T")</f>
        <v>185.26</v>
      </c>
      <c r="T33" s="1">
        <f xml:space="preserve"> RTD("cqg.rtd",,"StudyData", $A33, "MA", "InputChoice=Close,MAType=Sim,Period="&amp;Main!$R$7&amp;"", "MA",$R$1,,"all",,,,"T")</f>
        <v>185.126</v>
      </c>
      <c r="U33" s="1">
        <f xml:space="preserve"> RTD("cqg.rtd",,"StudyData",$A33, "StdDev", "InputChoice=Close,Period1="&amp;Main!$T$7&amp;"", "STDDEV",$R$1,,"all",,,,"T")</f>
        <v>1.5334027521</v>
      </c>
      <c r="V33" s="1">
        <f t="shared" si="6"/>
        <v>8.7387348050910113E-2</v>
      </c>
      <c r="W33" s="1" t="str">
        <f t="shared" si="7"/>
        <v>S.DASH</v>
      </c>
      <c r="X33" s="1"/>
      <c r="Y33" s="1"/>
      <c r="Z33" t="str">
        <f t="shared" si="8"/>
        <v>S.DASH</v>
      </c>
      <c r="AA33" s="1">
        <f>RTD("cqg.rtd",,"StudyData",$A33,"BAR","","Close",$Z$1,0,,,,,"T")</f>
        <v>185.26</v>
      </c>
      <c r="AB33" s="1">
        <f xml:space="preserve"> RTD("cqg.rtd",,"StudyData", $A33, "MA", "InputChoice=Close,MAType=Sim,Period="&amp;Main!$D$24&amp;"", "MA",$Z$1,,"all",,,,"T")</f>
        <v>185.637</v>
      </c>
      <c r="AC33" s="1">
        <f xml:space="preserve"> RTD("cqg.rtd",,"StudyData",$A33, "StdDev", "InputChoice=Close,Period1="&amp;Main!$D$24&amp;"", "STDDEV",$Z$1,,"all",,,,"T")</f>
        <v>6.4353384525999999</v>
      </c>
      <c r="AD33" s="1">
        <f t="shared" si="9"/>
        <v>-5.8582777390316483E-2</v>
      </c>
      <c r="AE33" s="1" t="str">
        <f t="shared" si="10"/>
        <v>S.DASH</v>
      </c>
      <c r="AF33" s="1"/>
      <c r="AG33" s="1"/>
    </row>
    <row r="34" spans="1:33" x14ac:dyDescent="0.3">
      <c r="A34" t="s">
        <v>50</v>
      </c>
      <c r="B34" t="str">
        <f>PROPER(RTD("cqg.rtd", ,"ContractData",A34, "LongDescription",, "T"))</f>
        <v>Datadog Inc.L A Cmn</v>
      </c>
      <c r="C34" s="1">
        <f>RTD("cqg.rtd",,"StudyData",$A34,"BAR","","Close",$B$1,0,,,,,"T")</f>
        <v>265.95999999999998</v>
      </c>
      <c r="D34" s="1">
        <f xml:space="preserve"> RTD("cqg.rtd",,"StudyData", $A34, "MA", "InputChoice=Close,MAType=Sim,Period="&amp;Main!$D$7&amp;"", "MA",$B$1,,"all",,,,"T")</f>
        <v>259.39449999999999</v>
      </c>
      <c r="E34" s="1">
        <f xml:space="preserve"> RTD("cqg.rtd",,"StudyData",$A34, "StdDev", "InputChoice=Close,Period1="&amp;Main!$D$7&amp;"", "STDDEV",$B$1,,"all",,,,"T")</f>
        <v>2.8195930113999998</v>
      </c>
      <c r="F34" s="1">
        <f t="shared" si="0"/>
        <v>2.3285275475768215</v>
      </c>
      <c r="G34" s="1" t="str">
        <f t="shared" si="1"/>
        <v>S.DDOG</v>
      </c>
      <c r="H34" s="1"/>
      <c r="I34" s="1"/>
      <c r="J34" s="1" t="str">
        <f t="shared" si="2"/>
        <v>S.DDOG</v>
      </c>
      <c r="K34" s="1">
        <f>RTD("cqg.rtd",,"StudyData",$A34,"BAR","","Close",Main!$P$7,0,,,,,"T")</f>
        <v>265.95999999999998</v>
      </c>
      <c r="L34" s="1">
        <f xml:space="preserve"> RTD("cqg.rtd",,"StudyData", $A34, "MA", "InputChoice=Close,MAType=Sim,Period="&amp;Main!$R$7&amp;"", "MA",$J$1,,"all",,,,"T")</f>
        <v>258.64600000000002</v>
      </c>
      <c r="M34" s="1">
        <f xml:space="preserve"> RTD("cqg.rtd",,"StudyData",$A34, "StdDev", "InputChoice=Close,Period1="&amp;Main!$T$7&amp;"", "STDDEV",$J$1,,"all",,,,"T")</f>
        <v>1.9441306540000001</v>
      </c>
      <c r="N34" s="1">
        <f t="shared" si="3"/>
        <v>3.7620928330879373</v>
      </c>
      <c r="O34" s="1" t="str">
        <f t="shared" si="4"/>
        <v>S.DDOG</v>
      </c>
      <c r="P34" s="1"/>
      <c r="Q34" s="1"/>
      <c r="R34" s="1" t="str">
        <f t="shared" si="5"/>
        <v>S.DDOG</v>
      </c>
      <c r="S34" s="1">
        <f>RTD("cqg.rtd",,"StudyData",$A34,"BAR","","Close",$R$1,0,,,,,"T")</f>
        <v>265.95999999999998</v>
      </c>
      <c r="T34" s="1">
        <f xml:space="preserve"> RTD("cqg.rtd",,"StudyData", $A34, "MA", "InputChoice=Close,MAType=Sim,Period="&amp;Main!$R$7&amp;"", "MA",$R$1,,"all",,,,"T")</f>
        <v>260.07400000000001</v>
      </c>
      <c r="U34" s="1">
        <f xml:space="preserve"> RTD("cqg.rtd",,"StudyData",$A34, "StdDev", "InputChoice=Close,Period1="&amp;Main!$T$7&amp;"", "STDDEV",$R$1,,"all",,,,"T")</f>
        <v>2.7175658226000001</v>
      </c>
      <c r="V34" s="1">
        <f t="shared" si="6"/>
        <v>2.1659088994461242</v>
      </c>
      <c r="W34" s="1" t="str">
        <f t="shared" si="7"/>
        <v>S.DDOG</v>
      </c>
      <c r="X34" s="1"/>
      <c r="Y34" s="1"/>
      <c r="Z34" t="str">
        <f t="shared" si="8"/>
        <v>S.DDOG</v>
      </c>
      <c r="AA34" s="1">
        <f>RTD("cqg.rtd",,"StudyData",$A34,"BAR","","Close",$Z$1,0,,,,,"T")</f>
        <v>265.95999999999998</v>
      </c>
      <c r="AB34" s="1">
        <f xml:space="preserve"> RTD("cqg.rtd",,"StudyData", $A34, "MA", "InputChoice=Close,MAType=Sim,Period="&amp;Main!$D$24&amp;"", "MA",$Z$1,,"all",,,,"T")</f>
        <v>252.06399999999999</v>
      </c>
      <c r="AC34" s="1">
        <f xml:space="preserve"> RTD("cqg.rtd",,"StudyData",$A34, "StdDev", "InputChoice=Close,Period1="&amp;Main!$D$24&amp;"", "STDDEV",$Z$1,,"all",,,,"T")</f>
        <v>16.682158553400001</v>
      </c>
      <c r="AD34" s="1">
        <f t="shared" si="9"/>
        <v>0.83298572876636723</v>
      </c>
      <c r="AE34" s="1" t="str">
        <f t="shared" si="10"/>
        <v>S.DDOG</v>
      </c>
      <c r="AF34" s="1"/>
      <c r="AG34" s="1"/>
    </row>
    <row r="35" spans="1:33" x14ac:dyDescent="0.3">
      <c r="A35" t="s">
        <v>100</v>
      </c>
      <c r="B35" t="str">
        <f>PROPER(RTD("cqg.rtd", ,"ContractData",A35, "LongDescription",, "T"))</f>
        <v>Dexcom</v>
      </c>
      <c r="C35" s="1">
        <f>RTD("cqg.rtd",,"StudyData",$A35,"BAR","","Close",$B$1,0,,,,,"T")</f>
        <v>76.290000000000006</v>
      </c>
      <c r="D35" s="1">
        <f xml:space="preserve"> RTD("cqg.rtd",,"StudyData", $A35, "MA", "InputChoice=Close,MAType=Sim,Period="&amp;Main!$D$7&amp;"", "MA",$B$1,,"all",,,,"T")</f>
        <v>76.406000000000006</v>
      </c>
      <c r="E35" s="1">
        <f xml:space="preserve"> RTD("cqg.rtd",,"StudyData",$A35, "StdDev", "InputChoice=Close,Period1="&amp;Main!$D$7&amp;"", "STDDEV",$B$1,,"all",,,,"T")</f>
        <v>0.1478986139</v>
      </c>
      <c r="F35" s="1">
        <f t="shared" si="0"/>
        <v>-0.78432107604762114</v>
      </c>
      <c r="G35" s="1" t="str">
        <f t="shared" si="1"/>
        <v>S.DXCM</v>
      </c>
      <c r="H35" s="1"/>
      <c r="I35" s="1"/>
      <c r="J35" s="1" t="str">
        <f t="shared" si="2"/>
        <v>S.DXCM</v>
      </c>
      <c r="K35" s="1">
        <f>RTD("cqg.rtd",,"StudyData",$A35,"BAR","","Close",Main!$P$7,0,,,,,"T")</f>
        <v>76.290000000000006</v>
      </c>
      <c r="L35" s="1">
        <f xml:space="preserve"> RTD("cqg.rtd",,"StudyData", $A35, "MA", "InputChoice=Close,MAType=Sim,Period="&amp;Main!$R$7&amp;"", "MA",$J$1,,"all",,,,"T")</f>
        <v>76.394000000000005</v>
      </c>
      <c r="M35" s="1">
        <f xml:space="preserve"> RTD("cqg.rtd",,"StudyData",$A35, "StdDev", "InputChoice=Close,Period1="&amp;Main!$T$7&amp;"", "STDDEV",$J$1,,"all",,,,"T")</f>
        <v>0.16374980920000001</v>
      </c>
      <c r="N35" s="1">
        <f t="shared" si="3"/>
        <v>-0.63511524384725326</v>
      </c>
      <c r="O35" s="1" t="str">
        <f t="shared" si="4"/>
        <v>S.DXCM</v>
      </c>
      <c r="P35" s="1"/>
      <c r="Q35" s="1"/>
      <c r="R35" s="1" t="str">
        <f t="shared" si="5"/>
        <v>S.DXCM</v>
      </c>
      <c r="S35" s="1">
        <f>RTD("cqg.rtd",,"StudyData",$A35,"BAR","","Close",$R$1,0,,,,,"T")</f>
        <v>76.290000000000006</v>
      </c>
      <c r="T35" s="1">
        <f xml:space="preserve"> RTD("cqg.rtd",,"StudyData", $A35, "MA", "InputChoice=Close,MAType=Sim,Period="&amp;Main!$R$7&amp;"", "MA",$R$1,,"all",,,,"T")</f>
        <v>76.784000000000006</v>
      </c>
      <c r="U35" s="1">
        <f xml:space="preserve"> RTD("cqg.rtd",,"StudyData",$A35, "StdDev", "InputChoice=Close,Period1="&amp;Main!$T$7&amp;"", "STDDEV",$R$1,,"all",,,,"T")</f>
        <v>0.54452180859999999</v>
      </c>
      <c r="V35" s="1">
        <f t="shared" si="6"/>
        <v>-0.90721802542694296</v>
      </c>
      <c r="W35" s="1" t="str">
        <f t="shared" si="7"/>
        <v>S.DXCM</v>
      </c>
      <c r="X35" s="1"/>
      <c r="Y35" s="1"/>
      <c r="Z35" t="str">
        <f t="shared" si="8"/>
        <v>S.DXCM</v>
      </c>
      <c r="AA35" s="1">
        <f>RTD("cqg.rtd",,"StudyData",$A35,"BAR","","Close",$Z$1,0,,,,,"T")</f>
        <v>76.290000000000006</v>
      </c>
      <c r="AB35" s="1">
        <f xml:space="preserve"> RTD("cqg.rtd",,"StudyData", $A35, "MA", "InputChoice=Close,MAType=Sim,Period="&amp;Main!$D$24&amp;"", "MA",$Z$1,,"all",,,,"T")</f>
        <v>72.304000000000002</v>
      </c>
      <c r="AC35" s="1">
        <f xml:space="preserve"> RTD("cqg.rtd",,"StudyData",$A35, "StdDev", "InputChoice=Close,Period1="&amp;Main!$D$24&amp;"", "STDDEV",$Z$1,,"all",,,,"T")</f>
        <v>3.0698882716</v>
      </c>
      <c r="AD35" s="1">
        <f t="shared" si="9"/>
        <v>1.2984185896519727</v>
      </c>
      <c r="AE35" s="1" t="str">
        <f t="shared" si="10"/>
        <v>S.DXCM</v>
      </c>
      <c r="AF35" s="1"/>
      <c r="AG35" s="1"/>
    </row>
    <row r="36" spans="1:33" x14ac:dyDescent="0.3">
      <c r="A36" t="s">
        <v>74</v>
      </c>
      <c r="B36" t="str">
        <f>PROPER(RTD("cqg.rtd", ,"ContractData",A36, "LongDescription",, "T"))</f>
        <v>Electronic Arts Inc</v>
      </c>
      <c r="C36" s="1">
        <f>RTD("cqg.rtd",,"StudyData",$A36,"BAR","","Close",$B$1,0,,,,,"T")</f>
        <v>209.05</v>
      </c>
      <c r="D36" s="1">
        <f xml:space="preserve"> RTD("cqg.rtd",,"StudyData", $A36, "MA", "InputChoice=Close,MAType=Sim,Period="&amp;Main!$D$7&amp;"", "MA",$B$1,,"all",,,,"T")</f>
        <v>208.97649999999999</v>
      </c>
      <c r="E36" s="1">
        <f xml:space="preserve"> RTD("cqg.rtd",,"StudyData",$A36, "StdDev", "InputChoice=Close,Period1="&amp;Main!$D$7&amp;"", "STDDEV",$B$1,,"all",,,,"T")</f>
        <v>2.77983812E-2</v>
      </c>
      <c r="F36" s="1">
        <f t="shared" si="0"/>
        <v>2.6440388550403826</v>
      </c>
      <c r="G36" s="1" t="str">
        <f t="shared" si="1"/>
        <v>S.EA</v>
      </c>
      <c r="H36" s="1"/>
      <c r="I36" s="1"/>
      <c r="J36" s="1" t="str">
        <f t="shared" si="2"/>
        <v>S.EA</v>
      </c>
      <c r="K36" s="1">
        <f>RTD("cqg.rtd",,"StudyData",$A36,"BAR","","Close",Main!$P$7,0,,,,,"T")</f>
        <v>209.05</v>
      </c>
      <c r="L36" s="1">
        <f xml:space="preserve"> RTD("cqg.rtd",,"StudyData", $A36, "MA", "InputChoice=Close,MAType=Sim,Period="&amp;Main!$R$7&amp;"", "MA",$J$1,,"all",,,,"T")</f>
        <v>208.98050000000001</v>
      </c>
      <c r="M36" s="1">
        <f xml:space="preserve"> RTD("cqg.rtd",,"StudyData",$A36, "StdDev", "InputChoice=Close,Period1="&amp;Main!$T$7&amp;"", "STDDEV",$J$1,,"all",,,,"T")</f>
        <v>4.57684389E-2</v>
      </c>
      <c r="N36" s="1">
        <f t="shared" si="3"/>
        <v>1.5185136672862356</v>
      </c>
      <c r="O36" s="1" t="str">
        <f t="shared" si="4"/>
        <v>S.EA</v>
      </c>
      <c r="P36" s="1"/>
      <c r="Q36" s="1"/>
      <c r="R36" s="1" t="str">
        <f t="shared" si="5"/>
        <v>S.EA</v>
      </c>
      <c r="S36" s="1">
        <f>RTD("cqg.rtd",,"StudyData",$A36,"BAR","","Close",$R$1,0,,,,,"T")</f>
        <v>209.05</v>
      </c>
      <c r="T36" s="1">
        <f xml:space="preserve"> RTD("cqg.rtd",,"StudyData", $A36, "MA", "InputChoice=Close,MAType=Sim,Period="&amp;Main!$R$7&amp;"", "MA",$R$1,,"all",,,,"T")</f>
        <v>208.53399999999999</v>
      </c>
      <c r="U36" s="1">
        <f xml:space="preserve"> RTD("cqg.rtd",,"StudyData",$A36, "StdDev", "InputChoice=Close,Period1="&amp;Main!$T$7&amp;"", "STDDEV",$R$1,,"all",,,,"T")</f>
        <v>0.70189315429999999</v>
      </c>
      <c r="V36" s="1">
        <f t="shared" si="6"/>
        <v>0.73515462693838041</v>
      </c>
      <c r="W36" s="1" t="str">
        <f t="shared" si="7"/>
        <v>S.EA</v>
      </c>
      <c r="X36" s="1"/>
      <c r="Y36" s="1"/>
      <c r="Z36" t="str">
        <f t="shared" si="8"/>
        <v>S.EA</v>
      </c>
      <c r="AA36" s="1">
        <f>RTD("cqg.rtd",,"StudyData",$A36,"BAR","","Close",$Z$1,0,,,,,"T")</f>
        <v>209.05</v>
      </c>
      <c r="AB36" s="1">
        <f xml:space="preserve"> RTD("cqg.rtd",,"StudyData", $A36, "MA", "InputChoice=Close,MAType=Sim,Period="&amp;Main!$D$24&amp;"", "MA",$Z$1,,"all",,,,"T")</f>
        <v>205.81549999999999</v>
      </c>
      <c r="AC36" s="1">
        <f xml:space="preserve"> RTD("cqg.rtd",,"StudyData",$A36, "StdDev", "InputChoice=Close,Period1="&amp;Main!$D$24&amp;"", "STDDEV",$Z$1,,"all",,,,"T")</f>
        <v>1.5439315885</v>
      </c>
      <c r="AD36" s="1">
        <f t="shared" si="9"/>
        <v>2.0949762438259909</v>
      </c>
      <c r="AE36" s="1" t="str">
        <f t="shared" si="10"/>
        <v>S.EA</v>
      </c>
      <c r="AF36" s="1"/>
      <c r="AG36" s="1"/>
    </row>
    <row r="37" spans="1:33" x14ac:dyDescent="0.3">
      <c r="A37" t="s">
        <v>81</v>
      </c>
      <c r="B37" t="str">
        <f>PROPER(RTD("cqg.rtd", ,"ContractData",A37, "LongDescription",, "T"))</f>
        <v>Exelon Corp Cmn Stk</v>
      </c>
      <c r="C37" s="1">
        <f>RTD("cqg.rtd",,"StudyData",$A37,"BAR","","Close",$B$1,0,,,,,"T")</f>
        <v>46.36</v>
      </c>
      <c r="D37" s="1">
        <f xml:space="preserve"> RTD("cqg.rtd",,"StudyData", $A37, "MA", "InputChoice=Close,MAType=Sim,Period="&amp;Main!$D$7&amp;"", "MA",$B$1,,"all",,,,"T")</f>
        <v>46.343499999999999</v>
      </c>
      <c r="E37" s="1">
        <f xml:space="preserve"> RTD("cqg.rtd",,"StudyData",$A37, "StdDev", "InputChoice=Close,Period1="&amp;Main!$D$7&amp;"", "STDDEV",$B$1,,"all",,,,"T")</f>
        <v>9.2858763699999999E-2</v>
      </c>
      <c r="F37" s="1">
        <f t="shared" si="0"/>
        <v>0.17768920608621699</v>
      </c>
      <c r="G37" s="1" t="str">
        <f t="shared" si="1"/>
        <v>S.EXC</v>
      </c>
      <c r="H37" s="1"/>
      <c r="I37" s="1"/>
      <c r="J37" s="1" t="str">
        <f t="shared" si="2"/>
        <v>S.EXC</v>
      </c>
      <c r="K37" s="1">
        <f>RTD("cqg.rtd",,"StudyData",$A37,"BAR","","Close",Main!$P$7,0,,,,,"T")</f>
        <v>46.36</v>
      </c>
      <c r="L37" s="1">
        <f xml:space="preserve"> RTD("cqg.rtd",,"StudyData", $A37, "MA", "InputChoice=Close,MAType=Sim,Period="&amp;Main!$R$7&amp;"", "MA",$J$1,,"all",,,,"T")</f>
        <v>46.436999999999998</v>
      </c>
      <c r="M37" s="1">
        <f xml:space="preserve"> RTD("cqg.rtd",,"StudyData",$A37, "StdDev", "InputChoice=Close,Period1="&amp;Main!$T$7&amp;"", "STDDEV",$J$1,,"all",,,,"T")</f>
        <v>0.24988197209999999</v>
      </c>
      <c r="N37" s="1">
        <f t="shared" si="3"/>
        <v>-0.30814547905514222</v>
      </c>
      <c r="O37" s="1" t="str">
        <f t="shared" si="4"/>
        <v>S.EXC</v>
      </c>
      <c r="P37" s="1"/>
      <c r="Q37" s="1"/>
      <c r="R37" s="1" t="str">
        <f t="shared" si="5"/>
        <v>S.EXC</v>
      </c>
      <c r="S37" s="1">
        <f>RTD("cqg.rtd",,"StudyData",$A37,"BAR","","Close",$R$1,0,,,,,"T")</f>
        <v>46.36</v>
      </c>
      <c r="T37" s="1">
        <f xml:space="preserve"> RTD("cqg.rtd",,"StudyData", $A37, "MA", "InputChoice=Close,MAType=Sim,Period="&amp;Main!$R$7&amp;"", "MA",$R$1,,"all",,,,"T")</f>
        <v>46.596499999999999</v>
      </c>
      <c r="U37" s="1">
        <f xml:space="preserve"> RTD("cqg.rtd",,"StudyData",$A37, "StdDev", "InputChoice=Close,Period1="&amp;Main!$T$7&amp;"", "STDDEV",$R$1,,"all",,,,"T")</f>
        <v>0.3351458638</v>
      </c>
      <c r="V37" s="1">
        <f t="shared" si="6"/>
        <v>-0.70566289351890099</v>
      </c>
      <c r="W37" s="1" t="str">
        <f t="shared" si="7"/>
        <v>S.EXC</v>
      </c>
      <c r="X37" s="1"/>
      <c r="Y37" s="1"/>
      <c r="Z37" t="str">
        <f t="shared" si="8"/>
        <v>S.EXC</v>
      </c>
      <c r="AA37" s="1">
        <f>RTD("cqg.rtd",,"StudyData",$A37,"BAR","","Close",$Z$1,0,,,,,"T")</f>
        <v>46.36</v>
      </c>
      <c r="AB37" s="1">
        <f xml:space="preserve"> RTD("cqg.rtd",,"StudyData", $A37, "MA", "InputChoice=Close,MAType=Sim,Period="&amp;Main!$D$24&amp;"", "MA",$Z$1,,"all",,,,"T")</f>
        <v>46.787999999999997</v>
      </c>
      <c r="AC37" s="1">
        <f xml:space="preserve"> RTD("cqg.rtd",,"StudyData",$A37, "StdDev", "InputChoice=Close,Period1="&amp;Main!$D$24&amp;"", "STDDEV",$Z$1,,"all",,,,"T")</f>
        <v>0.52555304199999997</v>
      </c>
      <c r="AD37" s="1">
        <f t="shared" si="9"/>
        <v>-0.814380216259879</v>
      </c>
      <c r="AE37" s="1" t="str">
        <f t="shared" si="10"/>
        <v>S.EXC</v>
      </c>
      <c r="AF37" s="1"/>
      <c r="AG37" s="1"/>
    </row>
    <row r="38" spans="1:33" x14ac:dyDescent="0.3">
      <c r="A38" t="s">
        <v>73</v>
      </c>
      <c r="B38" t="str">
        <f>PROPER(RTD("cqg.rtd", ,"ContractData",A38, "LongDescription",, "T"))</f>
        <v>Diamondback Energy</v>
      </c>
      <c r="C38" s="1">
        <f>RTD("cqg.rtd",,"StudyData",$A38,"BAR","","Close",$B$1,0,,,,,"T")</f>
        <v>194.41</v>
      </c>
      <c r="D38" s="1">
        <f xml:space="preserve"> RTD("cqg.rtd",,"StudyData", $A38, "MA", "InputChoice=Close,MAType=Sim,Period="&amp;Main!$D$7&amp;"", "MA",$B$1,,"all",,,,"T")</f>
        <v>194.702</v>
      </c>
      <c r="E38" s="1">
        <f xml:space="preserve"> RTD("cqg.rtd",,"StudyData",$A38, "StdDev", "InputChoice=Close,Period1="&amp;Main!$D$7&amp;"", "STDDEV",$B$1,,"all",,,,"T")</f>
        <v>0.4903325402</v>
      </c>
      <c r="F38" s="1">
        <f t="shared" si="0"/>
        <v>-0.59551421955577077</v>
      </c>
      <c r="G38" s="1" t="str">
        <f t="shared" si="1"/>
        <v>S.FANG</v>
      </c>
      <c r="H38" s="1"/>
      <c r="I38" s="1"/>
      <c r="J38" s="1" t="str">
        <f t="shared" si="2"/>
        <v>S.FANG</v>
      </c>
      <c r="K38" s="1">
        <f>RTD("cqg.rtd",,"StudyData",$A38,"BAR","","Close",Main!$P$7,0,,,,,"T")</f>
        <v>194.41</v>
      </c>
      <c r="L38" s="1">
        <f xml:space="preserve"> RTD("cqg.rtd",,"StudyData", $A38, "MA", "InputChoice=Close,MAType=Sim,Period="&amp;Main!$R$7&amp;"", "MA",$J$1,,"all",,,,"T")</f>
        <v>193.91749999999999</v>
      </c>
      <c r="M38" s="1">
        <f xml:space="preserve"> RTD("cqg.rtd",,"StudyData",$A38, "StdDev", "InputChoice=Close,Period1="&amp;Main!$T$7&amp;"", "STDDEV",$J$1,,"all",,,,"T")</f>
        <v>0.8621941487</v>
      </c>
      <c r="N38" s="1">
        <f t="shared" si="3"/>
        <v>0.57121705214839258</v>
      </c>
      <c r="O38" s="1" t="str">
        <f t="shared" si="4"/>
        <v>S.FANG</v>
      </c>
      <c r="P38" s="1"/>
      <c r="Q38" s="1"/>
      <c r="R38" s="1" t="str">
        <f t="shared" si="5"/>
        <v>S.FANG</v>
      </c>
      <c r="S38" s="1">
        <f>RTD("cqg.rtd",,"StudyData",$A38,"BAR","","Close",$R$1,0,,,,,"T")</f>
        <v>194.41</v>
      </c>
      <c r="T38" s="1">
        <f xml:space="preserve"> RTD("cqg.rtd",,"StudyData", $A38, "MA", "InputChoice=Close,MAType=Sim,Period="&amp;Main!$R$7&amp;"", "MA",$R$1,,"all",,,,"T")</f>
        <v>193.09950000000001</v>
      </c>
      <c r="U38" s="1">
        <f xml:space="preserve"> RTD("cqg.rtd",,"StudyData",$A38, "StdDev", "InputChoice=Close,Period1="&amp;Main!$T$7&amp;"", "STDDEV",$R$1,,"all",,,,"T")</f>
        <v>1.7352477489</v>
      </c>
      <c r="V38" s="1">
        <f t="shared" si="6"/>
        <v>0.75522357013904007</v>
      </c>
      <c r="W38" s="1" t="str">
        <f t="shared" si="7"/>
        <v>S.FANG</v>
      </c>
      <c r="X38" s="1"/>
      <c r="Y38" s="1"/>
      <c r="Z38" t="str">
        <f t="shared" si="8"/>
        <v>S.FANG</v>
      </c>
      <c r="AA38" s="1">
        <f>RTD("cqg.rtd",,"StudyData",$A38,"BAR","","Close",$Z$1,0,,,,,"T")</f>
        <v>194.41</v>
      </c>
      <c r="AB38" s="1">
        <f xml:space="preserve"> RTD("cqg.rtd",,"StudyData", $A38, "MA", "InputChoice=Close,MAType=Sim,Period="&amp;Main!$D$24&amp;"", "MA",$Z$1,,"all",,,,"T")</f>
        <v>184.01900000000001</v>
      </c>
      <c r="AC38" s="1">
        <f xml:space="preserve"> RTD("cqg.rtd",,"StudyData",$A38, "StdDev", "InputChoice=Close,Period1="&amp;Main!$D$24&amp;"", "STDDEV",$Z$1,,"all",,,,"T")</f>
        <v>6.9268101604999996</v>
      </c>
      <c r="AD38" s="1">
        <f t="shared" si="9"/>
        <v>1.5001132930211465</v>
      </c>
      <c r="AE38" s="1" t="str">
        <f t="shared" si="10"/>
        <v>S.FANG</v>
      </c>
      <c r="AF38" s="1"/>
      <c r="AG38" s="1"/>
    </row>
    <row r="39" spans="1:33" x14ac:dyDescent="0.3">
      <c r="A39" t="s">
        <v>75</v>
      </c>
      <c r="B39" t="str">
        <f>PROPER(RTD("cqg.rtd", ,"ContractData",A39, "LongDescription",, "T"))</f>
        <v>Fastenal Co</v>
      </c>
      <c r="C39" s="1">
        <f>RTD("cqg.rtd",,"StudyData",$A39,"BAR","","Close",$B$1,0,,,,,"T")</f>
        <v>44.74</v>
      </c>
      <c r="D39" s="1">
        <f xml:space="preserve"> RTD("cqg.rtd",,"StudyData", $A39, "MA", "InputChoice=Close,MAType=Sim,Period="&amp;Main!$D$7&amp;"", "MA",$B$1,,"all",,,,"T")</f>
        <v>45.326500000000003</v>
      </c>
      <c r="E39" s="1">
        <f xml:space="preserve"> RTD("cqg.rtd",,"StudyData",$A39, "StdDev", "InputChoice=Close,Period1="&amp;Main!$D$7&amp;"", "STDDEV",$B$1,,"all",,,,"T")</f>
        <v>0.2232101028</v>
      </c>
      <c r="F39" s="1">
        <f t="shared" si="0"/>
        <v>-2.6275692392181491</v>
      </c>
      <c r="G39" s="1" t="str">
        <f t="shared" si="1"/>
        <v>S.FAST</v>
      </c>
      <c r="H39" s="1"/>
      <c r="I39" s="1"/>
      <c r="J39" s="1" t="str">
        <f t="shared" si="2"/>
        <v>S.FAST</v>
      </c>
      <c r="K39" s="1">
        <f>RTD("cqg.rtd",,"StudyData",$A39,"BAR","","Close",Main!$P$7,0,,,,,"T")</f>
        <v>44.74</v>
      </c>
      <c r="L39" s="1">
        <f xml:space="preserve"> RTD("cqg.rtd",,"StudyData", $A39, "MA", "InputChoice=Close,MAType=Sim,Period="&amp;Main!$R$7&amp;"", "MA",$J$1,,"all",,,,"T")</f>
        <v>45.534500000000001</v>
      </c>
      <c r="M39" s="1">
        <f xml:space="preserve"> RTD("cqg.rtd",,"StudyData",$A39, "StdDev", "InputChoice=Close,Period1="&amp;Main!$T$7&amp;"", "STDDEV",$J$1,,"all",,,,"T")</f>
        <v>0.29159003760000002</v>
      </c>
      <c r="N39" s="1">
        <f t="shared" si="3"/>
        <v>-2.7247158597711958</v>
      </c>
      <c r="O39" s="1" t="str">
        <f t="shared" si="4"/>
        <v>S.FAST</v>
      </c>
      <c r="P39" s="1"/>
      <c r="Q39" s="1"/>
      <c r="R39" s="1" t="str">
        <f t="shared" si="5"/>
        <v>S.FAST</v>
      </c>
      <c r="S39" s="1">
        <f>RTD("cqg.rtd",,"StudyData",$A39,"BAR","","Close",$R$1,0,,,,,"T")</f>
        <v>44.74</v>
      </c>
      <c r="T39" s="1">
        <f xml:space="preserve"> RTD("cqg.rtd",,"StudyData", $A39, "MA", "InputChoice=Close,MAType=Sim,Period="&amp;Main!$R$7&amp;"", "MA",$R$1,,"all",,,,"T")</f>
        <v>45.868000000000002</v>
      </c>
      <c r="U39" s="1">
        <f xml:space="preserve"> RTD("cqg.rtd",,"StudyData",$A39, "StdDev", "InputChoice=Close,Period1="&amp;Main!$T$7&amp;"", "STDDEV",$R$1,,"all",,,,"T")</f>
        <v>0.50467415230000001</v>
      </c>
      <c r="V39" s="1">
        <f t="shared" si="6"/>
        <v>-2.2351055524822447</v>
      </c>
      <c r="W39" s="1" t="str">
        <f t="shared" si="7"/>
        <v>S.FAST</v>
      </c>
      <c r="X39" s="1"/>
      <c r="Y39" s="1"/>
      <c r="Z39" t="str">
        <f t="shared" si="8"/>
        <v>S.FAST</v>
      </c>
      <c r="AA39" s="1">
        <f>RTD("cqg.rtd",,"StudyData",$A39,"BAR","","Close",$Z$1,0,,,,,"T")</f>
        <v>44.74</v>
      </c>
      <c r="AB39" s="1">
        <f xml:space="preserve"> RTD("cqg.rtd",,"StudyData", $A39, "MA", "InputChoice=Close,MAType=Sim,Period="&amp;Main!$D$24&amp;"", "MA",$Z$1,,"all",,,,"T")</f>
        <v>46.68</v>
      </c>
      <c r="AC39" s="1">
        <f xml:space="preserve"> RTD("cqg.rtd",,"StudyData",$A39, "StdDev", "InputChoice=Close,Period1="&amp;Main!$D$24&amp;"", "STDDEV",$Z$1,,"all",,,,"T")</f>
        <v>1.0005248623</v>
      </c>
      <c r="AD39" s="1">
        <f t="shared" si="9"/>
        <v>-1.9389823012896834</v>
      </c>
      <c r="AE39" s="1" t="str">
        <f t="shared" si="10"/>
        <v>S.FAST</v>
      </c>
      <c r="AF39" s="1"/>
      <c r="AG39" s="1"/>
    </row>
    <row r="40" spans="1:33" x14ac:dyDescent="0.3">
      <c r="A40" t="s">
        <v>84</v>
      </c>
      <c r="B40" t="str">
        <f>PROPER(RTD("cqg.rtd", ,"ContractData",A40, "LongDescription",, "T"))</f>
        <v>Ferrovial N.V. Os</v>
      </c>
      <c r="C40" s="1">
        <f>RTD("cqg.rtd",,"StudyData",$A40,"BAR","","Close",$B$1,0,,,,,"T")</f>
        <v>63.74</v>
      </c>
      <c r="D40" s="1">
        <f xml:space="preserve"> RTD("cqg.rtd",,"StudyData", $A40, "MA", "InputChoice=Close,MAType=Sim,Period="&amp;Main!$D$7&amp;"", "MA",$B$1,,"all",,,,"T")</f>
        <v>63.598999999999997</v>
      </c>
      <c r="E40" s="1">
        <f xml:space="preserve"> RTD("cqg.rtd",,"StudyData",$A40, "StdDev", "InputChoice=Close,Period1="&amp;Main!$D$7&amp;"", "STDDEV",$B$1,,"all",,,,"T")</f>
        <v>0.10634378210000001</v>
      </c>
      <c r="F40" s="1">
        <f t="shared" si="0"/>
        <v>1.325888521318684</v>
      </c>
      <c r="G40" s="1" t="str">
        <f t="shared" si="1"/>
        <v>S.FER</v>
      </c>
      <c r="H40" s="1"/>
      <c r="I40" s="1"/>
      <c r="J40" s="1" t="str">
        <f t="shared" si="2"/>
        <v>S.FER</v>
      </c>
      <c r="K40" s="1">
        <f>RTD("cqg.rtd",,"StudyData",$A40,"BAR","","Close",Main!$P$7,0,,,,,"T")</f>
        <v>63.74</v>
      </c>
      <c r="L40" s="1">
        <f xml:space="preserve"> RTD("cqg.rtd",,"StudyData", $A40, "MA", "InputChoice=Close,MAType=Sim,Period="&amp;Main!$R$7&amp;"", "MA",$J$1,,"all",,,,"T")</f>
        <v>63.639000000000003</v>
      </c>
      <c r="M40" s="1">
        <f xml:space="preserve"> RTD("cqg.rtd",,"StudyData",$A40, "StdDev", "InputChoice=Close,Period1="&amp;Main!$T$7&amp;"", "STDDEV",$J$1,,"all",,,,"T")</f>
        <v>0.1008414597</v>
      </c>
      <c r="N40" s="1">
        <f t="shared" si="3"/>
        <v>1.0015721737911247</v>
      </c>
      <c r="O40" s="1" t="str">
        <f t="shared" si="4"/>
        <v>S.FER</v>
      </c>
      <c r="P40" s="1"/>
      <c r="Q40" s="1"/>
      <c r="R40" s="1" t="str">
        <f t="shared" si="5"/>
        <v>S.FER</v>
      </c>
      <c r="S40" s="1">
        <f>RTD("cqg.rtd",,"StudyData",$A40,"BAR","","Close",$R$1,0,,,,,"T")</f>
        <v>63.74</v>
      </c>
      <c r="T40" s="1">
        <f xml:space="preserve"> RTD("cqg.rtd",,"StudyData", $A40, "MA", "InputChoice=Close,MAType=Sim,Period="&amp;Main!$R$7&amp;"", "MA",$R$1,,"all",,,,"T")</f>
        <v>63.630499999999998</v>
      </c>
      <c r="U40" s="1">
        <f xml:space="preserve"> RTD("cqg.rtd",,"StudyData",$A40, "StdDev", "InputChoice=Close,Period1="&amp;Main!$T$7&amp;"", "STDDEV",$R$1,,"all",,,,"T")</f>
        <v>0.106699344</v>
      </c>
      <c r="V40" s="1">
        <f t="shared" si="6"/>
        <v>1.0262481088918798</v>
      </c>
      <c r="W40" s="1" t="str">
        <f t="shared" si="7"/>
        <v>S.FER</v>
      </c>
      <c r="X40" s="1"/>
      <c r="Y40" s="1"/>
      <c r="Z40" t="str">
        <f t="shared" si="8"/>
        <v>S.FER</v>
      </c>
      <c r="AA40" s="1">
        <f>RTD("cqg.rtd",,"StudyData",$A40,"BAR","","Close",$Z$1,0,,,,,"T")</f>
        <v>63.74</v>
      </c>
      <c r="AB40" s="1">
        <f xml:space="preserve"> RTD("cqg.rtd",,"StudyData", $A40, "MA", "InputChoice=Close,MAType=Sim,Period="&amp;Main!$D$24&amp;"", "MA",$Z$1,,"all",,,,"T")</f>
        <v>66.531499999999994</v>
      </c>
      <c r="AC40" s="1">
        <f xml:space="preserve"> RTD("cqg.rtd",,"StudyData",$A40, "StdDev", "InputChoice=Close,Period1="&amp;Main!$D$24&amp;"", "STDDEV",$Z$1,,"all",,,,"T")</f>
        <v>2.5390554837999999</v>
      </c>
      <c r="AD40" s="1">
        <f t="shared" si="9"/>
        <v>-1.0994245765051889</v>
      </c>
      <c r="AE40" s="1" t="str">
        <f t="shared" si="10"/>
        <v>S.FER</v>
      </c>
      <c r="AF40" s="1"/>
      <c r="AG40" s="1"/>
    </row>
    <row r="41" spans="1:33" x14ac:dyDescent="0.3">
      <c r="A41" t="s">
        <v>44</v>
      </c>
      <c r="B41" t="str">
        <f>PROPER(RTD("cqg.rtd", ,"ContractData",A41, "LongDescription",, "T"))</f>
        <v>Fortinet, Inc.</v>
      </c>
      <c r="C41" s="1">
        <f>RTD("cqg.rtd",,"StudyData",$A41,"BAR","","Close",$B$1,0,,,,,"T")</f>
        <v>163.30000000000001</v>
      </c>
      <c r="D41" s="1">
        <f xml:space="preserve"> RTD("cqg.rtd",,"StudyData", $A41, "MA", "InputChoice=Close,MAType=Sim,Period="&amp;Main!$D$7&amp;"", "MA",$B$1,,"all",,,,"T")</f>
        <v>162.21850000000001</v>
      </c>
      <c r="E41" s="1">
        <f xml:space="preserve"> RTD("cqg.rtd",,"StudyData",$A41, "StdDev", "InputChoice=Close,Period1="&amp;Main!$D$7&amp;"", "STDDEV",$B$1,,"all",,,,"T")</f>
        <v>0.59953544520000002</v>
      </c>
      <c r="F41" s="1">
        <f t="shared" si="0"/>
        <v>1.8038966814367849</v>
      </c>
      <c r="G41" s="1" t="str">
        <f t="shared" si="1"/>
        <v>S.FTNT</v>
      </c>
      <c r="H41" s="1"/>
      <c r="I41" s="1"/>
      <c r="J41" s="1" t="str">
        <f t="shared" si="2"/>
        <v>S.FTNT</v>
      </c>
      <c r="K41" s="1">
        <f>RTD("cqg.rtd",,"StudyData",$A41,"BAR","","Close",Main!$P$7,0,,,,,"T")</f>
        <v>163.30000000000001</v>
      </c>
      <c r="L41" s="1">
        <f xml:space="preserve"> RTD("cqg.rtd",,"StudyData", $A41, "MA", "InputChoice=Close,MAType=Sim,Period="&amp;Main!$R$7&amp;"", "MA",$J$1,,"all",,,,"T")</f>
        <v>162.215</v>
      </c>
      <c r="M41" s="1">
        <f xml:space="preserve"> RTD("cqg.rtd",,"StudyData",$A41, "StdDev", "InputChoice=Close,Period1="&amp;Main!$T$7&amp;"", "STDDEV",$J$1,,"all",,,,"T")</f>
        <v>0.56119960800000002</v>
      </c>
      <c r="N41" s="1">
        <f t="shared" si="3"/>
        <v>1.9333584424029175</v>
      </c>
      <c r="O41" s="1" t="str">
        <f t="shared" si="4"/>
        <v>S.FTNT</v>
      </c>
      <c r="P41" s="1"/>
      <c r="Q41" s="1"/>
      <c r="R41" s="1" t="str">
        <f t="shared" si="5"/>
        <v>S.FTNT</v>
      </c>
      <c r="S41" s="1">
        <f>RTD("cqg.rtd",,"StudyData",$A41,"BAR","","Close",$R$1,0,,,,,"T")</f>
        <v>163.30000000000001</v>
      </c>
      <c r="T41" s="1">
        <f xml:space="preserve"> RTD("cqg.rtd",,"StudyData", $A41, "MA", "InputChoice=Close,MAType=Sim,Period="&amp;Main!$R$7&amp;"", "MA",$R$1,,"all",,,,"T")</f>
        <v>161.92699999999999</v>
      </c>
      <c r="U41" s="1">
        <f xml:space="preserve"> RTD("cqg.rtd",,"StudyData",$A41, "StdDev", "InputChoice=Close,Period1="&amp;Main!$T$7&amp;"", "STDDEV",$R$1,,"all",,,,"T")</f>
        <v>0.74855260339999996</v>
      </c>
      <c r="V41" s="1">
        <f t="shared" si="6"/>
        <v>1.8342064322049207</v>
      </c>
      <c r="W41" s="1" t="str">
        <f t="shared" si="7"/>
        <v>S.FTNT</v>
      </c>
      <c r="X41" s="1"/>
      <c r="Y41" s="1"/>
      <c r="Z41" t="str">
        <f t="shared" si="8"/>
        <v>S.FTNT</v>
      </c>
      <c r="AA41" s="1">
        <f>RTD("cqg.rtd",,"StudyData",$A41,"BAR","","Close",$Z$1,0,,,,,"T")</f>
        <v>163.30000000000001</v>
      </c>
      <c r="AB41" s="1">
        <f xml:space="preserve"> RTD("cqg.rtd",,"StudyData", $A41, "MA", "InputChoice=Close,MAType=Sim,Period="&amp;Main!$D$24&amp;"", "MA",$Z$1,,"all",,,,"T")</f>
        <v>157.042</v>
      </c>
      <c r="AC41" s="1">
        <f xml:space="preserve"> RTD("cqg.rtd",,"StudyData",$A41, "StdDev", "InputChoice=Close,Period1="&amp;Main!$D$24&amp;"", "STDDEV",$Z$1,,"all",,,,"T")</f>
        <v>6.2122408194999998</v>
      </c>
      <c r="AD41" s="1">
        <f t="shared" si="9"/>
        <v>1.0073659701594913</v>
      </c>
      <c r="AE41" s="1" t="str">
        <f t="shared" si="10"/>
        <v>S.FTNT</v>
      </c>
      <c r="AF41" s="1"/>
      <c r="AG41" s="1"/>
    </row>
    <row r="42" spans="1:33" x14ac:dyDescent="0.3">
      <c r="A42" t="s">
        <v>101</v>
      </c>
      <c r="B42" t="str">
        <f>PROPER(RTD("cqg.rtd", ,"ContractData",A42, "LongDescription",, "T"))</f>
        <v>Ge Healthcare Cm</v>
      </c>
      <c r="C42" s="1">
        <f>RTD("cqg.rtd",,"StudyData",$A42,"BAR","","Close",$B$1,0,,,,,"T")</f>
        <v>63.08</v>
      </c>
      <c r="D42" s="1">
        <f xml:space="preserve"> RTD("cqg.rtd",,"StudyData", $A42, "MA", "InputChoice=Close,MAType=Sim,Period="&amp;Main!$D$7&amp;"", "MA",$B$1,,"all",,,,"T")</f>
        <v>62.87</v>
      </c>
      <c r="E42" s="1">
        <f xml:space="preserve"> RTD("cqg.rtd",,"StudyData",$A42, "StdDev", "InputChoice=Close,Period1="&amp;Main!$D$7&amp;"", "STDDEV",$B$1,,"all",,,,"T")</f>
        <v>0.1161034022</v>
      </c>
      <c r="F42" s="1">
        <f t="shared" si="0"/>
        <v>1.8087325265305694</v>
      </c>
      <c r="G42" s="1" t="str">
        <f t="shared" si="1"/>
        <v>S.GEHC</v>
      </c>
      <c r="H42" s="1"/>
      <c r="I42" s="1"/>
      <c r="J42" s="1" t="str">
        <f t="shared" si="2"/>
        <v>S.GEHC</v>
      </c>
      <c r="K42" s="1">
        <f>RTD("cqg.rtd",,"StudyData",$A42,"BAR","","Close",Main!$P$7,0,,,,,"T")</f>
        <v>63.08</v>
      </c>
      <c r="L42" s="1">
        <f xml:space="preserve"> RTD("cqg.rtd",,"StudyData", $A42, "MA", "InputChoice=Close,MAType=Sim,Period="&amp;Main!$R$7&amp;"", "MA",$J$1,,"all",,,,"T")</f>
        <v>63.006999999999998</v>
      </c>
      <c r="M42" s="1">
        <f xml:space="preserve"> RTD("cqg.rtd",,"StudyData",$A42, "StdDev", "InputChoice=Close,Period1="&amp;Main!$T$7&amp;"", "STDDEV",$J$1,,"all",,,,"T")</f>
        <v>0.15795885539999999</v>
      </c>
      <c r="N42" s="1">
        <f t="shared" si="3"/>
        <v>0.46214566328137879</v>
      </c>
      <c r="O42" s="1" t="str">
        <f t="shared" si="4"/>
        <v>S.GEHC</v>
      </c>
      <c r="P42" s="1"/>
      <c r="Q42" s="1"/>
      <c r="R42" s="1" t="str">
        <f t="shared" si="5"/>
        <v>S.GEHC</v>
      </c>
      <c r="S42" s="1">
        <f>RTD("cqg.rtd",,"StudyData",$A42,"BAR","","Close",$R$1,0,,,,,"T")</f>
        <v>63.08</v>
      </c>
      <c r="T42" s="1">
        <f xml:space="preserve"> RTD("cqg.rtd",,"StudyData", $A42, "MA", "InputChoice=Close,MAType=Sim,Period="&amp;Main!$R$7&amp;"", "MA",$R$1,,"all",,,,"T")</f>
        <v>63.759500000000003</v>
      </c>
      <c r="U42" s="1">
        <f xml:space="preserve"> RTD("cqg.rtd",,"StudyData",$A42, "StdDev", "InputChoice=Close,Period1="&amp;Main!$T$7&amp;"", "STDDEV",$R$1,,"all",,,,"T")</f>
        <v>0.91324408020000003</v>
      </c>
      <c r="V42" s="1">
        <f t="shared" si="6"/>
        <v>-0.744050812627435</v>
      </c>
      <c r="W42" s="1" t="str">
        <f t="shared" si="7"/>
        <v>S.GEHC</v>
      </c>
      <c r="X42" s="1"/>
      <c r="Y42" s="1"/>
      <c r="Z42" t="str">
        <f t="shared" si="8"/>
        <v>S.GEHC</v>
      </c>
      <c r="AA42" s="1">
        <f>RTD("cqg.rtd",,"StudyData",$A42,"BAR","","Close",$Z$1,0,,,,,"T")</f>
        <v>63.08</v>
      </c>
      <c r="AB42" s="1">
        <f xml:space="preserve"> RTD("cqg.rtd",,"StudyData", $A42, "MA", "InputChoice=Close,MAType=Sim,Period="&amp;Main!$D$24&amp;"", "MA",$Z$1,,"all",,,,"T")</f>
        <v>64.262500000000003</v>
      </c>
      <c r="AC42" s="1">
        <f xml:space="preserve"> RTD("cqg.rtd",,"StudyData",$A42, "StdDev", "InputChoice=Close,Period1="&amp;Main!$D$24&amp;"", "STDDEV",$Z$1,,"all",,,,"T")</f>
        <v>1.3113804749</v>
      </c>
      <c r="AD42" s="1">
        <f t="shared" si="9"/>
        <v>-0.90172152371734582</v>
      </c>
      <c r="AE42" s="1" t="str">
        <f t="shared" si="10"/>
        <v>S.GEHC</v>
      </c>
      <c r="AF42" s="1"/>
      <c r="AG42" s="1"/>
    </row>
    <row r="43" spans="1:33" x14ac:dyDescent="0.3">
      <c r="A43" t="s">
        <v>34</v>
      </c>
      <c r="B43" t="str">
        <f>PROPER(RTD("cqg.rtd", ,"ContractData",A43, "LongDescription",, "T"))</f>
        <v>Gilead Sciences, Inc</v>
      </c>
      <c r="C43" s="1">
        <f>RTD("cqg.rtd",,"StudyData",$A43,"BAR","","Close",$B$1,0,,,,,"T")</f>
        <v>134.52000000000001</v>
      </c>
      <c r="D43" s="1">
        <f xml:space="preserve"> RTD("cqg.rtd",,"StudyData", $A43, "MA", "InputChoice=Close,MAType=Sim,Period="&amp;Main!$D$7&amp;"", "MA",$B$1,,"all",,,,"T")</f>
        <v>134.51249999999999</v>
      </c>
      <c r="E43" s="1">
        <f xml:space="preserve"> RTD("cqg.rtd",,"StudyData",$A43, "StdDev", "InputChoice=Close,Period1="&amp;Main!$D$7&amp;"", "STDDEV",$B$1,,"all",,,,"T")</f>
        <v>0.18066197719999999</v>
      </c>
      <c r="F43" s="1">
        <f t="shared" si="0"/>
        <v>4.1513992685460327E-2</v>
      </c>
      <c r="G43" s="1" t="str">
        <f t="shared" si="1"/>
        <v>S.GILD</v>
      </c>
      <c r="H43" s="1"/>
      <c r="I43" s="1"/>
      <c r="J43" s="1" t="str">
        <f t="shared" si="2"/>
        <v>S.GILD</v>
      </c>
      <c r="K43" s="1">
        <f>RTD("cqg.rtd",,"StudyData",$A43,"BAR","","Close",Main!$P$7,0,,,,,"T")</f>
        <v>134.52000000000001</v>
      </c>
      <c r="L43" s="1">
        <f xml:space="preserve"> RTD("cqg.rtd",,"StudyData", $A43, "MA", "InputChoice=Close,MAType=Sim,Period="&amp;Main!$R$7&amp;"", "MA",$J$1,,"all",,,,"T")</f>
        <v>135.4365</v>
      </c>
      <c r="M43" s="1">
        <f xml:space="preserve"> RTD("cqg.rtd",,"StudyData",$A43, "StdDev", "InputChoice=Close,Period1="&amp;Main!$T$7&amp;"", "STDDEV",$J$1,,"all",,,,"T")</f>
        <v>1.1503228894999999</v>
      </c>
      <c r="N43" s="1">
        <f t="shared" si="3"/>
        <v>-0.7967328202939189</v>
      </c>
      <c r="O43" s="1" t="str">
        <f t="shared" si="4"/>
        <v>S.GILD</v>
      </c>
      <c r="P43" s="1"/>
      <c r="Q43" s="1"/>
      <c r="R43" s="1" t="str">
        <f t="shared" si="5"/>
        <v>S.GILD</v>
      </c>
      <c r="S43" s="1">
        <f>RTD("cqg.rtd",,"StudyData",$A43,"BAR","","Close",$R$1,0,,,,,"T")</f>
        <v>134.52000000000001</v>
      </c>
      <c r="T43" s="1">
        <f xml:space="preserve"> RTD("cqg.rtd",,"StudyData", $A43, "MA", "InputChoice=Close,MAType=Sim,Period="&amp;Main!$R$7&amp;"", "MA",$R$1,,"all",,,,"T")</f>
        <v>135.91800000000001</v>
      </c>
      <c r="U43" s="1">
        <f xml:space="preserve"> RTD("cqg.rtd",,"StudyData",$A43, "StdDev", "InputChoice=Close,Period1="&amp;Main!$T$7&amp;"", "STDDEV",$R$1,,"all",,,,"T")</f>
        <v>1.5639968031</v>
      </c>
      <c r="V43" s="1">
        <f t="shared" si="6"/>
        <v>-0.89386371968856881</v>
      </c>
      <c r="W43" s="1" t="str">
        <f t="shared" si="7"/>
        <v>S.GILD</v>
      </c>
      <c r="X43" s="1"/>
      <c r="Y43" s="1"/>
      <c r="Z43" t="str">
        <f t="shared" si="8"/>
        <v>S.GILD</v>
      </c>
      <c r="AA43" s="1">
        <f>RTD("cqg.rtd",,"StudyData",$A43,"BAR","","Close",$Z$1,0,,,,,"T")</f>
        <v>134.52000000000001</v>
      </c>
      <c r="AB43" s="1">
        <f xml:space="preserve"> RTD("cqg.rtd",,"StudyData", $A43, "MA", "InputChoice=Close,MAType=Sim,Period="&amp;Main!$D$24&amp;"", "MA",$Z$1,,"all",,,,"T")</f>
        <v>130.07050000000001</v>
      </c>
      <c r="AC43" s="1">
        <f xml:space="preserve"> RTD("cqg.rtd",,"StudyData",$A43, "StdDev", "InputChoice=Close,Period1="&amp;Main!$D$24&amp;"", "STDDEV",$Z$1,,"all",,,,"T")</f>
        <v>4.1383746508000003</v>
      </c>
      <c r="AD43" s="1">
        <f t="shared" si="9"/>
        <v>1.0751805661529112</v>
      </c>
      <c r="AE43" s="1" t="str">
        <f t="shared" si="10"/>
        <v>S.GILD</v>
      </c>
      <c r="AF43" s="1"/>
      <c r="AG43" s="1"/>
    </row>
    <row r="44" spans="1:33" x14ac:dyDescent="0.3">
      <c r="A44" t="s">
        <v>3</v>
      </c>
      <c r="B44" t="str">
        <f>PROPER(RTD("cqg.rtd", ,"ContractData",A44, "LongDescription",, "T"))</f>
        <v>Alphabet Cl C Cap</v>
      </c>
      <c r="C44" s="1">
        <f>RTD("cqg.rtd",,"StudyData",$A44,"BAR","","Close",$B$1,0,,,,,"T")</f>
        <v>357.27</v>
      </c>
      <c r="D44" s="1">
        <f xml:space="preserve"> RTD("cqg.rtd",,"StudyData", $A44, "MA", "InputChoice=Close,MAType=Sim,Period="&amp;Main!$D$7&amp;"", "MA",$B$1,,"all",,,,"T")</f>
        <v>346.46100000000001</v>
      </c>
      <c r="E44" s="1">
        <f xml:space="preserve"> RTD("cqg.rtd",,"StudyData",$A44, "StdDev", "InputChoice=Close,Period1="&amp;Main!$D$7&amp;"", "STDDEV",$B$1,,"all",,,,"T")</f>
        <v>4.2303343838999998</v>
      </c>
      <c r="F44" s="1">
        <f t="shared" si="0"/>
        <v>2.5551171654745204</v>
      </c>
      <c r="G44" s="1" t="str">
        <f t="shared" si="1"/>
        <v>S.GOOG</v>
      </c>
      <c r="H44" s="1"/>
      <c r="I44" s="1"/>
      <c r="J44" s="1" t="str">
        <f t="shared" si="2"/>
        <v>S.GOOG</v>
      </c>
      <c r="K44" s="1">
        <f>RTD("cqg.rtd",,"StudyData",$A44,"BAR","","Close",Main!$P$7,0,,,,,"T")</f>
        <v>357.27</v>
      </c>
      <c r="L44" s="1">
        <f xml:space="preserve"> RTD("cqg.rtd",,"StudyData", $A44, "MA", "InputChoice=Close,MAType=Sim,Period="&amp;Main!$R$7&amp;"", "MA",$J$1,,"all",,,,"T")</f>
        <v>345.77600000000001</v>
      </c>
      <c r="M44" s="1">
        <f xml:space="preserve"> RTD("cqg.rtd",,"StudyData",$A44, "StdDev", "InputChoice=Close,Period1="&amp;Main!$T$7&amp;"", "STDDEV",$J$1,,"all",,,,"T")</f>
        <v>2.9272844071000002</v>
      </c>
      <c r="N44" s="1">
        <f t="shared" si="3"/>
        <v>3.9265060723590022</v>
      </c>
      <c r="O44" s="1" t="str">
        <f t="shared" si="4"/>
        <v>S.GOOG</v>
      </c>
      <c r="P44" s="1"/>
      <c r="Q44" s="1"/>
      <c r="R44" s="1" t="str">
        <f t="shared" si="5"/>
        <v>S.GOOG</v>
      </c>
      <c r="S44" s="1">
        <f>RTD("cqg.rtd",,"StudyData",$A44,"BAR","","Close",$R$1,0,,,,,"T")</f>
        <v>357.27</v>
      </c>
      <c r="T44" s="1">
        <f xml:space="preserve"> RTD("cqg.rtd",,"StudyData", $A44, "MA", "InputChoice=Close,MAType=Sim,Period="&amp;Main!$R$7&amp;"", "MA",$R$1,,"all",,,,"T")</f>
        <v>350.70150000000001</v>
      </c>
      <c r="U44" s="1">
        <f xml:space="preserve"> RTD("cqg.rtd",,"StudyData",$A44, "StdDev", "InputChoice=Close,Period1="&amp;Main!$T$7&amp;"", "STDDEV",$R$1,,"all",,,,"T")</f>
        <v>8.3714850982000009</v>
      </c>
      <c r="V44" s="1">
        <f t="shared" si="6"/>
        <v>0.7846278077246176</v>
      </c>
      <c r="W44" s="1" t="str">
        <f t="shared" si="7"/>
        <v>S.GOOG</v>
      </c>
      <c r="X44" s="1"/>
      <c r="Y44" s="1"/>
      <c r="Z44" t="str">
        <f t="shared" si="8"/>
        <v>S.GOOG</v>
      </c>
      <c r="AA44" s="1">
        <f>RTD("cqg.rtd",,"StudyData",$A44,"BAR","","Close",$Z$1,0,,,,,"T")</f>
        <v>357.27</v>
      </c>
      <c r="AB44" s="1">
        <f xml:space="preserve"> RTD("cqg.rtd",,"StudyData", $A44, "MA", "InputChoice=Close,MAType=Sim,Period="&amp;Main!$D$24&amp;"", "MA",$Z$1,,"all",,,,"T")</f>
        <v>353.46850000000001</v>
      </c>
      <c r="AC44" s="1">
        <f xml:space="preserve"> RTD("cqg.rtd",,"StudyData",$A44, "StdDev", "InputChoice=Close,Period1="&amp;Main!$D$24&amp;"", "STDDEV",$Z$1,,"all",,,,"T")</f>
        <v>8.0686828385999991</v>
      </c>
      <c r="AD44" s="1">
        <f t="shared" si="9"/>
        <v>0.47114257383049846</v>
      </c>
      <c r="AE44" s="1" t="str">
        <f t="shared" si="10"/>
        <v>S.GOOG</v>
      </c>
      <c r="AF44" s="1"/>
      <c r="AG44" s="1"/>
    </row>
    <row r="45" spans="1:33" x14ac:dyDescent="0.3">
      <c r="A45" t="s">
        <v>2</v>
      </c>
      <c r="B45" t="str">
        <f>PROPER(RTD("cqg.rtd", ,"ContractData",A45, "LongDescription",, "T"))</f>
        <v>Alphabet Cl A Cmn</v>
      </c>
      <c r="C45" s="1">
        <f>RTD("cqg.rtd",,"StudyData",$A45,"BAR","","Close",$B$1,0,,,,,"T")</f>
        <v>357.8</v>
      </c>
      <c r="D45" s="1">
        <f xml:space="preserve"> RTD("cqg.rtd",,"StudyData", $A45, "MA", "InputChoice=Close,MAType=Sim,Period="&amp;Main!$D$7&amp;"", "MA",$B$1,,"all",,,,"T")</f>
        <v>346.95949999999999</v>
      </c>
      <c r="E45" s="1">
        <f xml:space="preserve"> RTD("cqg.rtd",,"StudyData",$A45, "StdDev", "InputChoice=Close,Period1="&amp;Main!$D$7&amp;"", "STDDEV",$B$1,,"all",,,,"T")</f>
        <v>4.2040188807999996</v>
      </c>
      <c r="F45" s="1">
        <f t="shared" si="0"/>
        <v>2.5786040232857226</v>
      </c>
      <c r="G45" s="1" t="str">
        <f t="shared" si="1"/>
        <v>S.GOOGL</v>
      </c>
      <c r="H45" s="1"/>
      <c r="I45" s="1"/>
      <c r="J45" s="1" t="str">
        <f t="shared" si="2"/>
        <v>S.GOOGL</v>
      </c>
      <c r="K45" s="1">
        <f>RTD("cqg.rtd",,"StudyData",$A45,"BAR","","Close",Main!$P$7,0,,,,,"T")</f>
        <v>357.8</v>
      </c>
      <c r="L45" s="1">
        <f xml:space="preserve"> RTD("cqg.rtd",,"StudyData", $A45, "MA", "InputChoice=Close,MAType=Sim,Period="&amp;Main!$R$7&amp;"", "MA",$J$1,,"all",,,,"T")</f>
        <v>346.41399999999999</v>
      </c>
      <c r="M45" s="1">
        <f xml:space="preserve"> RTD("cqg.rtd",,"StudyData",$A45, "StdDev", "InputChoice=Close,Period1="&amp;Main!$T$7&amp;"", "STDDEV",$J$1,,"all",,,,"T")</f>
        <v>2.9293777496</v>
      </c>
      <c r="N45" s="1">
        <f t="shared" si="3"/>
        <v>3.8868322808674152</v>
      </c>
      <c r="O45" s="1" t="str">
        <f t="shared" si="4"/>
        <v>S.GOOGL</v>
      </c>
      <c r="P45" s="1"/>
      <c r="Q45" s="1"/>
      <c r="R45" s="1" t="str">
        <f t="shared" si="5"/>
        <v>S.GOOGL</v>
      </c>
      <c r="S45" s="1">
        <f>RTD("cqg.rtd",,"StudyData",$A45,"BAR","","Close",$R$1,0,,,,,"T")</f>
        <v>357.8</v>
      </c>
      <c r="T45" s="1">
        <f xml:space="preserve"> RTD("cqg.rtd",,"StudyData", $A45, "MA", "InputChoice=Close,MAType=Sim,Period="&amp;Main!$R$7&amp;"", "MA",$R$1,,"all",,,,"T")</f>
        <v>351.30650000000003</v>
      </c>
      <c r="U45" s="1">
        <f xml:space="preserve"> RTD("cqg.rtd",,"StudyData",$A45, "StdDev", "InputChoice=Close,Period1="&amp;Main!$T$7&amp;"", "STDDEV",$R$1,,"all",,,,"T")</f>
        <v>8.3351960235</v>
      </c>
      <c r="V45" s="1">
        <f t="shared" si="6"/>
        <v>0.77904586547123855</v>
      </c>
      <c r="W45" s="1" t="str">
        <f t="shared" si="7"/>
        <v>S.GOOGL</v>
      </c>
      <c r="X45" s="1"/>
      <c r="Y45" s="1"/>
      <c r="Z45" t="str">
        <f t="shared" si="8"/>
        <v>S.GOOGL</v>
      </c>
      <c r="AA45" s="1">
        <f>RTD("cqg.rtd",,"StudyData",$A45,"BAR","","Close",$Z$1,0,,,,,"T")</f>
        <v>357.8</v>
      </c>
      <c r="AB45" s="1">
        <f xml:space="preserve"> RTD("cqg.rtd",,"StudyData", $A45, "MA", "InputChoice=Close,MAType=Sim,Period="&amp;Main!$D$24&amp;"", "MA",$Z$1,,"all",,,,"T")</f>
        <v>355.3895</v>
      </c>
      <c r="AC45" s="1">
        <f xml:space="preserve"> RTD("cqg.rtd",,"StudyData",$A45, "StdDev", "InputChoice=Close,Period1="&amp;Main!$D$24&amp;"", "STDDEV",$Z$1,,"all",,,,"T")</f>
        <v>8.3832914030999994</v>
      </c>
      <c r="AD45" s="1">
        <f t="shared" si="9"/>
        <v>0.28753622939895074</v>
      </c>
      <c r="AE45" s="1" t="str">
        <f t="shared" si="10"/>
        <v>S.GOOGL</v>
      </c>
      <c r="AF45" s="1"/>
      <c r="AG45" s="1"/>
    </row>
    <row r="46" spans="1:33" x14ac:dyDescent="0.3">
      <c r="A46" t="s">
        <v>64</v>
      </c>
      <c r="B46" t="str">
        <f>PROPER(RTD("cqg.rtd", ,"ContractData",A46, "LongDescription",, "T"))</f>
        <v>Honeywell Intl Inc</v>
      </c>
      <c r="C46" s="1">
        <f>RTD("cqg.rtd",,"StudyData",$A46,"BAR","","Close",$B$1,0,,,,,"T")</f>
        <v>224.93</v>
      </c>
      <c r="D46" s="1">
        <f xml:space="preserve"> RTD("cqg.rtd",,"StudyData", $A46, "MA", "InputChoice=Close,MAType=Sim,Period="&amp;Main!$D$7&amp;"", "MA",$B$1,,"all",,,,"T")</f>
        <v>225.2585</v>
      </c>
      <c r="E46" s="1">
        <f xml:space="preserve"> RTD("cqg.rtd",,"StudyData",$A46, "StdDev", "InputChoice=Close,Period1="&amp;Main!$D$7&amp;"", "STDDEV",$B$1,,"all",,,,"T")</f>
        <v>0.46839379799999997</v>
      </c>
      <c r="F46" s="1">
        <f t="shared" si="0"/>
        <v>-0.70133294121881429</v>
      </c>
      <c r="G46" s="1" t="str">
        <f t="shared" si="1"/>
        <v>S.HON</v>
      </c>
      <c r="H46" s="1"/>
      <c r="I46" s="1"/>
      <c r="J46" s="1" t="str">
        <f t="shared" si="2"/>
        <v>S.HON</v>
      </c>
      <c r="K46" s="1">
        <f>RTD("cqg.rtd",,"StudyData",$A46,"BAR","","Close",Main!$P$7,0,,,,,"T")</f>
        <v>224.93</v>
      </c>
      <c r="L46" s="1">
        <f xml:space="preserve"> RTD("cqg.rtd",,"StudyData", $A46, "MA", "InputChoice=Close,MAType=Sim,Period="&amp;Main!$R$7&amp;"", "MA",$J$1,,"all",,,,"T")</f>
        <v>226.19749999999999</v>
      </c>
      <c r="M46" s="1">
        <f xml:space="preserve"> RTD("cqg.rtd",,"StudyData",$A46, "StdDev", "InputChoice=Close,Period1="&amp;Main!$T$7&amp;"", "STDDEV",$J$1,,"all",,,,"T")</f>
        <v>1.1349840307000001</v>
      </c>
      <c r="N46" s="1">
        <f t="shared" si="3"/>
        <v>-1.11675580071224</v>
      </c>
      <c r="O46" s="1" t="str">
        <f t="shared" si="4"/>
        <v>S.HON</v>
      </c>
      <c r="P46" s="1"/>
      <c r="Q46" s="1"/>
      <c r="R46" s="1" t="str">
        <f t="shared" si="5"/>
        <v>S.HON</v>
      </c>
      <c r="S46" s="1">
        <f>RTD("cqg.rtd",,"StudyData",$A46,"BAR","","Close",$R$1,0,,,,,"T")</f>
        <v>224.93</v>
      </c>
      <c r="T46" s="1">
        <f xml:space="preserve"> RTD("cqg.rtd",,"StudyData", $A46, "MA", "InputChoice=Close,MAType=Sim,Period="&amp;Main!$R$7&amp;"", "MA",$R$1,,"all",,,,"T")</f>
        <v>226.07599999999999</v>
      </c>
      <c r="U46" s="1">
        <f xml:space="preserve"> RTD("cqg.rtd",,"StudyData",$A46, "StdDev", "InputChoice=Close,Period1="&amp;Main!$T$7&amp;"", "STDDEV",$R$1,,"all",,,,"T")</f>
        <v>1.8002483162</v>
      </c>
      <c r="V46" s="1">
        <f t="shared" si="6"/>
        <v>-0.63657884842185897</v>
      </c>
      <c r="W46" s="1" t="str">
        <f t="shared" si="7"/>
        <v>S.HON</v>
      </c>
      <c r="X46" s="1"/>
      <c r="Y46" s="1"/>
      <c r="Z46" t="str">
        <f t="shared" si="8"/>
        <v>S.HON</v>
      </c>
      <c r="AA46" s="1">
        <f>RTD("cqg.rtd",,"StudyData",$A46,"BAR","","Close",$Z$1,0,,,,,"T")</f>
        <v>224.93</v>
      </c>
      <c r="AB46" s="1">
        <f xml:space="preserve"> RTD("cqg.rtd",,"StudyData", $A46, "MA", "InputChoice=Close,MAType=Sim,Period="&amp;Main!$D$24&amp;"", "MA",$Z$1,,"all",,,,"T")</f>
        <v>225.75700000000001</v>
      </c>
      <c r="AC46" s="1">
        <f xml:space="preserve"> RTD("cqg.rtd",,"StudyData",$A46, "StdDev", "InputChoice=Close,Period1="&amp;Main!$D$24&amp;"", "STDDEV",$Z$1,,"all",,,,"T")</f>
        <v>3.3820128621999999</v>
      </c>
      <c r="AD46" s="1">
        <f t="shared" si="9"/>
        <v>-0.24452893400944506</v>
      </c>
      <c r="AE46" s="1" t="str">
        <f t="shared" si="10"/>
        <v>S.HON</v>
      </c>
      <c r="AF46" s="1"/>
      <c r="AG46" s="1"/>
    </row>
    <row r="47" spans="1:33" x14ac:dyDescent="0.3">
      <c r="A47" t="s">
        <v>68</v>
      </c>
      <c r="B47" t="str">
        <f>PROPER(RTD("cqg.rtd", ,"ContractData",A47, "LongDescription",, "T"))</f>
        <v>Hnywll Aerospace</v>
      </c>
      <c r="C47" s="1">
        <f>RTD("cqg.rtd",,"StudyData",$A47,"BAR","","Close",$B$1,0,,,,,"T")</f>
        <v>204.75</v>
      </c>
      <c r="D47" s="1">
        <f xml:space="preserve"> RTD("cqg.rtd",,"StudyData", $A47, "MA", "InputChoice=Close,MAType=Sim,Period="&amp;Main!$D$7&amp;"", "MA",$B$1,,"all",,,,"T")</f>
        <v>210.90299999999999</v>
      </c>
      <c r="E47" s="1">
        <f xml:space="preserve"> RTD("cqg.rtd",,"StudyData",$A47, "StdDev", "InputChoice=Close,Period1="&amp;Main!$D$7&amp;"", "STDDEV",$B$1,,"all",,,,"T")</f>
        <v>2.0311033947000001</v>
      </c>
      <c r="F47" s="1">
        <f t="shared" si="0"/>
        <v>-3.0293878765875468</v>
      </c>
      <c r="G47" s="1" t="str">
        <f t="shared" si="1"/>
        <v>S.HONA</v>
      </c>
      <c r="H47" s="1"/>
      <c r="I47" s="1"/>
      <c r="J47" s="1" t="str">
        <f t="shared" si="2"/>
        <v>S.HONA</v>
      </c>
      <c r="K47" s="1">
        <f>RTD("cqg.rtd",,"StudyData",$A47,"BAR","","Close",Main!$P$7,0,,,,,"T")</f>
        <v>204.75</v>
      </c>
      <c r="L47" s="1">
        <f xml:space="preserve"> RTD("cqg.rtd",,"StudyData", $A47, "MA", "InputChoice=Close,MAType=Sim,Period="&amp;Main!$R$7&amp;"", "MA",$J$1,,"all",,,,"T")</f>
        <v>211.9145</v>
      </c>
      <c r="M47" s="1">
        <f xml:space="preserve"> RTD("cqg.rtd",,"StudyData",$A47, "StdDev", "InputChoice=Close,Period1="&amp;Main!$T$7&amp;"", "STDDEV",$J$1,,"all",,,,"T")</f>
        <v>2.0636556761999998</v>
      </c>
      <c r="N47" s="1">
        <f t="shared" si="3"/>
        <v>-3.4717516505431085</v>
      </c>
      <c r="O47" s="1" t="str">
        <f t="shared" si="4"/>
        <v>S.HONA</v>
      </c>
      <c r="P47" s="1"/>
      <c r="Q47" s="1"/>
      <c r="R47" s="1" t="str">
        <f t="shared" si="5"/>
        <v>S.HONA</v>
      </c>
      <c r="S47" s="1">
        <f>RTD("cqg.rtd",,"StudyData",$A47,"BAR","","Close",$R$1,0,,,,,"T")</f>
        <v>204.75</v>
      </c>
      <c r="T47" s="1">
        <f xml:space="preserve"> RTD("cqg.rtd",,"StudyData", $A47, "MA", "InputChoice=Close,MAType=Sim,Period="&amp;Main!$R$7&amp;"", "MA",$R$1,,"all",,,,"T")</f>
        <v>210.995</v>
      </c>
      <c r="U47" s="1">
        <f xml:space="preserve"> RTD("cqg.rtd",,"StudyData",$A47, "StdDev", "InputChoice=Close,Period1="&amp;Main!$T$7&amp;"", "STDDEV",$R$1,,"all",,,,"T")</f>
        <v>3.4393364185999999</v>
      </c>
      <c r="V47" s="1">
        <f t="shared" si="6"/>
        <v>-1.8157572391659391</v>
      </c>
      <c r="W47" s="1" t="str">
        <f t="shared" si="7"/>
        <v>S.HONA</v>
      </c>
      <c r="X47" s="1"/>
      <c r="Y47" s="1"/>
      <c r="Z47" t="str">
        <f t="shared" si="8"/>
        <v>S.HONA</v>
      </c>
      <c r="AA47" s="1">
        <f>RTD("cqg.rtd",,"StudyData",$A47,"BAR","","Close",$Z$1,0,,,,,"T")</f>
        <v>204.75</v>
      </c>
      <c r="AB47" s="1">
        <f xml:space="preserve"> RTD("cqg.rtd",,"StudyData", $A47, "MA", "InputChoice=Close,MAType=Sim,Period="&amp;Main!$D$24&amp;"", "MA",$Z$1,,"all",,,,"T")</f>
        <v>225.5335</v>
      </c>
      <c r="AC47" s="1">
        <f xml:space="preserve"> RTD("cqg.rtd",,"StudyData",$A47, "StdDev", "InputChoice=Close,Period1="&amp;Main!$D$24&amp;"", "STDDEV",$Z$1,,"all",,,,"T")</f>
        <v>14.973302332799999</v>
      </c>
      <c r="AD47" s="1">
        <f t="shared" si="9"/>
        <v>-1.3880371569384788</v>
      </c>
      <c r="AE47" s="1" t="str">
        <f t="shared" si="10"/>
        <v>S.HONA</v>
      </c>
      <c r="AF47" s="1"/>
      <c r="AG47" s="1"/>
    </row>
    <row r="48" spans="1:33" x14ac:dyDescent="0.3">
      <c r="A48" t="s">
        <v>86</v>
      </c>
      <c r="B48" t="str">
        <f>PROPER(RTD("cqg.rtd", ,"ContractData",A48, "LongDescription",, "T"))</f>
        <v>Idexx Laboratories</v>
      </c>
      <c r="C48" s="1">
        <f>RTD("cqg.rtd",,"StudyData",$A48,"BAR","","Close",$B$1,0,,,,,"T")</f>
        <v>564.96</v>
      </c>
      <c r="D48" s="1">
        <f xml:space="preserve"> RTD("cqg.rtd",,"StudyData", $A48, "MA", "InputChoice=Close,MAType=Sim,Period="&amp;Main!$D$7&amp;"", "MA",$B$1,,"all",,,,"T")</f>
        <v>565.34799999999996</v>
      </c>
      <c r="E48" s="1">
        <f xml:space="preserve"> RTD("cqg.rtd",,"StudyData",$A48, "StdDev", "InputChoice=Close,Period1="&amp;Main!$D$7&amp;"", "STDDEV",$B$1,,"all",,,,"T")</f>
        <v>0.89588838589999997</v>
      </c>
      <c r="F48" s="1">
        <f t="shared" si="0"/>
        <v>-0.43308966396538257</v>
      </c>
      <c r="G48" s="1" t="str">
        <f t="shared" si="1"/>
        <v>S.IDXX</v>
      </c>
      <c r="H48" s="1"/>
      <c r="I48" s="1"/>
      <c r="J48" s="1" t="str">
        <f t="shared" si="2"/>
        <v>S.IDXX</v>
      </c>
      <c r="K48" s="1">
        <f>RTD("cqg.rtd",,"StudyData",$A48,"BAR","","Close",Main!$P$7,0,,,,,"T")</f>
        <v>564.96</v>
      </c>
      <c r="L48" s="1">
        <f xml:space="preserve"> RTD("cqg.rtd",,"StudyData", $A48, "MA", "InputChoice=Close,MAType=Sim,Period="&amp;Main!$R$7&amp;"", "MA",$J$1,,"all",,,,"T")</f>
        <v>564.54200000000003</v>
      </c>
      <c r="M48" s="1">
        <f xml:space="preserve"> RTD("cqg.rtd",,"StudyData",$A48, "StdDev", "InputChoice=Close,Period1="&amp;Main!$T$7&amp;"", "STDDEV",$J$1,,"all",,,,"T")</f>
        <v>1.4164801445999999</v>
      </c>
      <c r="N48" s="1">
        <f t="shared" si="3"/>
        <v>0.29509767686722177</v>
      </c>
      <c r="O48" s="1" t="str">
        <f t="shared" si="4"/>
        <v>S.IDXX</v>
      </c>
      <c r="P48" s="1"/>
      <c r="Q48" s="1"/>
      <c r="R48" s="1" t="str">
        <f t="shared" si="5"/>
        <v>S.IDXX</v>
      </c>
      <c r="S48" s="1">
        <f>RTD("cqg.rtd",,"StudyData",$A48,"BAR","","Close",$R$1,0,,,,,"T")</f>
        <v>564.96</v>
      </c>
      <c r="T48" s="1">
        <f xml:space="preserve"> RTD("cqg.rtd",,"StudyData", $A48, "MA", "InputChoice=Close,MAType=Sim,Period="&amp;Main!$R$7&amp;"", "MA",$R$1,,"all",,,,"T")</f>
        <v>568.87649999999996</v>
      </c>
      <c r="U48" s="1">
        <f xml:space="preserve"> RTD("cqg.rtd",,"StudyData",$A48, "StdDev", "InputChoice=Close,Period1="&amp;Main!$T$7&amp;"", "STDDEV",$R$1,,"all",,,,"T")</f>
        <v>5.2037124007999997</v>
      </c>
      <c r="V48" s="1">
        <f t="shared" si="6"/>
        <v>-0.75263575277484973</v>
      </c>
      <c r="W48" s="1" t="str">
        <f t="shared" si="7"/>
        <v>S.IDXX</v>
      </c>
      <c r="X48" s="1"/>
      <c r="Y48" s="1"/>
      <c r="Z48" t="str">
        <f t="shared" si="8"/>
        <v>S.IDXX</v>
      </c>
      <c r="AA48" s="1">
        <f>RTD("cqg.rtd",,"StudyData",$A48,"BAR","","Close",$Z$1,0,,,,,"T")</f>
        <v>564.96</v>
      </c>
      <c r="AB48" s="1">
        <f xml:space="preserve"> RTD("cqg.rtd",,"StudyData", $A48, "MA", "InputChoice=Close,MAType=Sim,Period="&amp;Main!$D$24&amp;"", "MA",$Z$1,,"all",,,,"T")</f>
        <v>554.19200000000001</v>
      </c>
      <c r="AC48" s="1">
        <f xml:space="preserve"> RTD("cqg.rtd",,"StudyData",$A48, "StdDev", "InputChoice=Close,Period1="&amp;Main!$D$24&amp;"", "STDDEV",$Z$1,,"all",,,,"T")</f>
        <v>12.6652467801</v>
      </c>
      <c r="AD48" s="1">
        <f t="shared" si="9"/>
        <v>0.85020056750248407</v>
      </c>
      <c r="AE48" s="1" t="str">
        <f t="shared" si="10"/>
        <v>S.IDXX</v>
      </c>
      <c r="AF48" s="1"/>
      <c r="AG48" s="1"/>
    </row>
    <row r="49" spans="1:33" x14ac:dyDescent="0.3">
      <c r="A49" t="s">
        <v>14</v>
      </c>
      <c r="B49" t="str">
        <f>PROPER(RTD("cqg.rtd", ,"ContractData",A49, "LongDescription",, "T"))</f>
        <v>Intel Corp</v>
      </c>
      <c r="C49" s="1">
        <f>RTD("cqg.rtd",,"StudyData",$A49,"BAR","","Close",$B$1,0,,,,,"T")</f>
        <v>99.94</v>
      </c>
      <c r="D49" s="1">
        <f xml:space="preserve"> RTD("cqg.rtd",,"StudyData", $A49, "MA", "InputChoice=Close,MAType=Sim,Period="&amp;Main!$D$7&amp;"", "MA",$B$1,,"all",,,,"T")</f>
        <v>96.088499999999996</v>
      </c>
      <c r="E49" s="1">
        <f xml:space="preserve"> RTD("cqg.rtd",,"StudyData",$A49, "StdDev", "InputChoice=Close,Period1="&amp;Main!$D$7&amp;"", "STDDEV",$B$1,,"all",,,,"T")</f>
        <v>1.4935470364000001</v>
      </c>
      <c r="F49" s="1">
        <f t="shared" si="0"/>
        <v>2.57876043146491</v>
      </c>
      <c r="G49" s="1" t="str">
        <f t="shared" si="1"/>
        <v>S.INTC</v>
      </c>
      <c r="H49" s="1"/>
      <c r="I49" s="1"/>
      <c r="J49" s="1" t="str">
        <f t="shared" si="2"/>
        <v>S.INTC</v>
      </c>
      <c r="K49" s="1">
        <f>RTD("cqg.rtd",,"StudyData",$A49,"BAR","","Close",Main!$P$7,0,,,,,"T")</f>
        <v>99.94</v>
      </c>
      <c r="L49" s="1">
        <f xml:space="preserve"> RTD("cqg.rtd",,"StudyData", $A49, "MA", "InputChoice=Close,MAType=Sim,Period="&amp;Main!$R$7&amp;"", "MA",$J$1,,"all",,,,"T")</f>
        <v>95.924999999999997</v>
      </c>
      <c r="M49" s="1">
        <f xml:space="preserve"> RTD("cqg.rtd",,"StudyData",$A49, "StdDev", "InputChoice=Close,Period1="&amp;Main!$T$7&amp;"", "STDDEV",$J$1,,"all",,,,"T")</f>
        <v>1.3055094790999999</v>
      </c>
      <c r="N49" s="1">
        <f t="shared" si="3"/>
        <v>3.075427688788507</v>
      </c>
      <c r="O49" s="1" t="str">
        <f t="shared" si="4"/>
        <v>S.INTC</v>
      </c>
      <c r="P49" s="1"/>
      <c r="Q49" s="1"/>
      <c r="R49" s="1" t="str">
        <f t="shared" si="5"/>
        <v>S.INTC</v>
      </c>
      <c r="S49" s="1">
        <f>RTD("cqg.rtd",,"StudyData",$A49,"BAR","","Close",$R$1,0,,,,,"T")</f>
        <v>99.94</v>
      </c>
      <c r="T49" s="1">
        <f xml:space="preserve"> RTD("cqg.rtd",,"StudyData", $A49, "MA", "InputChoice=Close,MAType=Sim,Period="&amp;Main!$R$7&amp;"", "MA",$R$1,,"all",,,,"T")</f>
        <v>95.808000000000007</v>
      </c>
      <c r="U49" s="1">
        <f xml:space="preserve"> RTD("cqg.rtd",,"StudyData",$A49, "StdDev", "InputChoice=Close,Period1="&amp;Main!$T$7&amp;"", "STDDEV",$R$1,,"all",,,,"T")</f>
        <v>1.5023900958</v>
      </c>
      <c r="V49" s="1">
        <f t="shared" si="6"/>
        <v>2.7502843712503062</v>
      </c>
      <c r="W49" s="1" t="str">
        <f t="shared" si="7"/>
        <v>S.INTC</v>
      </c>
      <c r="X49" s="1"/>
      <c r="Y49" s="1"/>
      <c r="Z49" t="str">
        <f t="shared" si="8"/>
        <v>S.INTC</v>
      </c>
      <c r="AA49" s="1">
        <f>RTD("cqg.rtd",,"StudyData",$A49,"BAR","","Close",$Z$1,0,,,,,"T")</f>
        <v>99.94</v>
      </c>
      <c r="AB49" s="1">
        <f xml:space="preserve"> RTD("cqg.rtd",,"StudyData", $A49, "MA", "InputChoice=Close,MAType=Sim,Period="&amp;Main!$D$24&amp;"", "MA",$Z$1,,"all",,,,"T")</f>
        <v>117.791</v>
      </c>
      <c r="AC49" s="1">
        <f xml:space="preserve"> RTD("cqg.rtd",,"StudyData",$A49, "StdDev", "InputChoice=Close,Period1="&amp;Main!$D$24&amp;"", "STDDEV",$Z$1,,"all",,,,"T")</f>
        <v>14.2567755471</v>
      </c>
      <c r="AD49" s="1">
        <f t="shared" si="9"/>
        <v>-1.2521064066012533</v>
      </c>
      <c r="AE49" s="1" t="str">
        <f t="shared" si="10"/>
        <v>S.INTC</v>
      </c>
      <c r="AF49" s="1"/>
      <c r="AG49" s="1"/>
    </row>
    <row r="50" spans="1:33" x14ac:dyDescent="0.3">
      <c r="A50" t="s">
        <v>58</v>
      </c>
      <c r="B50" t="str">
        <f>PROPER(RTD("cqg.rtd", ,"ContractData",A50, "LongDescription",, "T"))</f>
        <v>Intuit Inc</v>
      </c>
      <c r="C50" s="1">
        <f>RTD("cqg.rtd",,"StudyData",$A50,"BAR","","Close",$B$1,0,,,,,"T")</f>
        <v>281.67</v>
      </c>
      <c r="D50" s="1">
        <f xml:space="preserve"> RTD("cqg.rtd",,"StudyData", $A50, "MA", "InputChoice=Close,MAType=Sim,Period="&amp;Main!$D$7&amp;"", "MA",$B$1,,"all",,,,"T")</f>
        <v>289.74099999999999</v>
      </c>
      <c r="E50" s="1">
        <f xml:space="preserve"> RTD("cqg.rtd",,"StudyData",$A50, "StdDev", "InputChoice=Close,Period1="&amp;Main!$D$7&amp;"", "STDDEV",$B$1,,"all",,,,"T")</f>
        <v>3.3652710143000002</v>
      </c>
      <c r="F50" s="1">
        <f t="shared" si="0"/>
        <v>-2.3983209571246951</v>
      </c>
      <c r="G50" s="1" t="str">
        <f t="shared" si="1"/>
        <v>S.INTU</v>
      </c>
      <c r="H50" s="1"/>
      <c r="I50" s="1"/>
      <c r="J50" s="1" t="str">
        <f t="shared" si="2"/>
        <v>S.INTU</v>
      </c>
      <c r="K50" s="1">
        <f>RTD("cqg.rtd",,"StudyData",$A50,"BAR","","Close",Main!$P$7,0,,,,,"T")</f>
        <v>281.67</v>
      </c>
      <c r="L50" s="1">
        <f xml:space="preserve"> RTD("cqg.rtd",,"StudyData", $A50, "MA", "InputChoice=Close,MAType=Sim,Period="&amp;Main!$R$7&amp;"", "MA",$J$1,,"all",,,,"T")</f>
        <v>291.15249999999997</v>
      </c>
      <c r="M50" s="1">
        <f xml:space="preserve"> RTD("cqg.rtd",,"StudyData",$A50, "StdDev", "InputChoice=Close,Period1="&amp;Main!$T$7&amp;"", "STDDEV",$J$1,,"all",,,,"T")</f>
        <v>2.2946761753999998</v>
      </c>
      <c r="N50" s="1">
        <f t="shared" si="3"/>
        <v>-4.1323913594679667</v>
      </c>
      <c r="O50" s="1" t="str">
        <f t="shared" si="4"/>
        <v>S.INTU</v>
      </c>
      <c r="P50" s="1"/>
      <c r="Q50" s="1"/>
      <c r="R50" s="1" t="str">
        <f t="shared" si="5"/>
        <v>S.INTU</v>
      </c>
      <c r="S50" s="1">
        <f>RTD("cqg.rtd",,"StudyData",$A50,"BAR","","Close",$R$1,0,,,,,"T")</f>
        <v>281.67</v>
      </c>
      <c r="T50" s="1">
        <f xml:space="preserve"> RTD("cqg.rtd",,"StudyData", $A50, "MA", "InputChoice=Close,MAType=Sim,Period="&amp;Main!$R$7&amp;"", "MA",$R$1,,"all",,,,"T")</f>
        <v>292.78399999999999</v>
      </c>
      <c r="U50" s="1">
        <f xml:space="preserve"> RTD("cqg.rtd",,"StudyData",$A50, "StdDev", "InputChoice=Close,Period1="&amp;Main!$T$7&amp;"", "STDDEV",$R$1,,"all",,,,"T")</f>
        <v>3.2328306482000002</v>
      </c>
      <c r="V50" s="1">
        <f t="shared" si="6"/>
        <v>-3.4378540695251427</v>
      </c>
      <c r="W50" s="1" t="str">
        <f t="shared" si="7"/>
        <v>S.INTU</v>
      </c>
      <c r="X50" s="1"/>
      <c r="Y50" s="1"/>
      <c r="Z50" t="str">
        <f t="shared" si="8"/>
        <v>S.INTU</v>
      </c>
      <c r="AA50" s="1">
        <f>RTD("cqg.rtd",,"StudyData",$A50,"BAR","","Close",$Z$1,0,,,,,"T")</f>
        <v>281.67</v>
      </c>
      <c r="AB50" s="1">
        <f xml:space="preserve"> RTD("cqg.rtd",,"StudyData", $A50, "MA", "InputChoice=Close,MAType=Sim,Period="&amp;Main!$D$24&amp;"", "MA",$Z$1,,"all",,,,"T")</f>
        <v>273.19299999999998</v>
      </c>
      <c r="AC50" s="1">
        <f xml:space="preserve"> RTD("cqg.rtd",,"StudyData",$A50, "StdDev", "InputChoice=Close,Period1="&amp;Main!$D$24&amp;"", "STDDEV",$Z$1,,"all",,,,"T")</f>
        <v>11.208063213599999</v>
      </c>
      <c r="AD50" s="1">
        <f t="shared" si="9"/>
        <v>0.75633049514870132</v>
      </c>
      <c r="AE50" s="1" t="str">
        <f t="shared" si="10"/>
        <v>S.INTU</v>
      </c>
      <c r="AF50" s="1"/>
      <c r="AG50" s="1"/>
    </row>
    <row r="51" spans="1:33" x14ac:dyDescent="0.3">
      <c r="A51" t="s">
        <v>41</v>
      </c>
      <c r="B51" t="str">
        <f>PROPER(RTD("cqg.rtd", ,"ContractData",A51, "LongDescription",, "T"))</f>
        <v>Intuitive Surg, Inc.</v>
      </c>
      <c r="C51" s="1">
        <f>RTD("cqg.rtd",,"StudyData",$A51,"BAR","","Close",$B$1,0,,,,,"T")</f>
        <v>353.54</v>
      </c>
      <c r="D51" s="1">
        <f xml:space="preserve"> RTD("cqg.rtd",,"StudyData", $A51, "MA", "InputChoice=Close,MAType=Sim,Period="&amp;Main!$D$7&amp;"", "MA",$B$1,,"all",,,,"T")</f>
        <v>349.74799999999999</v>
      </c>
      <c r="E51" s="1">
        <f xml:space="preserve"> RTD("cqg.rtd",,"StudyData",$A51, "StdDev", "InputChoice=Close,Period1="&amp;Main!$D$7&amp;"", "STDDEV",$B$1,,"all",,,,"T")</f>
        <v>2.1601171264999999</v>
      </c>
      <c r="F51" s="1">
        <f t="shared" si="0"/>
        <v>1.755460365310904</v>
      </c>
      <c r="G51" s="1" t="str">
        <f t="shared" si="1"/>
        <v>S.ISRG</v>
      </c>
      <c r="H51" s="1"/>
      <c r="I51" s="1"/>
      <c r="J51" s="1" t="str">
        <f t="shared" si="2"/>
        <v>S.ISRG</v>
      </c>
      <c r="K51" s="1">
        <f>RTD("cqg.rtd",,"StudyData",$A51,"BAR","","Close",Main!$P$7,0,,,,,"T")</f>
        <v>353.54</v>
      </c>
      <c r="L51" s="1">
        <f xml:space="preserve"> RTD("cqg.rtd",,"StudyData", $A51, "MA", "InputChoice=Close,MAType=Sim,Period="&amp;Main!$R$7&amp;"", "MA",$J$1,,"all",,,,"T")</f>
        <v>350.25599999999997</v>
      </c>
      <c r="M51" s="1">
        <f xml:space="preserve"> RTD("cqg.rtd",,"StudyData",$A51, "StdDev", "InputChoice=Close,Period1="&amp;Main!$T$7&amp;"", "STDDEV",$J$1,,"all",,,,"T")</f>
        <v>1.7606856619</v>
      </c>
      <c r="N51" s="1">
        <f t="shared" si="3"/>
        <v>1.8651824519637434</v>
      </c>
      <c r="O51" s="1" t="str">
        <f t="shared" si="4"/>
        <v>S.ISRG</v>
      </c>
      <c r="P51" s="1"/>
      <c r="Q51" s="1"/>
      <c r="R51" s="1" t="str">
        <f t="shared" si="5"/>
        <v>S.ISRG</v>
      </c>
      <c r="S51" s="1">
        <f>RTD("cqg.rtd",,"StudyData",$A51,"BAR","","Close",$R$1,0,,,,,"T")</f>
        <v>353.54</v>
      </c>
      <c r="T51" s="1">
        <f xml:space="preserve"> RTD("cqg.rtd",,"StudyData", $A51, "MA", "InputChoice=Close,MAType=Sim,Period="&amp;Main!$R$7&amp;"", "MA",$R$1,,"all",,,,"T")</f>
        <v>366.37200000000001</v>
      </c>
      <c r="U51" s="1">
        <f xml:space="preserve"> RTD("cqg.rtd",,"StudyData",$A51, "StdDev", "InputChoice=Close,Period1="&amp;Main!$T$7&amp;"", "STDDEV",$R$1,,"all",,,,"T")</f>
        <v>22.384773083500001</v>
      </c>
      <c r="V51" s="1">
        <f t="shared" si="6"/>
        <v>-0.57324682060139198</v>
      </c>
      <c r="W51" s="1" t="str">
        <f t="shared" si="7"/>
        <v>S.ISRG</v>
      </c>
      <c r="X51" s="1"/>
      <c r="Y51" s="1"/>
      <c r="Z51" t="str">
        <f t="shared" si="8"/>
        <v>S.ISRG</v>
      </c>
      <c r="AA51" s="1">
        <f>RTD("cqg.rtd",,"StudyData",$A51,"BAR","","Close",$Z$1,0,,,,,"T")</f>
        <v>353.54</v>
      </c>
      <c r="AB51" s="1">
        <f xml:space="preserve"> RTD("cqg.rtd",,"StudyData", $A51, "MA", "InputChoice=Close,MAType=Sim,Period="&amp;Main!$D$24&amp;"", "MA",$Z$1,,"all",,,,"T")</f>
        <v>400.74149999999997</v>
      </c>
      <c r="AC51" s="1">
        <f xml:space="preserve"> RTD("cqg.rtd",,"StudyData",$A51, "StdDev", "InputChoice=Close,Period1="&amp;Main!$D$24&amp;"", "STDDEV",$Z$1,,"all",,,,"T")</f>
        <v>20.8837056757</v>
      </c>
      <c r="AD51" s="1">
        <f t="shared" si="9"/>
        <v>-2.2602071075404488</v>
      </c>
      <c r="AE51" s="1" t="str">
        <f t="shared" si="10"/>
        <v>S.ISRG</v>
      </c>
      <c r="AF51" s="1"/>
      <c r="AG51" s="1"/>
    </row>
    <row r="52" spans="1:33" x14ac:dyDescent="0.3">
      <c r="A52" t="s">
        <v>89</v>
      </c>
      <c r="B52" t="str">
        <f>PROPER(RTD("cqg.rtd", ,"ContractData",A52, "LongDescription",, "T"))</f>
        <v>Keurig Dr Pepper Inc</v>
      </c>
      <c r="C52" s="1">
        <f>RTD("cqg.rtd",,"StudyData",$A52,"BAR","","Close",$B$1,0,,,,,"T")</f>
        <v>30.89</v>
      </c>
      <c r="D52" s="1">
        <f xml:space="preserve"> RTD("cqg.rtd",,"StudyData", $A52, "MA", "InputChoice=Close,MAType=Sim,Period="&amp;Main!$D$7&amp;"", "MA",$B$1,,"all",,,,"T")</f>
        <v>30.882000000000001</v>
      </c>
      <c r="E52" s="1">
        <f xml:space="preserve"> RTD("cqg.rtd",,"StudyData",$A52, "StdDev", "InputChoice=Close,Period1="&amp;Main!$D$7&amp;"", "STDDEV",$B$1,,"all",,,,"T")</f>
        <v>2.7313000600000002E-2</v>
      </c>
      <c r="F52" s="1">
        <f t="shared" si="0"/>
        <v>0.29290081002667712</v>
      </c>
      <c r="G52" s="1" t="str">
        <f t="shared" si="1"/>
        <v>S.KDP</v>
      </c>
      <c r="H52" s="1"/>
      <c r="I52" s="1"/>
      <c r="J52" s="1" t="str">
        <f t="shared" si="2"/>
        <v>S.KDP</v>
      </c>
      <c r="K52" s="1">
        <f>RTD("cqg.rtd",,"StudyData",$A52,"BAR","","Close",Main!$P$7,0,,,,,"T")</f>
        <v>30.89</v>
      </c>
      <c r="L52" s="1">
        <f xml:space="preserve"> RTD("cqg.rtd",,"StudyData", $A52, "MA", "InputChoice=Close,MAType=Sim,Period="&amp;Main!$R$7&amp;"", "MA",$J$1,,"all",,,,"T")</f>
        <v>30.940999999999999</v>
      </c>
      <c r="M52" s="1">
        <f xml:space="preserve"> RTD("cqg.rtd",,"StudyData",$A52, "StdDev", "InputChoice=Close,Period1="&amp;Main!$T$7&amp;"", "STDDEV",$J$1,,"all",,,,"T")</f>
        <v>0.1622621336</v>
      </c>
      <c r="N52" s="1">
        <f t="shared" si="3"/>
        <v>-0.31430623318266526</v>
      </c>
      <c r="O52" s="1" t="str">
        <f t="shared" si="4"/>
        <v>S.KDP</v>
      </c>
      <c r="P52" s="1"/>
      <c r="Q52" s="1"/>
      <c r="R52" s="1" t="str">
        <f t="shared" si="5"/>
        <v>S.KDP</v>
      </c>
      <c r="S52" s="1">
        <f>RTD("cqg.rtd",,"StudyData",$A52,"BAR","","Close",$R$1,0,,,,,"T")</f>
        <v>30.89</v>
      </c>
      <c r="T52" s="1">
        <f xml:space="preserve"> RTD("cqg.rtd",,"StudyData", $A52, "MA", "InputChoice=Close,MAType=Sim,Period="&amp;Main!$R$7&amp;"", "MA",$R$1,,"all",,,,"T")</f>
        <v>31.156500000000001</v>
      </c>
      <c r="U52" s="1">
        <f xml:space="preserve"> RTD("cqg.rtd",,"StudyData",$A52, "StdDev", "InputChoice=Close,Period1="&amp;Main!$T$7&amp;"", "STDDEV",$R$1,,"all",,,,"T")</f>
        <v>0.28541680050000001</v>
      </c>
      <c r="V52" s="1">
        <f t="shared" si="6"/>
        <v>-0.93372218991012279</v>
      </c>
      <c r="W52" s="1" t="str">
        <f t="shared" si="7"/>
        <v>S.KDP</v>
      </c>
      <c r="X52" s="1"/>
      <c r="Y52" s="1"/>
      <c r="Z52" t="str">
        <f t="shared" si="8"/>
        <v>S.KDP</v>
      </c>
      <c r="AA52" s="1">
        <f>RTD("cqg.rtd",,"StudyData",$A52,"BAR","","Close",$Z$1,0,,,,,"T")</f>
        <v>30.89</v>
      </c>
      <c r="AB52" s="1">
        <f xml:space="preserve"> RTD("cqg.rtd",,"StudyData", $A52, "MA", "InputChoice=Close,MAType=Sim,Period="&amp;Main!$D$24&amp;"", "MA",$Z$1,,"all",,,,"T")</f>
        <v>31.676500000000001</v>
      </c>
      <c r="AC52" s="1">
        <f xml:space="preserve"> RTD("cqg.rtd",,"StudyData",$A52, "StdDev", "InputChoice=Close,Period1="&amp;Main!$D$24&amp;"", "STDDEV",$Z$1,,"all",,,,"T")</f>
        <v>1.0460605862000001</v>
      </c>
      <c r="AD52" s="1">
        <f t="shared" si="9"/>
        <v>-0.7518684963144443</v>
      </c>
      <c r="AE52" s="1" t="str">
        <f t="shared" si="10"/>
        <v>S.KDP</v>
      </c>
      <c r="AF52" s="1"/>
      <c r="AG52" s="1"/>
    </row>
    <row r="53" spans="1:33" x14ac:dyDescent="0.3">
      <c r="A53" t="s">
        <v>99</v>
      </c>
      <c r="B53" t="str">
        <f>PROPER(RTD("cqg.rtd", ,"ContractData",A53, "LongDescription",, "T"))</f>
        <v>Kraft Heinz Co Cmn</v>
      </c>
      <c r="C53" s="1">
        <f>RTD("cqg.rtd",,"StudyData",$A53,"BAR","","Close",$B$1,0,,,,,"T")</f>
        <v>25.71</v>
      </c>
      <c r="D53" s="1">
        <f xml:space="preserve"> RTD("cqg.rtd",,"StudyData", $A53, "MA", "InputChoice=Close,MAType=Sim,Period="&amp;Main!$D$7&amp;"", "MA",$B$1,,"all",,,,"T")</f>
        <v>25.8565</v>
      </c>
      <c r="E53" s="1">
        <f xml:space="preserve"> RTD("cqg.rtd",,"StudyData",$A53, "StdDev", "InputChoice=Close,Period1="&amp;Main!$D$7&amp;"", "STDDEV",$B$1,,"all",,,,"T")</f>
        <v>6.3425152700000001E-2</v>
      </c>
      <c r="F53" s="1">
        <f t="shared" si="0"/>
        <v>-2.3098091807983874</v>
      </c>
      <c r="G53" s="1" t="str">
        <f t="shared" si="1"/>
        <v>S.KHC</v>
      </c>
      <c r="H53" s="1"/>
      <c r="I53" s="1"/>
      <c r="J53" s="1" t="str">
        <f t="shared" si="2"/>
        <v>S.KHC</v>
      </c>
      <c r="K53" s="1">
        <f>RTD("cqg.rtd",,"StudyData",$A53,"BAR","","Close",Main!$P$7,0,,,,,"T")</f>
        <v>25.71</v>
      </c>
      <c r="L53" s="1">
        <f xml:space="preserve"> RTD("cqg.rtd",,"StudyData", $A53, "MA", "InputChoice=Close,MAType=Sim,Period="&amp;Main!$R$7&amp;"", "MA",$J$1,,"all",,,,"T")</f>
        <v>25.954000000000001</v>
      </c>
      <c r="M53" s="1">
        <f xml:space="preserve"> RTD("cqg.rtd",,"StudyData",$A53, "StdDev", "InputChoice=Close,Period1="&amp;Main!$T$7&amp;"", "STDDEV",$J$1,,"all",,,,"T")</f>
        <v>0.15973102389999999</v>
      </c>
      <c r="N53" s="1">
        <f t="shared" si="3"/>
        <v>-1.5275679955119839</v>
      </c>
      <c r="O53" s="1" t="str">
        <f t="shared" si="4"/>
        <v>S.KHC</v>
      </c>
      <c r="P53" s="1"/>
      <c r="Q53" s="1"/>
      <c r="R53" s="1" t="str">
        <f t="shared" si="5"/>
        <v>S.KHC</v>
      </c>
      <c r="S53" s="1">
        <f>RTD("cqg.rtd",,"StudyData",$A53,"BAR","","Close",$R$1,0,,,,,"T")</f>
        <v>25.71</v>
      </c>
      <c r="T53" s="1">
        <f xml:space="preserve"> RTD("cqg.rtd",,"StudyData", $A53, "MA", "InputChoice=Close,MAType=Sim,Period="&amp;Main!$R$7&amp;"", "MA",$R$1,,"all",,,,"T")</f>
        <v>26.163499999999999</v>
      </c>
      <c r="U53" s="1">
        <f xml:space="preserve"> RTD("cqg.rtd",,"StudyData",$A53, "StdDev", "InputChoice=Close,Period1="&amp;Main!$T$7&amp;"", "STDDEV",$R$1,,"all",,,,"T")</f>
        <v>0.31239838349999999</v>
      </c>
      <c r="V53" s="1">
        <f t="shared" si="6"/>
        <v>-1.4516720442633093</v>
      </c>
      <c r="W53" s="1" t="str">
        <f t="shared" si="7"/>
        <v>S.KHC</v>
      </c>
      <c r="X53" s="1"/>
      <c r="Y53" s="1"/>
      <c r="Z53" t="str">
        <f t="shared" si="8"/>
        <v>S.KHC</v>
      </c>
      <c r="AA53" s="1">
        <f>RTD("cqg.rtd",,"StudyData",$A53,"BAR","","Close",$Z$1,0,,,,,"T")</f>
        <v>25.71</v>
      </c>
      <c r="AB53" s="1">
        <f xml:space="preserve"> RTD("cqg.rtd",,"StudyData", $A53, "MA", "InputChoice=Close,MAType=Sim,Period="&amp;Main!$D$24&amp;"", "MA",$Z$1,,"all",,,,"T")</f>
        <v>24.547499999999999</v>
      </c>
      <c r="AC53" s="1">
        <f xml:space="preserve"> RTD("cqg.rtd",,"StudyData",$A53, "StdDev", "InputChoice=Close,Period1="&amp;Main!$D$24&amp;"", "STDDEV",$Z$1,,"all",,,,"T")</f>
        <v>1.1270664355</v>
      </c>
      <c r="AD53" s="1">
        <f t="shared" si="9"/>
        <v>1.0314387540822134</v>
      </c>
      <c r="AE53" s="1" t="str">
        <f t="shared" si="10"/>
        <v>S.KHC</v>
      </c>
      <c r="AF53" s="1"/>
      <c r="AG53" s="1"/>
    </row>
    <row r="54" spans="1:33" x14ac:dyDescent="0.3">
      <c r="A54" t="s">
        <v>23</v>
      </c>
      <c r="B54" t="str">
        <f>PROPER(RTD("cqg.rtd", ,"ContractData",A54, "LongDescription",, "T"))</f>
        <v>Kla Cp Cmn Stk</v>
      </c>
      <c r="C54" s="1">
        <f>RTD("cqg.rtd",,"StudyData",$A54,"BAR","","Close",$B$1,0,,,,,"T")</f>
        <v>219.43</v>
      </c>
      <c r="D54" s="1">
        <f xml:space="preserve"> RTD("cqg.rtd",,"StudyData", $A54, "MA", "InputChoice=Close,MAType=Sim,Period="&amp;Main!$D$7&amp;"", "MA",$B$1,,"all",,,,"T")</f>
        <v>213.70699999999999</v>
      </c>
      <c r="E54" s="1">
        <f xml:space="preserve"> RTD("cqg.rtd",,"StudyData",$A54, "StdDev", "InputChoice=Close,Period1="&amp;Main!$D$7&amp;"", "STDDEV",$B$1,,"all",,,,"T")</f>
        <v>2.3955982550999999</v>
      </c>
      <c r="F54" s="1">
        <f t="shared" si="0"/>
        <v>2.3889648390819676</v>
      </c>
      <c r="G54" s="1" t="str">
        <f t="shared" si="1"/>
        <v>S.KLAC</v>
      </c>
      <c r="H54" s="1"/>
      <c r="I54" s="1"/>
      <c r="J54" s="1" t="str">
        <f t="shared" si="2"/>
        <v>S.KLAC</v>
      </c>
      <c r="K54" s="1">
        <f>RTD("cqg.rtd",,"StudyData",$A54,"BAR","","Close",Main!$P$7,0,,,,,"T")</f>
        <v>219.43</v>
      </c>
      <c r="L54" s="1">
        <f xml:space="preserve"> RTD("cqg.rtd",,"StudyData", $A54, "MA", "InputChoice=Close,MAType=Sim,Period="&amp;Main!$R$7&amp;"", "MA",$J$1,,"all",,,,"T")</f>
        <v>213.78800000000001</v>
      </c>
      <c r="M54" s="1">
        <f xml:space="preserve"> RTD("cqg.rtd",,"StudyData",$A54, "StdDev", "InputChoice=Close,Period1="&amp;Main!$T$7&amp;"", "STDDEV",$J$1,,"all",,,,"T")</f>
        <v>2.0721235484</v>
      </c>
      <c r="N54" s="1">
        <f t="shared" si="3"/>
        <v>2.7228106182937273</v>
      </c>
      <c r="O54" s="1" t="str">
        <f t="shared" si="4"/>
        <v>S.KLAC</v>
      </c>
      <c r="P54" s="1"/>
      <c r="Q54" s="1"/>
      <c r="R54" s="1" t="str">
        <f t="shared" si="5"/>
        <v>S.KLAC</v>
      </c>
      <c r="S54" s="1">
        <f>RTD("cqg.rtd",,"StudyData",$A54,"BAR","","Close",$R$1,0,,,,,"T")</f>
        <v>219.43</v>
      </c>
      <c r="T54" s="1">
        <f xml:space="preserve"> RTD("cqg.rtd",,"StudyData", $A54, "MA", "InputChoice=Close,MAType=Sim,Period="&amp;Main!$R$7&amp;"", "MA",$R$1,,"all",,,,"T")</f>
        <v>215.10749999999999</v>
      </c>
      <c r="U54" s="1">
        <f xml:space="preserve"> RTD("cqg.rtd",,"StudyData",$A54, "StdDev", "InputChoice=Close,Period1="&amp;Main!$T$7&amp;"", "STDDEV",$R$1,,"all",,,,"T")</f>
        <v>3.4426485081</v>
      </c>
      <c r="V54" s="1">
        <f t="shared" si="6"/>
        <v>1.2555740122263048</v>
      </c>
      <c r="W54" s="1" t="str">
        <f t="shared" si="7"/>
        <v>S.KLAC</v>
      </c>
      <c r="X54" s="1"/>
      <c r="Y54" s="1"/>
      <c r="Z54" t="str">
        <f t="shared" si="8"/>
        <v>S.KLAC</v>
      </c>
      <c r="AA54" s="1">
        <f>RTD("cqg.rtd",,"StudyData",$A54,"BAR","","Close",$Z$1,0,,,,,"T")</f>
        <v>219.43</v>
      </c>
      <c r="AB54" s="1">
        <f xml:space="preserve"> RTD("cqg.rtd",,"StudyData", $A54, "MA", "InputChoice=Close,MAType=Sim,Period="&amp;Main!$D$24&amp;"", "MA",$Z$1,,"all",,,,"T")</f>
        <v>240.20400000000001</v>
      </c>
      <c r="AC54" s="1">
        <f xml:space="preserve"> RTD("cqg.rtd",,"StudyData",$A54, "StdDev", "InputChoice=Close,Period1="&amp;Main!$D$24&amp;"", "STDDEV",$Z$1,,"all",,,,"T")</f>
        <v>23.0860045049</v>
      </c>
      <c r="AD54" s="1">
        <f t="shared" si="9"/>
        <v>-0.89985254900174361</v>
      </c>
      <c r="AE54" s="1" t="str">
        <f t="shared" si="10"/>
        <v>S.KLAC</v>
      </c>
      <c r="AF54" s="1"/>
      <c r="AG54" s="1"/>
    </row>
    <row r="55" spans="1:33" x14ac:dyDescent="0.3">
      <c r="A55" t="s">
        <v>25</v>
      </c>
      <c r="B55" t="str">
        <f>PROPER(RTD("cqg.rtd", ,"ContractData",A55, "LongDescription",, "T"))</f>
        <v>Linde Plc</v>
      </c>
      <c r="C55" s="1">
        <f>RTD("cqg.rtd",,"StudyData",$A55,"BAR","","Close",$B$1,0,,,,,"T")</f>
        <v>512.30999999999995</v>
      </c>
      <c r="D55" s="1">
        <f xml:space="preserve"> RTD("cqg.rtd",,"StudyData", $A55, "MA", "InputChoice=Close,MAType=Sim,Period="&amp;Main!$D$7&amp;"", "MA",$B$1,,"all",,,,"T")</f>
        <v>513.41</v>
      </c>
      <c r="E55" s="1">
        <f xml:space="preserve"> RTD("cqg.rtd",,"StudyData",$A55, "StdDev", "InputChoice=Close,Period1="&amp;Main!$D$7&amp;"", "STDDEV",$B$1,,"all",,,,"T")</f>
        <v>1.0566361719999999</v>
      </c>
      <c r="F55" s="1">
        <f t="shared" si="0"/>
        <v>-1.0410395074001146</v>
      </c>
      <c r="G55" s="1" t="str">
        <f t="shared" si="1"/>
        <v>S.LIN</v>
      </c>
      <c r="H55" s="1"/>
      <c r="I55" s="1"/>
      <c r="J55" s="1" t="str">
        <f t="shared" si="2"/>
        <v>S.LIN</v>
      </c>
      <c r="K55" s="1">
        <f>RTD("cqg.rtd",,"StudyData",$A55,"BAR","","Close",Main!$P$7,0,,,,,"T")</f>
        <v>512.30999999999995</v>
      </c>
      <c r="L55" s="1">
        <f xml:space="preserve"> RTD("cqg.rtd",,"StudyData", $A55, "MA", "InputChoice=Close,MAType=Sim,Period="&amp;Main!$R$7&amp;"", "MA",$J$1,,"all",,,,"T")</f>
        <v>515.53750000000002</v>
      </c>
      <c r="M55" s="1">
        <f xml:space="preserve"> RTD("cqg.rtd",,"StudyData",$A55, "StdDev", "InputChoice=Close,Period1="&amp;Main!$T$7&amp;"", "STDDEV",$J$1,,"all",,,,"T")</f>
        <v>2.3910769017</v>
      </c>
      <c r="N55" s="1">
        <f t="shared" si="3"/>
        <v>-1.3498102038062432</v>
      </c>
      <c r="O55" s="1" t="str">
        <f t="shared" si="4"/>
        <v>S.LIN</v>
      </c>
      <c r="P55" s="1"/>
      <c r="Q55" s="1"/>
      <c r="R55" s="1" t="str">
        <f t="shared" si="5"/>
        <v>S.LIN</v>
      </c>
      <c r="S55" s="1">
        <f>RTD("cqg.rtd",,"StudyData",$A55,"BAR","","Close",$R$1,0,,,,,"T")</f>
        <v>512.30999999999995</v>
      </c>
      <c r="T55" s="1">
        <f xml:space="preserve"> RTD("cqg.rtd",,"StudyData", $A55, "MA", "InputChoice=Close,MAType=Sim,Period="&amp;Main!$R$7&amp;"", "MA",$R$1,,"all",,,,"T")</f>
        <v>516.94200000000001</v>
      </c>
      <c r="U55" s="1">
        <f xml:space="preserve"> RTD("cqg.rtd",,"StudyData",$A55, "StdDev", "InputChoice=Close,Period1="&amp;Main!$T$7&amp;"", "STDDEV",$R$1,,"all",,,,"T")</f>
        <v>2.9861306067000002</v>
      </c>
      <c r="V55" s="1">
        <f t="shared" si="6"/>
        <v>-1.551171268131144</v>
      </c>
      <c r="W55" s="1" t="str">
        <f t="shared" si="7"/>
        <v>S.LIN</v>
      </c>
      <c r="X55" s="1"/>
      <c r="Y55" s="1"/>
      <c r="Z55" t="str">
        <f t="shared" si="8"/>
        <v>S.LIN</v>
      </c>
      <c r="AA55" s="1">
        <f>RTD("cqg.rtd",,"StudyData",$A55,"BAR","","Close",$Z$1,0,,,,,"T")</f>
        <v>512.30999999999995</v>
      </c>
      <c r="AB55" s="1">
        <f xml:space="preserve"> RTD("cqg.rtd",,"StudyData", $A55, "MA", "InputChoice=Close,MAType=Sim,Period="&amp;Main!$D$24&amp;"", "MA",$Z$1,,"all",,,,"T")</f>
        <v>523.279</v>
      </c>
      <c r="AC55" s="1">
        <f xml:space="preserve"> RTD("cqg.rtd",,"StudyData",$A55, "StdDev", "InputChoice=Close,Period1="&amp;Main!$D$24&amp;"", "STDDEV",$Z$1,,"all",,,,"T")</f>
        <v>9.8878955800000004</v>
      </c>
      <c r="AD55" s="1">
        <f t="shared" si="9"/>
        <v>-1.1093361485518489</v>
      </c>
      <c r="AE55" s="1" t="str">
        <f t="shared" si="10"/>
        <v>S.LIN</v>
      </c>
      <c r="AF55" s="1"/>
      <c r="AG55" s="1"/>
    </row>
    <row r="56" spans="1:33" x14ac:dyDescent="0.3">
      <c r="A56" t="s">
        <v>71</v>
      </c>
      <c r="B56" t="str">
        <f>PROPER(RTD("cqg.rtd", ,"ContractData",A56, "LongDescription",, "T"))</f>
        <v>Lumentum Hld Cm</v>
      </c>
      <c r="C56" s="1">
        <f>RTD("cqg.rtd",,"StudyData",$A56,"BAR","","Close",$B$1,0,,,,,"T")</f>
        <v>776.95</v>
      </c>
      <c r="D56" s="1">
        <f xml:space="preserve"> RTD("cqg.rtd",,"StudyData", $A56, "MA", "InputChoice=Close,MAType=Sim,Period="&amp;Main!$D$7&amp;"", "MA",$B$1,,"all",,,,"T")</f>
        <v>741.55050000000006</v>
      </c>
      <c r="E56" s="1">
        <f xml:space="preserve"> RTD("cqg.rtd",,"StudyData",$A56, "StdDev", "InputChoice=Close,Period1="&amp;Main!$D$7&amp;"", "STDDEV",$B$1,,"all",,,,"T")</f>
        <v>15.9721934859</v>
      </c>
      <c r="F56" s="1">
        <f t="shared" si="0"/>
        <v>2.2163205092181051</v>
      </c>
      <c r="G56" s="1" t="str">
        <f t="shared" si="1"/>
        <v>S.LITE</v>
      </c>
      <c r="H56" s="1"/>
      <c r="I56" s="1"/>
      <c r="J56" s="1" t="str">
        <f t="shared" si="2"/>
        <v>S.LITE</v>
      </c>
      <c r="K56" s="1">
        <f>RTD("cqg.rtd",,"StudyData",$A56,"BAR","","Close",Main!$P$7,0,,,,,"T")</f>
        <v>776.95</v>
      </c>
      <c r="L56" s="1">
        <f xml:space="preserve"> RTD("cqg.rtd",,"StudyData", $A56, "MA", "InputChoice=Close,MAType=Sim,Period="&amp;Main!$R$7&amp;"", "MA",$J$1,,"all",,,,"T")</f>
        <v>735.92550000000006</v>
      </c>
      <c r="M56" s="1">
        <f xml:space="preserve"> RTD("cqg.rtd",,"StudyData",$A56, "StdDev", "InputChoice=Close,Period1="&amp;Main!$T$7&amp;"", "STDDEV",$J$1,,"all",,,,"T")</f>
        <v>11.3307384909</v>
      </c>
      <c r="N56" s="1">
        <f t="shared" si="3"/>
        <v>3.620637792757091</v>
      </c>
      <c r="O56" s="1" t="str">
        <f t="shared" si="4"/>
        <v>S.LITE</v>
      </c>
      <c r="P56" s="1"/>
      <c r="Q56" s="1"/>
      <c r="R56" s="1" t="str">
        <f t="shared" si="5"/>
        <v>S.LITE</v>
      </c>
      <c r="S56" s="1">
        <f>RTD("cqg.rtd",,"StudyData",$A56,"BAR","","Close",$R$1,0,,,,,"T")</f>
        <v>776.95</v>
      </c>
      <c r="T56" s="1">
        <f xml:space="preserve"> RTD("cqg.rtd",,"StudyData", $A56, "MA", "InputChoice=Close,MAType=Sim,Period="&amp;Main!$R$7&amp;"", "MA",$R$1,,"all",,,,"T")</f>
        <v>722.71749999999997</v>
      </c>
      <c r="U56" s="1">
        <f xml:space="preserve"> RTD("cqg.rtd",,"StudyData",$A56, "StdDev", "InputChoice=Close,Period1="&amp;Main!$T$7&amp;"", "STDDEV",$R$1,,"all",,,,"T")</f>
        <v>20.734846243700002</v>
      </c>
      <c r="V56" s="1">
        <f t="shared" si="6"/>
        <v>2.6155245793769932</v>
      </c>
      <c r="W56" s="1" t="str">
        <f t="shared" si="7"/>
        <v>S.LITE</v>
      </c>
      <c r="X56" s="1"/>
      <c r="Y56" s="1"/>
      <c r="Z56" t="str">
        <f t="shared" si="8"/>
        <v>S.LITE</v>
      </c>
      <c r="AA56" s="1">
        <f>RTD("cqg.rtd",,"StudyData",$A56,"BAR","","Close",$Z$1,0,,,,,"T")</f>
        <v>776.95</v>
      </c>
      <c r="AB56" s="1">
        <f xml:space="preserve"> RTD("cqg.rtd",,"StudyData", $A56, "MA", "InputChoice=Close,MAType=Sim,Period="&amp;Main!$D$24&amp;"", "MA",$Z$1,,"all",,,,"T")</f>
        <v>787.91300000000001</v>
      </c>
      <c r="AC56" s="1">
        <f xml:space="preserve"> RTD("cqg.rtd",,"StudyData",$A56, "StdDev", "InputChoice=Close,Period1="&amp;Main!$D$24&amp;"", "STDDEV",$Z$1,,"all",,,,"T")</f>
        <v>56.977003089</v>
      </c>
      <c r="AD56" s="1">
        <f t="shared" si="9"/>
        <v>-0.1924109624171596</v>
      </c>
      <c r="AE56" s="1" t="str">
        <f t="shared" si="10"/>
        <v>S.LITE</v>
      </c>
      <c r="AF56" s="1"/>
      <c r="AG56" s="1"/>
    </row>
    <row r="57" spans="1:33" x14ac:dyDescent="0.3">
      <c r="A57" t="s">
        <v>18</v>
      </c>
      <c r="B57" t="str">
        <f>PROPER(RTD("cqg.rtd", ,"ContractData",A57, "LongDescription",, "T"))</f>
        <v>Lam Research Corp</v>
      </c>
      <c r="C57" s="1">
        <f>RTD("cqg.rtd",,"StudyData",$A57,"BAR","","Close",$B$1,0,,,,,"T")</f>
        <v>321.88</v>
      </c>
      <c r="D57" s="1">
        <f xml:space="preserve"> RTD("cqg.rtd",,"StudyData", $A57, "MA", "InputChoice=Close,MAType=Sim,Period="&amp;Main!$D$7&amp;"", "MA",$B$1,,"all",,,,"T")</f>
        <v>313.572</v>
      </c>
      <c r="E57" s="1">
        <f xml:space="preserve"> RTD("cqg.rtd",,"StudyData",$A57, "StdDev", "InputChoice=Close,Period1="&amp;Main!$D$7&amp;"", "STDDEV",$B$1,,"all",,,,"T")</f>
        <v>3.6313311608999999</v>
      </c>
      <c r="F57" s="1">
        <f t="shared" si="0"/>
        <v>2.287866248458847</v>
      </c>
      <c r="G57" s="1" t="str">
        <f t="shared" si="1"/>
        <v>S.LRCX</v>
      </c>
      <c r="H57" s="1"/>
      <c r="I57" s="1"/>
      <c r="J57" s="1" t="str">
        <f t="shared" si="2"/>
        <v>S.LRCX</v>
      </c>
      <c r="K57" s="1">
        <f>RTD("cqg.rtd",,"StudyData",$A57,"BAR","","Close",Main!$P$7,0,,,,,"T")</f>
        <v>321.88</v>
      </c>
      <c r="L57" s="1">
        <f xml:space="preserve"> RTD("cqg.rtd",,"StudyData", $A57, "MA", "InputChoice=Close,MAType=Sim,Period="&amp;Main!$R$7&amp;"", "MA",$J$1,,"all",,,,"T")</f>
        <v>314.8725</v>
      </c>
      <c r="M57" s="1">
        <f xml:space="preserve"> RTD("cqg.rtd",,"StudyData",$A57, "StdDev", "InputChoice=Close,Period1="&amp;Main!$T$7&amp;"", "STDDEV",$J$1,,"all",,,,"T")</f>
        <v>3.4884321334999999</v>
      </c>
      <c r="N57" s="1">
        <f t="shared" si="3"/>
        <v>2.008782092306109</v>
      </c>
      <c r="O57" s="1" t="str">
        <f t="shared" si="4"/>
        <v>S.LRCX</v>
      </c>
      <c r="P57" s="1"/>
      <c r="Q57" s="1"/>
      <c r="R57" s="1" t="str">
        <f t="shared" si="5"/>
        <v>S.LRCX</v>
      </c>
      <c r="S57" s="1">
        <f>RTD("cqg.rtd",,"StudyData",$A57,"BAR","","Close",$R$1,0,,,,,"T")</f>
        <v>321.88</v>
      </c>
      <c r="T57" s="1">
        <f xml:space="preserve"> RTD("cqg.rtd",,"StudyData", $A57, "MA", "InputChoice=Close,MAType=Sim,Period="&amp;Main!$R$7&amp;"", "MA",$R$1,,"all",,,,"T")</f>
        <v>315.35899999999998</v>
      </c>
      <c r="U57" s="1">
        <f xml:space="preserve"> RTD("cqg.rtd",,"StudyData",$A57, "StdDev", "InputChoice=Close,Period1="&amp;Main!$T$7&amp;"", "STDDEV",$R$1,,"all",,,,"T")</f>
        <v>3.8456636618000002</v>
      </c>
      <c r="V57" s="1">
        <f t="shared" si="6"/>
        <v>1.6956761104136178</v>
      </c>
      <c r="W57" s="1" t="str">
        <f t="shared" si="7"/>
        <v>S.LRCX</v>
      </c>
      <c r="X57" s="1"/>
      <c r="Y57" s="1"/>
      <c r="Z57" t="str">
        <f t="shared" si="8"/>
        <v>S.LRCX</v>
      </c>
      <c r="AA57" s="1">
        <f>RTD("cqg.rtd",,"StudyData",$A57,"BAR","","Close",$Z$1,0,,,,,"T")</f>
        <v>321.88</v>
      </c>
      <c r="AB57" s="1">
        <f xml:space="preserve"> RTD("cqg.rtd",,"StudyData", $A57, "MA", "InputChoice=Close,MAType=Sim,Period="&amp;Main!$D$24&amp;"", "MA",$Z$1,,"all",,,,"T")</f>
        <v>360.20299999999997</v>
      </c>
      <c r="AC57" s="1">
        <f xml:space="preserve"> RTD("cqg.rtd",,"StudyData",$A57, "StdDev", "InputChoice=Close,Period1="&amp;Main!$D$24&amp;"", "STDDEV",$Z$1,,"all",,,,"T")</f>
        <v>33.836647307299998</v>
      </c>
      <c r="AD57" s="1">
        <f t="shared" si="9"/>
        <v>-1.1325885703732854</v>
      </c>
      <c r="AE57" s="1" t="str">
        <f t="shared" si="10"/>
        <v>S.LRCX</v>
      </c>
      <c r="AF57" s="1"/>
      <c r="AG57" s="1"/>
    </row>
    <row r="58" spans="1:33" x14ac:dyDescent="0.3">
      <c r="A58" t="s">
        <v>46</v>
      </c>
      <c r="B58" t="str">
        <f>PROPER(RTD("cqg.rtd", ,"ContractData",A58, "LongDescription",, "T"))</f>
        <v>Marriott Int Cl A Cm</v>
      </c>
      <c r="C58" s="1">
        <f>RTD("cqg.rtd",,"StudyData",$A58,"BAR","","Close",$B$1,0,,,,,"T")</f>
        <v>369.38</v>
      </c>
      <c r="D58" s="1">
        <f xml:space="preserve"> RTD("cqg.rtd",,"StudyData", $A58, "MA", "InputChoice=Close,MAType=Sim,Period="&amp;Main!$D$7&amp;"", "MA",$B$1,,"all",,,,"T")</f>
        <v>365.58800000000002</v>
      </c>
      <c r="E58" s="1">
        <f xml:space="preserve"> RTD("cqg.rtd",,"StudyData",$A58, "StdDev", "InputChoice=Close,Period1="&amp;Main!$D$7&amp;"", "STDDEV",$B$1,,"all",,,,"T")</f>
        <v>1.7555557525000001</v>
      </c>
      <c r="F58" s="1">
        <f t="shared" si="0"/>
        <v>2.1599997576835563</v>
      </c>
      <c r="G58" s="1" t="str">
        <f t="shared" si="1"/>
        <v>S.MAR</v>
      </c>
      <c r="H58" s="1"/>
      <c r="I58" s="1"/>
      <c r="J58" s="1" t="str">
        <f t="shared" si="2"/>
        <v>S.MAR</v>
      </c>
      <c r="K58" s="1">
        <f>RTD("cqg.rtd",,"StudyData",$A58,"BAR","","Close",Main!$P$7,0,,,,,"T")</f>
        <v>369.38</v>
      </c>
      <c r="L58" s="1">
        <f xml:space="preserve"> RTD("cqg.rtd",,"StudyData", $A58, "MA", "InputChoice=Close,MAType=Sim,Period="&amp;Main!$R$7&amp;"", "MA",$J$1,,"all",,,,"T")</f>
        <v>365.53100000000001</v>
      </c>
      <c r="M58" s="1">
        <f xml:space="preserve"> RTD("cqg.rtd",,"StudyData",$A58, "StdDev", "InputChoice=Close,Period1="&amp;Main!$T$7&amp;"", "STDDEV",$J$1,,"all",,,,"T")</f>
        <v>1.3265100829000001</v>
      </c>
      <c r="N58" s="1">
        <f t="shared" si="3"/>
        <v>2.9015987512023678</v>
      </c>
      <c r="O58" s="1" t="str">
        <f t="shared" si="4"/>
        <v>S.MAR</v>
      </c>
      <c r="P58" s="1"/>
      <c r="Q58" s="1"/>
      <c r="R58" s="1" t="str">
        <f t="shared" si="5"/>
        <v>S.MAR</v>
      </c>
      <c r="S58" s="1">
        <f>RTD("cqg.rtd",,"StudyData",$A58,"BAR","","Close",$R$1,0,,,,,"T")</f>
        <v>369.38</v>
      </c>
      <c r="T58" s="1">
        <f xml:space="preserve"> RTD("cqg.rtd",,"StudyData", $A58, "MA", "InputChoice=Close,MAType=Sim,Period="&amp;Main!$R$7&amp;"", "MA",$R$1,,"all",,,,"T")</f>
        <v>367.3245</v>
      </c>
      <c r="U58" s="1">
        <f xml:space="preserve"> RTD("cqg.rtd",,"StudyData",$A58, "StdDev", "InputChoice=Close,Period1="&amp;Main!$T$7&amp;"", "STDDEV",$R$1,,"all",,,,"T")</f>
        <v>2.3039975585999999</v>
      </c>
      <c r="V58" s="1">
        <f t="shared" si="6"/>
        <v>0.89214504257070404</v>
      </c>
      <c r="W58" s="1" t="str">
        <f t="shared" si="7"/>
        <v>S.MAR</v>
      </c>
      <c r="X58" s="1"/>
      <c r="Y58" s="1"/>
      <c r="Z58" t="str">
        <f t="shared" si="8"/>
        <v>S.MAR</v>
      </c>
      <c r="AA58" s="1">
        <f>RTD("cqg.rtd",,"StudyData",$A58,"BAR","","Close",$Z$1,0,,,,,"T")</f>
        <v>369.38</v>
      </c>
      <c r="AB58" s="1">
        <f xml:space="preserve"> RTD("cqg.rtd",,"StudyData", $A58, "MA", "InputChoice=Close,MAType=Sim,Period="&amp;Main!$D$24&amp;"", "MA",$Z$1,,"all",,,,"T")</f>
        <v>373.98250000000002</v>
      </c>
      <c r="AC58" s="1">
        <f xml:space="preserve"> RTD("cqg.rtd",,"StudyData",$A58, "StdDev", "InputChoice=Close,Period1="&amp;Main!$D$24&amp;"", "STDDEV",$Z$1,,"all",,,,"T")</f>
        <v>6.6675511809000003</v>
      </c>
      <c r="AD58" s="1">
        <f t="shared" si="9"/>
        <v>-0.69028341517413971</v>
      </c>
      <c r="AE58" s="1" t="str">
        <f t="shared" si="10"/>
        <v>S.MAR</v>
      </c>
      <c r="AF58" s="1"/>
      <c r="AG58" s="1"/>
    </row>
    <row r="59" spans="1:33" x14ac:dyDescent="0.3">
      <c r="A59" t="s">
        <v>87</v>
      </c>
      <c r="B59" t="str">
        <f>PROPER(RTD("cqg.rtd", ,"ContractData",A59, "LongDescription",, "T"))</f>
        <v>Microchip Technology</v>
      </c>
      <c r="C59" s="1">
        <f>RTD("cqg.rtd",,"StudyData",$A59,"BAR","","Close",$B$1,0,,,,,"T")</f>
        <v>82.9</v>
      </c>
      <c r="D59" s="1">
        <f xml:space="preserve"> RTD("cqg.rtd",,"StudyData", $A59, "MA", "InputChoice=Close,MAType=Sim,Period="&amp;Main!$D$7&amp;"", "MA",$B$1,,"all",,,,"T")</f>
        <v>81.220500000000001</v>
      </c>
      <c r="E59" s="1">
        <f xml:space="preserve"> RTD("cqg.rtd",,"StudyData",$A59, "StdDev", "InputChoice=Close,Period1="&amp;Main!$D$7&amp;"", "STDDEV",$B$1,,"all",,,,"T")</f>
        <v>0.61282521980000004</v>
      </c>
      <c r="F59" s="1">
        <f t="shared" si="0"/>
        <v>2.7405856445466155</v>
      </c>
      <c r="G59" s="1" t="str">
        <f t="shared" si="1"/>
        <v>S.MCHP</v>
      </c>
      <c r="H59" s="1"/>
      <c r="I59" s="1"/>
      <c r="J59" s="1" t="str">
        <f t="shared" si="2"/>
        <v>S.MCHP</v>
      </c>
      <c r="K59" s="1">
        <f>RTD("cqg.rtd",,"StudyData",$A59,"BAR","","Close",Main!$P$7,0,,,,,"T")</f>
        <v>82.9</v>
      </c>
      <c r="L59" s="1">
        <f xml:space="preserve"> RTD("cqg.rtd",,"StudyData", $A59, "MA", "InputChoice=Close,MAType=Sim,Period="&amp;Main!$R$7&amp;"", "MA",$J$1,,"all",,,,"T")</f>
        <v>81.101500000000001</v>
      </c>
      <c r="M59" s="1">
        <f xml:space="preserve"> RTD("cqg.rtd",,"StudyData",$A59, "StdDev", "InputChoice=Close,Period1="&amp;Main!$T$7&amp;"", "STDDEV",$J$1,,"all",,,,"T")</f>
        <v>0.64320506060000004</v>
      </c>
      <c r="N59" s="1">
        <f t="shared" si="3"/>
        <v>2.7961533734238846</v>
      </c>
      <c r="O59" s="1" t="str">
        <f t="shared" si="4"/>
        <v>S.MCHP</v>
      </c>
      <c r="P59" s="1"/>
      <c r="Q59" s="1"/>
      <c r="R59" s="1" t="str">
        <f t="shared" si="5"/>
        <v>S.MCHP</v>
      </c>
      <c r="S59" s="1">
        <f>RTD("cqg.rtd",,"StudyData",$A59,"BAR","","Close",$R$1,0,,,,,"T")</f>
        <v>82.9</v>
      </c>
      <c r="T59" s="1">
        <f xml:space="preserve"> RTD("cqg.rtd",,"StudyData", $A59, "MA", "InputChoice=Close,MAType=Sim,Period="&amp;Main!$R$7&amp;"", "MA",$R$1,,"all",,,,"T")</f>
        <v>81.180000000000007</v>
      </c>
      <c r="U59" s="1">
        <f xml:space="preserve"> RTD("cqg.rtd",,"StudyData",$A59, "StdDev", "InputChoice=Close,Period1="&amp;Main!$T$7&amp;"", "STDDEV",$R$1,,"all",,,,"T")</f>
        <v>0.86653332309999997</v>
      </c>
      <c r="V59" s="1">
        <f t="shared" si="6"/>
        <v>1.9849207804804834</v>
      </c>
      <c r="W59" s="1" t="str">
        <f t="shared" si="7"/>
        <v>S.MCHP</v>
      </c>
      <c r="X59" s="1"/>
      <c r="Y59" s="1"/>
      <c r="Z59" t="str">
        <f t="shared" si="8"/>
        <v>S.MCHP</v>
      </c>
      <c r="AA59" s="1">
        <f>RTD("cqg.rtd",,"StudyData",$A59,"BAR","","Close",$Z$1,0,,,,,"T")</f>
        <v>82.9</v>
      </c>
      <c r="AB59" s="1">
        <f xml:space="preserve"> RTD("cqg.rtd",,"StudyData", $A59, "MA", "InputChoice=Close,MAType=Sim,Period="&amp;Main!$D$24&amp;"", "MA",$Z$1,,"all",,,,"T")</f>
        <v>88.0655</v>
      </c>
      <c r="AC59" s="1">
        <f xml:space="preserve"> RTD("cqg.rtd",,"StudyData",$A59, "StdDev", "InputChoice=Close,Period1="&amp;Main!$D$24&amp;"", "STDDEV",$Z$1,,"all",,,,"T")</f>
        <v>4.8983563314999996</v>
      </c>
      <c r="AD59" s="1">
        <f t="shared" si="9"/>
        <v>-1.0545374101884069</v>
      </c>
      <c r="AE59" s="1" t="str">
        <f t="shared" si="10"/>
        <v>S.MCHP</v>
      </c>
      <c r="AF59" s="1"/>
      <c r="AG59" s="1"/>
    </row>
    <row r="60" spans="1:33" x14ac:dyDescent="0.3">
      <c r="A60" t="s">
        <v>59</v>
      </c>
      <c r="B60" t="str">
        <f>PROPER(RTD("cqg.rtd", ,"ContractData",A60, "LongDescription",, "T"))</f>
        <v>Mondelez Intl Cmn A</v>
      </c>
      <c r="C60" s="1">
        <f>RTD("cqg.rtd",,"StudyData",$A60,"BAR","","Close",$B$1,0,,,,,"T")</f>
        <v>60.37</v>
      </c>
      <c r="D60" s="1">
        <f xml:space="preserve"> RTD("cqg.rtd",,"StudyData", $A60, "MA", "InputChoice=Close,MAType=Sim,Period="&amp;Main!$D$7&amp;"", "MA",$B$1,,"all",,,,"T")</f>
        <v>60.859000000000002</v>
      </c>
      <c r="E60" s="1">
        <f xml:space="preserve"> RTD("cqg.rtd",,"StudyData",$A60, "StdDev", "InputChoice=Close,Period1="&amp;Main!$D$7&amp;"", "STDDEV",$B$1,,"all",,,,"T")</f>
        <v>0.20059661009999999</v>
      </c>
      <c r="F60" s="1">
        <f t="shared" si="0"/>
        <v>-2.4377281338714125</v>
      </c>
      <c r="G60" s="1" t="str">
        <f t="shared" si="1"/>
        <v>S.MDLZ</v>
      </c>
      <c r="H60" s="1"/>
      <c r="I60" s="1"/>
      <c r="J60" s="1" t="str">
        <f t="shared" si="2"/>
        <v>S.MDLZ</v>
      </c>
      <c r="K60" s="1">
        <f>RTD("cqg.rtd",,"StudyData",$A60,"BAR","","Close",Main!$P$7,0,,,,,"T")</f>
        <v>60.37</v>
      </c>
      <c r="L60" s="1">
        <f xml:space="preserve"> RTD("cqg.rtd",,"StudyData", $A60, "MA", "InputChoice=Close,MAType=Sim,Period="&amp;Main!$R$7&amp;"", "MA",$J$1,,"all",,,,"T")</f>
        <v>61.024500000000003</v>
      </c>
      <c r="M60" s="1">
        <f xml:space="preserve"> RTD("cqg.rtd",,"StudyData",$A60, "StdDev", "InputChoice=Close,Period1="&amp;Main!$T$7&amp;"", "STDDEV",$J$1,,"all",,,,"T")</f>
        <v>0.36592997960000001</v>
      </c>
      <c r="N60" s="1">
        <f t="shared" si="3"/>
        <v>-1.7885935465452796</v>
      </c>
      <c r="O60" s="1" t="str">
        <f t="shared" si="4"/>
        <v>S.MDLZ</v>
      </c>
      <c r="P60" s="1"/>
      <c r="Q60" s="1"/>
      <c r="R60" s="1" t="str">
        <f t="shared" si="5"/>
        <v>S.MDLZ</v>
      </c>
      <c r="S60" s="1">
        <f>RTD("cqg.rtd",,"StudyData",$A60,"BAR","","Close",$R$1,0,,,,,"T")</f>
        <v>60.37</v>
      </c>
      <c r="T60" s="1">
        <f xml:space="preserve"> RTD("cqg.rtd",,"StudyData", $A60, "MA", "InputChoice=Close,MAType=Sim,Period="&amp;Main!$R$7&amp;"", "MA",$R$1,,"all",,,,"T")</f>
        <v>61.186</v>
      </c>
      <c r="U60" s="1">
        <f xml:space="preserve"> RTD("cqg.rtd",,"StudyData",$A60, "StdDev", "InputChoice=Close,Period1="&amp;Main!$T$7&amp;"", "STDDEV",$R$1,,"all",,,,"T")</f>
        <v>0.54817333030000004</v>
      </c>
      <c r="V60" s="1">
        <f t="shared" si="6"/>
        <v>-1.4885802626578502</v>
      </c>
      <c r="W60" s="1" t="str">
        <f t="shared" si="7"/>
        <v>S.MDLZ</v>
      </c>
      <c r="X60" s="1"/>
      <c r="Y60" s="1"/>
      <c r="Z60" t="str">
        <f t="shared" si="8"/>
        <v>S.MDLZ</v>
      </c>
      <c r="AA60" s="1">
        <f>RTD("cqg.rtd",,"StudyData",$A60,"BAR","","Close",$Z$1,0,,,,,"T")</f>
        <v>60.37</v>
      </c>
      <c r="AB60" s="1">
        <f xml:space="preserve"> RTD("cqg.rtd",,"StudyData", $A60, "MA", "InputChoice=Close,MAType=Sim,Period="&amp;Main!$D$24&amp;"", "MA",$Z$1,,"all",,,,"T")</f>
        <v>59.936</v>
      </c>
      <c r="AC60" s="1">
        <f xml:space="preserve"> RTD("cqg.rtd",,"StudyData",$A60, "StdDev", "InputChoice=Close,Period1="&amp;Main!$D$24&amp;"", "STDDEV",$Z$1,,"all",,,,"T")</f>
        <v>1.0915603511</v>
      </c>
      <c r="AD60" s="1">
        <f t="shared" si="9"/>
        <v>0.39759597310642686</v>
      </c>
      <c r="AE60" s="1" t="str">
        <f t="shared" si="10"/>
        <v>S.MDLZ</v>
      </c>
      <c r="AF60" s="1"/>
      <c r="AG60" s="1"/>
    </row>
    <row r="61" spans="1:33" x14ac:dyDescent="0.3">
      <c r="A61" t="s">
        <v>51</v>
      </c>
      <c r="B61" t="str">
        <f>PROPER(RTD("cqg.rtd", ,"ContractData",A61, "LongDescription",, "T"))</f>
        <v>Mercadolibre, Inc.</v>
      </c>
      <c r="C61" s="1">
        <f>RTD("cqg.rtd",,"StudyData",$A61,"BAR","","Close",$B$1,0,,,,,"T")</f>
        <v>1828.48</v>
      </c>
      <c r="D61" s="1">
        <f xml:space="preserve"> RTD("cqg.rtd",,"StudyData", $A61, "MA", "InputChoice=Close,MAType=Sim,Period="&amp;Main!$D$7&amp;"", "MA",$B$1,,"all",,,,"T")</f>
        <v>1817.693</v>
      </c>
      <c r="E61" s="1">
        <f xml:space="preserve"> RTD("cqg.rtd",,"StudyData",$A61, "StdDev", "InputChoice=Close,Period1="&amp;Main!$D$7&amp;"", "STDDEV",$B$1,,"all",,,,"T")</f>
        <v>3.4492044009999998</v>
      </c>
      <c r="F61" s="1">
        <f t="shared" si="0"/>
        <v>3.1273878685973635</v>
      </c>
      <c r="G61" s="1" t="str">
        <f t="shared" si="1"/>
        <v>S.MELI</v>
      </c>
      <c r="H61" s="1"/>
      <c r="I61" s="1"/>
      <c r="J61" s="1" t="str">
        <f t="shared" si="2"/>
        <v>S.MELI</v>
      </c>
      <c r="K61" s="1">
        <f>RTD("cqg.rtd",,"StudyData",$A61,"BAR","","Close",Main!$P$7,0,,,,,"T")</f>
        <v>1828.48</v>
      </c>
      <c r="L61" s="1">
        <f xml:space="preserve"> RTD("cqg.rtd",,"StudyData", $A61, "MA", "InputChoice=Close,MAType=Sim,Period="&amp;Main!$R$7&amp;"", "MA",$J$1,,"all",,,,"T")</f>
        <v>1818.6795</v>
      </c>
      <c r="M61" s="1">
        <f xml:space="preserve"> RTD("cqg.rtd",,"StudyData",$A61, "StdDev", "InputChoice=Close,Period1="&amp;Main!$T$7&amp;"", "STDDEV",$J$1,,"all",,,,"T")</f>
        <v>4.6488799458000001</v>
      </c>
      <c r="N61" s="1">
        <f t="shared" si="3"/>
        <v>2.1081422007583255</v>
      </c>
      <c r="O61" s="1" t="str">
        <f t="shared" si="4"/>
        <v>S.MELI</v>
      </c>
      <c r="P61" s="1"/>
      <c r="Q61" s="1"/>
      <c r="R61" s="1" t="str">
        <f t="shared" si="5"/>
        <v>S.MELI</v>
      </c>
      <c r="S61" s="1">
        <f>RTD("cqg.rtd",,"StudyData",$A61,"BAR","","Close",$R$1,0,,,,,"T")</f>
        <v>1828.48</v>
      </c>
      <c r="T61" s="1">
        <f xml:space="preserve"> RTD("cqg.rtd",,"StudyData", $A61, "MA", "InputChoice=Close,MAType=Sim,Period="&amp;Main!$R$7&amp;"", "MA",$R$1,,"all",,,,"T")</f>
        <v>1827.021</v>
      </c>
      <c r="U61" s="1">
        <f xml:space="preserve"> RTD("cqg.rtd",,"StudyData",$A61, "StdDev", "InputChoice=Close,Period1="&amp;Main!$T$7&amp;"", "STDDEV",$R$1,,"all",,,,"T")</f>
        <v>19.025301810999999</v>
      </c>
      <c r="V61" s="1">
        <f t="shared" si="6"/>
        <v>7.6687351112427513E-2</v>
      </c>
      <c r="W61" s="1" t="str">
        <f t="shared" si="7"/>
        <v>S.MELI</v>
      </c>
      <c r="X61" s="1"/>
      <c r="Y61" s="1"/>
      <c r="Z61" t="str">
        <f t="shared" si="8"/>
        <v>S.MELI</v>
      </c>
      <c r="AA61" s="1">
        <f>RTD("cqg.rtd",,"StudyData",$A61,"BAR","","Close",$Z$1,0,,,,,"T")</f>
        <v>1828.48</v>
      </c>
      <c r="AB61" s="1">
        <f xml:space="preserve"> RTD("cqg.rtd",,"StudyData", $A61, "MA", "InputChoice=Close,MAType=Sim,Period="&amp;Main!$D$24&amp;"", "MA",$Z$1,,"all",,,,"T")</f>
        <v>1759.3</v>
      </c>
      <c r="AC61" s="1">
        <f xml:space="preserve"> RTD("cqg.rtd",,"StudyData",$A61, "StdDev", "InputChoice=Close,Period1="&amp;Main!$D$24&amp;"", "STDDEV",$Z$1,,"all",,,,"T")</f>
        <v>93.304834226300002</v>
      </c>
      <c r="AD61" s="1">
        <f t="shared" si="9"/>
        <v>0.74144068282905939</v>
      </c>
      <c r="AE61" s="1" t="str">
        <f t="shared" si="10"/>
        <v>S.MELI</v>
      </c>
      <c r="AF61" s="1"/>
      <c r="AG61" s="1"/>
    </row>
    <row r="62" spans="1:33" x14ac:dyDescent="0.3">
      <c r="A62" t="s">
        <v>7</v>
      </c>
      <c r="B62" t="str">
        <f>PROPER(RTD("cqg.rtd", ,"ContractData",A62, "LongDescription",, "T"))</f>
        <v>Meta Platforms, Inc.</v>
      </c>
      <c r="C62" s="1">
        <f>RTD("cqg.rtd",,"StudyData",$A62,"BAR","","Close",$B$1,0,,,,,"T")</f>
        <v>641.97</v>
      </c>
      <c r="D62" s="1">
        <f xml:space="preserve"> RTD("cqg.rtd",,"StudyData", $A62, "MA", "InputChoice=Close,MAType=Sim,Period="&amp;Main!$D$7&amp;"", "MA",$B$1,,"all",,,,"T")</f>
        <v>644.34950000000003</v>
      </c>
      <c r="E62" s="1">
        <f xml:space="preserve"> RTD("cqg.rtd",,"StudyData",$A62, "StdDev", "InputChoice=Close,Period1="&amp;Main!$D$7&amp;"", "STDDEV",$B$1,,"all",,,,"T")</f>
        <v>2.0096155727</v>
      </c>
      <c r="F62" s="1">
        <f t="shared" si="0"/>
        <v>-1.1840573054492469</v>
      </c>
      <c r="G62" s="1" t="str">
        <f t="shared" si="1"/>
        <v>S.META</v>
      </c>
      <c r="H62" s="1"/>
      <c r="I62" s="1"/>
      <c r="J62" s="1" t="str">
        <f t="shared" si="2"/>
        <v>S.META</v>
      </c>
      <c r="K62" s="1">
        <f>RTD("cqg.rtd",,"StudyData",$A62,"BAR","","Close",Main!$P$7,0,,,,,"T")</f>
        <v>641.97</v>
      </c>
      <c r="L62" s="1">
        <f xml:space="preserve"> RTD("cqg.rtd",,"StudyData", $A62, "MA", "InputChoice=Close,MAType=Sim,Period="&amp;Main!$R$7&amp;"", "MA",$J$1,,"all",,,,"T")</f>
        <v>643.2405</v>
      </c>
      <c r="M62" s="1">
        <f xml:space="preserve"> RTD("cqg.rtd",,"StudyData",$A62, "StdDev", "InputChoice=Close,Period1="&amp;Main!$T$7&amp;"", "STDDEV",$J$1,,"all",,,,"T")</f>
        <v>6.3331536180999999</v>
      </c>
      <c r="N62" s="1">
        <f t="shared" si="3"/>
        <v>-0.20061095571231868</v>
      </c>
      <c r="O62" s="1" t="str">
        <f t="shared" si="4"/>
        <v>S.META</v>
      </c>
      <c r="P62" s="1"/>
      <c r="Q62" s="1"/>
      <c r="R62" s="1" t="str">
        <f t="shared" si="5"/>
        <v>S.META</v>
      </c>
      <c r="S62" s="1">
        <f>RTD("cqg.rtd",,"StudyData",$A62,"BAR","","Close",$R$1,0,,,,,"T")</f>
        <v>641.97</v>
      </c>
      <c r="T62" s="1">
        <f xml:space="preserve"> RTD("cqg.rtd",,"StudyData", $A62, "MA", "InputChoice=Close,MAType=Sim,Period="&amp;Main!$R$7&amp;"", "MA",$R$1,,"all",,,,"T")</f>
        <v>649.37699999999995</v>
      </c>
      <c r="U62" s="1">
        <f xml:space="preserve"> RTD("cqg.rtd",,"StudyData",$A62, "StdDev", "InputChoice=Close,Period1="&amp;Main!$T$7&amp;"", "STDDEV",$R$1,,"all",,,,"T")</f>
        <v>13.2400525301</v>
      </c>
      <c r="V62" s="1">
        <f t="shared" si="6"/>
        <v>-0.55943886802267706</v>
      </c>
      <c r="W62" s="1" t="str">
        <f t="shared" si="7"/>
        <v>S.META</v>
      </c>
      <c r="X62" s="1"/>
      <c r="Y62" s="1"/>
      <c r="Z62" t="str">
        <f t="shared" si="8"/>
        <v>S.META</v>
      </c>
      <c r="AA62" s="1">
        <f>RTD("cqg.rtd",,"StudyData",$A62,"BAR","","Close",$Z$1,0,,,,,"T")</f>
        <v>641.97</v>
      </c>
      <c r="AB62" s="1">
        <f xml:space="preserve"> RTD("cqg.rtd",,"StudyData", $A62, "MA", "InputChoice=Close,MAType=Sim,Period="&amp;Main!$D$24&amp;"", "MA",$Z$1,,"all",,,,"T")</f>
        <v>608.49099999999999</v>
      </c>
      <c r="AC62" s="1">
        <f xml:space="preserve"> RTD("cqg.rtd",,"StudyData",$A62, "StdDev", "InputChoice=Close,Period1="&amp;Main!$D$24&amp;"", "STDDEV",$Z$1,,"all",,,,"T")</f>
        <v>44.532451077799998</v>
      </c>
      <c r="AD62" s="1">
        <f t="shared" si="9"/>
        <v>0.75178884588029682</v>
      </c>
      <c r="AE62" s="1" t="str">
        <f t="shared" si="10"/>
        <v>S.META</v>
      </c>
      <c r="AF62" s="1"/>
      <c r="AG62" s="1"/>
    </row>
    <row r="63" spans="1:33" x14ac:dyDescent="0.3">
      <c r="A63" t="s">
        <v>47</v>
      </c>
      <c r="B63" t="str">
        <f>PROPER(RTD("cqg.rtd", ,"ContractData",A63, "LongDescription",, "T"))</f>
        <v>Monster Beverage Cp</v>
      </c>
      <c r="C63" s="1">
        <f>RTD("cqg.rtd",,"StudyData",$A63,"BAR","","Close",$B$1,0,,,,,"T")</f>
        <v>97.75</v>
      </c>
      <c r="D63" s="1">
        <f xml:space="preserve"> RTD("cqg.rtd",,"StudyData", $A63, "MA", "InputChoice=Close,MAType=Sim,Period="&amp;Main!$D$7&amp;"", "MA",$B$1,,"all",,,,"T")</f>
        <v>97.364000000000004</v>
      </c>
      <c r="E63" s="1">
        <f xml:space="preserve"> RTD("cqg.rtd",,"StudyData",$A63, "StdDev", "InputChoice=Close,Period1="&amp;Main!$D$7&amp;"", "STDDEV",$B$1,,"all",,,,"T")</f>
        <v>0.1442012483</v>
      </c>
      <c r="F63" s="1">
        <f t="shared" si="0"/>
        <v>2.6768145529291902</v>
      </c>
      <c r="G63" s="1" t="str">
        <f t="shared" si="1"/>
        <v>S.MNST</v>
      </c>
      <c r="H63" s="1"/>
      <c r="I63" s="1"/>
      <c r="J63" s="1" t="str">
        <f t="shared" si="2"/>
        <v>S.MNST</v>
      </c>
      <c r="K63" s="1">
        <f>RTD("cqg.rtd",,"StudyData",$A63,"BAR","","Close",Main!$P$7,0,,,,,"T")</f>
        <v>97.75</v>
      </c>
      <c r="L63" s="1">
        <f xml:space="preserve"> RTD("cqg.rtd",,"StudyData", $A63, "MA", "InputChoice=Close,MAType=Sim,Period="&amp;Main!$R$7&amp;"", "MA",$J$1,,"all",,,,"T")</f>
        <v>97.507999999999996</v>
      </c>
      <c r="M63" s="1">
        <f xml:space="preserve"> RTD("cqg.rtd",,"StudyData",$A63, "StdDev", "InputChoice=Close,Period1="&amp;Main!$T$7&amp;"", "STDDEV",$J$1,,"all",,,,"T")</f>
        <v>0.61673008679999997</v>
      </c>
      <c r="N63" s="1">
        <f t="shared" si="3"/>
        <v>0.39239207747372779</v>
      </c>
      <c r="O63" s="1" t="str">
        <f t="shared" si="4"/>
        <v>S.MNST</v>
      </c>
      <c r="P63" s="1"/>
      <c r="Q63" s="1"/>
      <c r="R63" s="1" t="str">
        <f t="shared" si="5"/>
        <v>S.MNST</v>
      </c>
      <c r="S63" s="1">
        <f>RTD("cqg.rtd",,"StudyData",$A63,"BAR","","Close",$R$1,0,,,,,"T")</f>
        <v>97.75</v>
      </c>
      <c r="T63" s="1">
        <f xml:space="preserve"> RTD("cqg.rtd",,"StudyData", $A63, "MA", "InputChoice=Close,MAType=Sim,Period="&amp;Main!$R$7&amp;"", "MA",$R$1,,"all",,,,"T")</f>
        <v>98.192499999999995</v>
      </c>
      <c r="U63" s="1">
        <f xml:space="preserve"> RTD("cqg.rtd",,"StudyData",$A63, "StdDev", "InputChoice=Close,Period1="&amp;Main!$T$7&amp;"", "STDDEV",$R$1,,"all",,,,"T")</f>
        <v>0.98795685629999996</v>
      </c>
      <c r="V63" s="1">
        <f t="shared" si="6"/>
        <v>-0.44789405243585584</v>
      </c>
      <c r="W63" s="1" t="str">
        <f t="shared" si="7"/>
        <v>S.MNST</v>
      </c>
      <c r="X63" s="1"/>
      <c r="Y63" s="1"/>
      <c r="Z63" t="str">
        <f t="shared" si="8"/>
        <v>S.MNST</v>
      </c>
      <c r="AA63" s="1">
        <f>RTD("cqg.rtd",,"StudyData",$A63,"BAR","","Close",$Z$1,0,,,,,"T")</f>
        <v>97.75</v>
      </c>
      <c r="AB63" s="1">
        <f xml:space="preserve"> RTD("cqg.rtd",,"StudyData", $A63, "MA", "InputChoice=Close,MAType=Sim,Period="&amp;Main!$D$24&amp;"", "MA",$Z$1,,"all",,,,"T")</f>
        <v>96.677000000000007</v>
      </c>
      <c r="AC63" s="1">
        <f xml:space="preserve"> RTD("cqg.rtd",,"StudyData",$A63, "StdDev", "InputChoice=Close,Period1="&amp;Main!$D$24&amp;"", "STDDEV",$Z$1,,"all",,,,"T")</f>
        <v>1.5512256444999999</v>
      </c>
      <c r="AD63" s="1">
        <f t="shared" si="9"/>
        <v>0.6917111019949963</v>
      </c>
      <c r="AE63" s="1" t="str">
        <f t="shared" si="10"/>
        <v>S.MNST</v>
      </c>
      <c r="AF63" s="1"/>
      <c r="AG63" s="1"/>
    </row>
    <row r="64" spans="1:33" x14ac:dyDescent="0.3">
      <c r="A64" t="s">
        <v>70</v>
      </c>
      <c r="B64" t="str">
        <f>PROPER(RTD("cqg.rtd", ,"ContractData",A64, "LongDescription",, "T"))</f>
        <v>Monolithic Power Sys</v>
      </c>
      <c r="C64" s="1">
        <f>RTD("cqg.rtd",,"StudyData",$A64,"BAR","","Close",$B$1,0,,,,,"T")</f>
        <v>1363.77</v>
      </c>
      <c r="D64" s="1">
        <f xml:space="preserve"> RTD("cqg.rtd",,"StudyData", $A64, "MA", "InputChoice=Close,MAType=Sim,Period="&amp;Main!$D$7&amp;"", "MA",$B$1,,"all",,,,"T")</f>
        <v>1316.546</v>
      </c>
      <c r="E64" s="1">
        <f xml:space="preserve"> RTD("cqg.rtd",,"StudyData",$A64, "StdDev", "InputChoice=Close,Period1="&amp;Main!$D$7&amp;"", "STDDEV",$B$1,,"all",,,,"T")</f>
        <v>15.480610905300001</v>
      </c>
      <c r="F64" s="1">
        <f t="shared" si="0"/>
        <v>3.0505256083810068</v>
      </c>
      <c r="G64" s="1" t="str">
        <f t="shared" si="1"/>
        <v>S.MPWR</v>
      </c>
      <c r="H64" s="1"/>
      <c r="I64" s="1"/>
      <c r="J64" s="1" t="str">
        <f t="shared" si="2"/>
        <v>S.MPWR</v>
      </c>
      <c r="K64" s="1">
        <f>RTD("cqg.rtd",,"StudyData",$A64,"BAR","","Close",Main!$P$7,0,,,,,"T")</f>
        <v>1363.77</v>
      </c>
      <c r="L64" s="1">
        <f xml:space="preserve"> RTD("cqg.rtd",,"StudyData", $A64, "MA", "InputChoice=Close,MAType=Sim,Period="&amp;Main!$R$7&amp;"", "MA",$J$1,,"all",,,,"T")</f>
        <v>1317.1524999999999</v>
      </c>
      <c r="M64" s="1">
        <f xml:space="preserve"> RTD("cqg.rtd",,"StudyData",$A64, "StdDev", "InputChoice=Close,Period1="&amp;Main!$T$7&amp;"", "STDDEV",$J$1,,"all",,,,"T")</f>
        <v>17.730053264199999</v>
      </c>
      <c r="N64" s="1">
        <f t="shared" si="3"/>
        <v>2.6292927215356281</v>
      </c>
      <c r="O64" s="1" t="str">
        <f t="shared" si="4"/>
        <v>S.MPWR</v>
      </c>
      <c r="P64" s="1"/>
      <c r="Q64" s="1"/>
      <c r="R64" s="1" t="str">
        <f t="shared" si="5"/>
        <v>S.MPWR</v>
      </c>
      <c r="S64" s="1">
        <f>RTD("cqg.rtd",,"StudyData",$A64,"BAR","","Close",$R$1,0,,,,,"T")</f>
        <v>1363.77</v>
      </c>
      <c r="T64" s="1">
        <f xml:space="preserve"> RTD("cqg.rtd",,"StudyData", $A64, "MA", "InputChoice=Close,MAType=Sim,Period="&amp;Main!$R$7&amp;"", "MA",$R$1,,"all",,,,"T")</f>
        <v>1307.3875</v>
      </c>
      <c r="U64" s="1">
        <f xml:space="preserve"> RTD("cqg.rtd",,"StudyData",$A64, "StdDev", "InputChoice=Close,Period1="&amp;Main!$T$7&amp;"", "STDDEV",$R$1,,"all",,,,"T")</f>
        <v>20.820530702900001</v>
      </c>
      <c r="V64" s="1">
        <f t="shared" si="6"/>
        <v>2.7080241519562547</v>
      </c>
      <c r="W64" s="1" t="str">
        <f t="shared" si="7"/>
        <v>S.MPWR</v>
      </c>
      <c r="X64" s="1"/>
      <c r="Y64" s="1"/>
      <c r="Z64" t="str">
        <f t="shared" si="8"/>
        <v>S.MPWR</v>
      </c>
      <c r="AA64" s="1">
        <f>RTD("cqg.rtd",,"StudyData",$A64,"BAR","","Close",$Z$1,0,,,,,"T")</f>
        <v>1363.77</v>
      </c>
      <c r="AB64" s="1">
        <f xml:space="preserve"> RTD("cqg.rtd",,"StudyData", $A64, "MA", "InputChoice=Close,MAType=Sim,Period="&amp;Main!$D$24&amp;"", "MA",$Z$1,,"all",,,,"T")</f>
        <v>1356.3209999999999</v>
      </c>
      <c r="AC64" s="1">
        <f xml:space="preserve"> RTD("cqg.rtd",,"StudyData",$A64, "StdDev", "InputChoice=Close,Period1="&amp;Main!$D$24&amp;"", "STDDEV",$Z$1,,"all",,,,"T")</f>
        <v>62.603661306699998</v>
      </c>
      <c r="AD64" s="1">
        <f t="shared" si="9"/>
        <v>0.11898665101242024</v>
      </c>
      <c r="AE64" s="1" t="str">
        <f t="shared" si="10"/>
        <v>S.MPWR</v>
      </c>
      <c r="AF64" s="1"/>
      <c r="AG64" s="1"/>
    </row>
    <row r="65" spans="1:33" x14ac:dyDescent="0.3">
      <c r="A65" t="s">
        <v>35</v>
      </c>
      <c r="B65" t="str">
        <f>PROPER(RTD("cqg.rtd", ,"ContractData",A65, "LongDescription",, "T"))</f>
        <v>Marvell Tech Inc Cmn</v>
      </c>
      <c r="C65" s="1">
        <f>RTD("cqg.rtd",,"StudyData",$A65,"BAR","","Close",$B$1,0,,,,,"T")</f>
        <v>194.16</v>
      </c>
      <c r="D65" s="1">
        <f xml:space="preserve"> RTD("cqg.rtd",,"StudyData", $A65, "MA", "InputChoice=Close,MAType=Sim,Period="&amp;Main!$D$7&amp;"", "MA",$B$1,,"all",,,,"T")</f>
        <v>189.61349999999999</v>
      </c>
      <c r="E65" s="1">
        <f xml:space="preserve"> RTD("cqg.rtd",,"StudyData",$A65, "StdDev", "InputChoice=Close,Period1="&amp;Main!$D$7&amp;"", "STDDEV",$B$1,,"all",,,,"T")</f>
        <v>2.0716232161999999</v>
      </c>
      <c r="F65" s="1">
        <f t="shared" si="0"/>
        <v>2.1946558449657179</v>
      </c>
      <c r="G65" s="1" t="str">
        <f t="shared" si="1"/>
        <v>S.MRVL</v>
      </c>
      <c r="H65" s="1"/>
      <c r="I65" s="1"/>
      <c r="J65" s="1" t="str">
        <f t="shared" si="2"/>
        <v>S.MRVL</v>
      </c>
      <c r="K65" s="1">
        <f>RTD("cqg.rtd",,"StudyData",$A65,"BAR","","Close",Main!$P$7,0,,,,,"T")</f>
        <v>194.16</v>
      </c>
      <c r="L65" s="1">
        <f xml:space="preserve"> RTD("cqg.rtd",,"StudyData", $A65, "MA", "InputChoice=Close,MAType=Sim,Period="&amp;Main!$R$7&amp;"", "MA",$J$1,,"all",,,,"T")</f>
        <v>189.92150000000001</v>
      </c>
      <c r="M65" s="1">
        <f xml:space="preserve"> RTD("cqg.rtd",,"StudyData",$A65, "StdDev", "InputChoice=Close,Period1="&amp;Main!$T$7&amp;"", "STDDEV",$J$1,,"all",,,,"T")</f>
        <v>2.3184806986000002</v>
      </c>
      <c r="N65" s="1">
        <f t="shared" si="3"/>
        <v>1.8281368495150203</v>
      </c>
      <c r="O65" s="1" t="str">
        <f t="shared" si="4"/>
        <v>S.MRVL</v>
      </c>
      <c r="P65" s="1"/>
      <c r="Q65" s="1"/>
      <c r="R65" s="1" t="str">
        <f t="shared" si="5"/>
        <v>S.MRVL</v>
      </c>
      <c r="S65" s="1">
        <f>RTD("cqg.rtd",,"StudyData",$A65,"BAR","","Close",$R$1,0,,,,,"T")</f>
        <v>194.16</v>
      </c>
      <c r="T65" s="1">
        <f xml:space="preserve"> RTD("cqg.rtd",,"StudyData", $A65, "MA", "InputChoice=Close,MAType=Sim,Period="&amp;Main!$R$7&amp;"", "MA",$R$1,,"all",,,,"T")</f>
        <v>188.803</v>
      </c>
      <c r="U65" s="1">
        <f xml:space="preserve"> RTD("cqg.rtd",,"StudyData",$A65, "StdDev", "InputChoice=Close,Period1="&amp;Main!$T$7&amp;"", "STDDEV",$R$1,,"all",,,,"T")</f>
        <v>2.5083941078000001</v>
      </c>
      <c r="V65" s="1">
        <f t="shared" si="6"/>
        <v>2.1356293189104898</v>
      </c>
      <c r="W65" s="1" t="str">
        <f t="shared" si="7"/>
        <v>S.MRVL</v>
      </c>
      <c r="X65" s="1"/>
      <c r="Y65" s="1"/>
      <c r="Z65" t="str">
        <f t="shared" si="8"/>
        <v>S.MRVL</v>
      </c>
      <c r="AA65" s="1">
        <f>RTD("cqg.rtd",,"StudyData",$A65,"BAR","","Close",$Z$1,0,,,,,"T")</f>
        <v>194.16</v>
      </c>
      <c r="AB65" s="1">
        <f xml:space="preserve"> RTD("cqg.rtd",,"StudyData", $A65, "MA", "InputChoice=Close,MAType=Sim,Period="&amp;Main!$D$24&amp;"", "MA",$Z$1,,"all",,,,"T")</f>
        <v>245.637</v>
      </c>
      <c r="AC65" s="1">
        <f xml:space="preserve"> RTD("cqg.rtd",,"StudyData",$A65, "StdDev", "InputChoice=Close,Period1="&amp;Main!$D$24&amp;"", "STDDEV",$Z$1,,"all",,,,"T")</f>
        <v>35.156772903700002</v>
      </c>
      <c r="AD65" s="1">
        <f t="shared" si="9"/>
        <v>-1.4642128883957495</v>
      </c>
      <c r="AE65" s="1" t="str">
        <f t="shared" si="10"/>
        <v>S.MRVL</v>
      </c>
      <c r="AF65" s="1"/>
      <c r="AG65" s="1"/>
    </row>
    <row r="66" spans="1:33" x14ac:dyDescent="0.3">
      <c r="A66" t="s">
        <v>4</v>
      </c>
      <c r="B66" t="str">
        <f>PROPER(RTD("cqg.rtd", ,"ContractData",A66, "LongDescription",, "T"))</f>
        <v>Microsoft Corp</v>
      </c>
      <c r="C66" s="1">
        <f>RTD("cqg.rtd",,"StudyData",$A66,"BAR","","Close",$B$1,0,,,,,"T")</f>
        <v>391.18</v>
      </c>
      <c r="D66" s="1">
        <f xml:space="preserve"> RTD("cqg.rtd",,"StudyData", $A66, "MA", "InputChoice=Close,MAType=Sim,Period="&amp;Main!$D$7&amp;"", "MA",$B$1,,"all",,,,"T")</f>
        <v>394.41550000000001</v>
      </c>
      <c r="E66" s="1">
        <f xml:space="preserve"> RTD("cqg.rtd",,"StudyData",$A66, "StdDev", "InputChoice=Close,Period1="&amp;Main!$D$7&amp;"", "STDDEV",$B$1,,"all",,,,"T")</f>
        <v>1.2015884279</v>
      </c>
      <c r="F66" s="1">
        <f t="shared" si="0"/>
        <v>-2.6926857190649232</v>
      </c>
      <c r="G66" s="1" t="str">
        <f t="shared" si="1"/>
        <v>S.MSFT</v>
      </c>
      <c r="H66" s="1"/>
      <c r="I66" s="1"/>
      <c r="J66" s="1" t="str">
        <f t="shared" si="2"/>
        <v>S.MSFT</v>
      </c>
      <c r="K66" s="1">
        <f>RTD("cqg.rtd",,"StudyData",$A66,"BAR","","Close",Main!$P$7,0,,,,,"T")</f>
        <v>391.18</v>
      </c>
      <c r="L66" s="1">
        <f xml:space="preserve"> RTD("cqg.rtd",,"StudyData", $A66, "MA", "InputChoice=Close,MAType=Sim,Period="&amp;Main!$R$7&amp;"", "MA",$J$1,,"all",,,,"T")</f>
        <v>393.87</v>
      </c>
      <c r="M66" s="1">
        <f xml:space="preserve"> RTD("cqg.rtd",,"StudyData",$A66, "StdDev", "InputChoice=Close,Period1="&amp;Main!$T$7&amp;"", "STDDEV",$J$1,,"all",,,,"T")</f>
        <v>1.4058449417000001</v>
      </c>
      <c r="N66" s="1">
        <f t="shared" si="3"/>
        <v>-1.9134400389470758</v>
      </c>
      <c r="O66" s="1" t="str">
        <f t="shared" si="4"/>
        <v>S.MSFT</v>
      </c>
      <c r="P66" s="1"/>
      <c r="Q66" s="1"/>
      <c r="R66" s="1" t="str">
        <f t="shared" si="5"/>
        <v>S.MSFT</v>
      </c>
      <c r="S66" s="1">
        <f>RTD("cqg.rtd",,"StudyData",$A66,"BAR","","Close",$R$1,0,,,,,"T")</f>
        <v>391.18</v>
      </c>
      <c r="T66" s="1">
        <f xml:space="preserve"> RTD("cqg.rtd",,"StudyData", $A66, "MA", "InputChoice=Close,MAType=Sim,Period="&amp;Main!$R$7&amp;"", "MA",$R$1,,"all",,,,"T")</f>
        <v>396.39850000000001</v>
      </c>
      <c r="U66" s="1">
        <f xml:space="preserve"> RTD("cqg.rtd",,"StudyData",$A66, "StdDev", "InputChoice=Close,Period1="&amp;Main!$T$7&amp;"", "STDDEV",$R$1,,"all",,,,"T")</f>
        <v>4.6421398891000001</v>
      </c>
      <c r="V66" s="1">
        <f t="shared" si="6"/>
        <v>-1.124158281454062</v>
      </c>
      <c r="W66" s="1" t="str">
        <f t="shared" si="7"/>
        <v>S.MSFT</v>
      </c>
      <c r="X66" s="1"/>
      <c r="Y66" s="1"/>
      <c r="Z66" t="str">
        <f t="shared" si="8"/>
        <v>S.MSFT</v>
      </c>
      <c r="AA66" s="1">
        <f>RTD("cqg.rtd",,"StudyData",$A66,"BAR","","Close",$Z$1,0,,,,,"T")</f>
        <v>391.18</v>
      </c>
      <c r="AB66" s="1">
        <f xml:space="preserve"> RTD("cqg.rtd",,"StudyData", $A66, "MA", "InputChoice=Close,MAType=Sim,Period="&amp;Main!$D$24&amp;"", "MA",$Z$1,,"all",,,,"T")</f>
        <v>381.74650000000003</v>
      </c>
      <c r="AC66" s="1">
        <f xml:space="preserve"> RTD("cqg.rtd",,"StudyData",$A66, "StdDev", "InputChoice=Close,Period1="&amp;Main!$D$24&amp;"", "STDDEV",$Z$1,,"all",,,,"T")</f>
        <v>11.7751523451</v>
      </c>
      <c r="AD66" s="1">
        <f t="shared" si="9"/>
        <v>0.80113613170580744</v>
      </c>
      <c r="AE66" s="1" t="str">
        <f t="shared" si="10"/>
        <v>S.MSFT</v>
      </c>
      <c r="AF66" s="1"/>
      <c r="AG66" s="1"/>
    </row>
    <row r="67" spans="1:33" x14ac:dyDescent="0.3">
      <c r="A67" t="s">
        <v>98</v>
      </c>
      <c r="B67" t="str">
        <f>PROPER(RTD("cqg.rtd", ,"ContractData",A67, "LongDescription",, "T"))</f>
        <v>Strategy Inc Cl A Cs</v>
      </c>
      <c r="C67" s="1">
        <f>RTD("cqg.rtd",,"StudyData",$A67,"BAR","","Close",$B$1,0,,,,,"T")</f>
        <v>96.14</v>
      </c>
      <c r="D67" s="1">
        <f xml:space="preserve"> RTD("cqg.rtd",,"StudyData", $A67, "MA", "InputChoice=Close,MAType=Sim,Period="&amp;Main!$D$7&amp;"", "MA",$B$1,,"all",,,,"T")</f>
        <v>94.585499999999996</v>
      </c>
      <c r="E67" s="1">
        <f xml:space="preserve"> RTD("cqg.rtd",,"StudyData",$A67, "StdDev", "InputChoice=Close,Period1="&amp;Main!$D$7&amp;"", "STDDEV",$B$1,,"all",,,,"T")</f>
        <v>0.69255667639999996</v>
      </c>
      <c r="F67" s="1">
        <f t="shared" ref="F67:F105" si="11">IFERROR(STANDARDIZE(C67,D67,E67),"")</f>
        <v>2.2445816392681368</v>
      </c>
      <c r="G67" s="1" t="str">
        <f t="shared" ref="G67:G105" si="12">$A67</f>
        <v>S.MSTR</v>
      </c>
      <c r="H67" s="1"/>
      <c r="I67" s="1"/>
      <c r="J67" s="1" t="str">
        <f t="shared" ref="J67:J105" si="13">A67</f>
        <v>S.MSTR</v>
      </c>
      <c r="K67" s="1">
        <f>RTD("cqg.rtd",,"StudyData",$A67,"BAR","","Close",Main!$P$7,0,,,,,"T")</f>
        <v>96.14</v>
      </c>
      <c r="L67" s="1">
        <f xml:space="preserve"> RTD("cqg.rtd",,"StudyData", $A67, "MA", "InputChoice=Close,MAType=Sim,Period="&amp;Main!$R$7&amp;"", "MA",$J$1,,"all",,,,"T")</f>
        <v>94.494</v>
      </c>
      <c r="M67" s="1">
        <f xml:space="preserve"> RTD("cqg.rtd",,"StudyData",$A67, "StdDev", "InputChoice=Close,Period1="&amp;Main!$T$7&amp;"", "STDDEV",$J$1,,"all",,,,"T")</f>
        <v>0.61421820230000002</v>
      </c>
      <c r="N67" s="1">
        <f t="shared" ref="N67:N105" si="14">IFERROR(STANDARDIZE(K67,L67,M67),"")</f>
        <v>2.6798294056353154</v>
      </c>
      <c r="O67" s="1" t="str">
        <f t="shared" ref="O67:O105" si="15">$A67</f>
        <v>S.MSTR</v>
      </c>
      <c r="P67" s="1"/>
      <c r="Q67" s="1"/>
      <c r="R67" s="1" t="str">
        <f t="shared" ref="R67:R105" si="16">A67</f>
        <v>S.MSTR</v>
      </c>
      <c r="S67" s="1">
        <f>RTD("cqg.rtd",,"StudyData",$A67,"BAR","","Close",$R$1,0,,,,,"T")</f>
        <v>96.14</v>
      </c>
      <c r="T67" s="1">
        <f xml:space="preserve"> RTD("cqg.rtd",,"StudyData", $A67, "MA", "InputChoice=Close,MAType=Sim,Period="&amp;Main!$R$7&amp;"", "MA",$R$1,,"all",,,,"T")</f>
        <v>94.400499999999994</v>
      </c>
      <c r="U67" s="1">
        <f xml:space="preserve"> RTD("cqg.rtd",,"StudyData",$A67, "StdDev", "InputChoice=Close,Period1="&amp;Main!$T$7&amp;"", "STDDEV",$R$1,,"all",,,,"T")</f>
        <v>0.72168881799999995</v>
      </c>
      <c r="V67" s="1">
        <f t="shared" ref="V67:V105" si="17">IFERROR(STANDARDIZE(S67,T67,U67),"")</f>
        <v>2.4103186257210472</v>
      </c>
      <c r="W67" s="1" t="str">
        <f t="shared" ref="W67:W105" si="18">$A67</f>
        <v>S.MSTR</v>
      </c>
      <c r="X67" s="1"/>
      <c r="Y67" s="1"/>
      <c r="Z67" t="str">
        <f t="shared" ref="Z67:Z104" si="19">A67</f>
        <v>S.MSTR</v>
      </c>
      <c r="AA67" s="1">
        <f>RTD("cqg.rtd",,"StudyData",$A67,"BAR","","Close",$Z$1,0,,,,,"T")</f>
        <v>96.14</v>
      </c>
      <c r="AB67" s="1">
        <f xml:space="preserve"> RTD("cqg.rtd",,"StudyData", $A67, "MA", "InputChoice=Close,MAType=Sim,Period="&amp;Main!$D$24&amp;"", "MA",$Z$1,,"all",,,,"T")</f>
        <v>95.076999999999998</v>
      </c>
      <c r="AC67" s="1">
        <f xml:space="preserve"> RTD("cqg.rtd",,"StudyData",$A67, "StdDev", "InputChoice=Close,Period1="&amp;Main!$D$24&amp;"", "STDDEV",$Z$1,,"all",,,,"T")</f>
        <v>5.9738773840999997</v>
      </c>
      <c r="AD67" s="1">
        <f t="shared" ref="AD67:AD105" si="20">IFERROR(STANDARDIZE(AA67,AB67,AC67),"")</f>
        <v>0.17794138239751461</v>
      </c>
      <c r="AE67" s="1" t="str">
        <f t="shared" ref="AE67:AE105" si="21">$A67</f>
        <v>S.MSTR</v>
      </c>
      <c r="AF67" s="1"/>
      <c r="AG67" s="1"/>
    </row>
    <row r="68" spans="1:33" x14ac:dyDescent="0.3">
      <c r="A68" t="s">
        <v>10</v>
      </c>
      <c r="B68" t="str">
        <f>PROPER(RTD("cqg.rtd", ,"ContractData",A68, "LongDescription",, "T"))</f>
        <v>Micron Technology</v>
      </c>
      <c r="C68" s="1">
        <f>RTD("cqg.rtd",,"StudyData",$A68,"BAR","","Close",$B$1,0,,,,,"T")</f>
        <v>894.89</v>
      </c>
      <c r="D68" s="1">
        <f xml:space="preserve"> RTD("cqg.rtd",,"StudyData", $A68, "MA", "InputChoice=Close,MAType=Sim,Period="&amp;Main!$D$7&amp;"", "MA",$B$1,,"all",,,,"T")</f>
        <v>868.94749999999999</v>
      </c>
      <c r="E68" s="1">
        <f xml:space="preserve"> RTD("cqg.rtd",,"StudyData",$A68, "StdDev", "InputChoice=Close,Period1="&amp;Main!$D$7&amp;"", "STDDEV",$B$1,,"all",,,,"T")</f>
        <v>11.503636327300001</v>
      </c>
      <c r="F68" s="1">
        <f t="shared" si="11"/>
        <v>2.255156479385064</v>
      </c>
      <c r="G68" s="1" t="str">
        <f t="shared" si="12"/>
        <v>S.MU</v>
      </c>
      <c r="H68" s="1"/>
      <c r="I68" s="1"/>
      <c r="J68" s="1" t="str">
        <f t="shared" si="13"/>
        <v>S.MU</v>
      </c>
      <c r="K68" s="1">
        <f>RTD("cqg.rtd",,"StudyData",$A68,"BAR","","Close",Main!$P$7,0,,,,,"T")</f>
        <v>894.89</v>
      </c>
      <c r="L68" s="1">
        <f xml:space="preserve"> RTD("cqg.rtd",,"StudyData", $A68, "MA", "InputChoice=Close,MAType=Sim,Period="&amp;Main!$R$7&amp;"", "MA",$J$1,,"all",,,,"T")</f>
        <v>877.50350000000003</v>
      </c>
      <c r="M68" s="1">
        <f xml:space="preserve"> RTD("cqg.rtd",,"StudyData",$A68, "StdDev", "InputChoice=Close,Period1="&amp;Main!$T$7&amp;"", "STDDEV",$J$1,,"all",,,,"T")</f>
        <v>14.2886949282</v>
      </c>
      <c r="N68" s="1">
        <f t="shared" si="14"/>
        <v>1.2168011205618341</v>
      </c>
      <c r="O68" s="1" t="str">
        <f t="shared" si="15"/>
        <v>S.MU</v>
      </c>
      <c r="P68" s="1"/>
      <c r="Q68" s="1"/>
      <c r="R68" s="1" t="str">
        <f t="shared" si="16"/>
        <v>S.MU</v>
      </c>
      <c r="S68" s="1">
        <f>RTD("cqg.rtd",,"StudyData",$A68,"BAR","","Close",$R$1,0,,,,,"T")</f>
        <v>894.89</v>
      </c>
      <c r="T68" s="1">
        <f xml:space="preserve"> RTD("cqg.rtd",,"StudyData", $A68, "MA", "InputChoice=Close,MAType=Sim,Period="&amp;Main!$R$7&amp;"", "MA",$R$1,,"all",,,,"T")</f>
        <v>866.38350000000003</v>
      </c>
      <c r="U68" s="1">
        <f xml:space="preserve"> RTD("cqg.rtd",,"StudyData",$A68, "StdDev", "InputChoice=Close,Period1="&amp;Main!$T$7&amp;"", "STDDEV",$R$1,,"all",,,,"T")</f>
        <v>17.743973702400002</v>
      </c>
      <c r="V68" s="1">
        <f t="shared" si="17"/>
        <v>1.6065454377980875</v>
      </c>
      <c r="W68" s="1" t="str">
        <f t="shared" si="18"/>
        <v>S.MU</v>
      </c>
      <c r="X68" s="1"/>
      <c r="Y68" s="1"/>
      <c r="Z68" t="str">
        <f t="shared" si="19"/>
        <v>S.MU</v>
      </c>
      <c r="AA68" s="1">
        <f>RTD("cqg.rtd",,"StudyData",$A68,"BAR","","Close",$Z$1,0,,,,,"T")</f>
        <v>894.89</v>
      </c>
      <c r="AB68" s="1">
        <f xml:space="preserve"> RTD("cqg.rtd",,"StudyData", $A68, "MA", "InputChoice=Close,MAType=Sim,Period="&amp;Main!$D$24&amp;"", "MA",$Z$1,,"all",,,,"T")</f>
        <v>1011.4635</v>
      </c>
      <c r="AC68" s="1">
        <f xml:space="preserve"> RTD("cqg.rtd",,"StudyData",$A68, "StdDev", "InputChoice=Close,Period1="&amp;Main!$D$24&amp;"", "STDDEV",$Z$1,,"all",,,,"T")</f>
        <v>107.87419331220001</v>
      </c>
      <c r="AD68" s="1">
        <f t="shared" si="20"/>
        <v>-1.0806430752406482</v>
      </c>
      <c r="AE68" s="1" t="str">
        <f t="shared" si="21"/>
        <v>S.MU</v>
      </c>
      <c r="AF68" s="1"/>
      <c r="AG68" s="1"/>
    </row>
    <row r="69" spans="1:33" x14ac:dyDescent="0.3">
      <c r="A69" t="s">
        <v>85</v>
      </c>
      <c r="B69" t="str">
        <f>PROPER(RTD("cqg.rtd", ,"ContractData",A69, "LongDescription",, "T"))</f>
        <v>Nebius Grp Nv Ord A</v>
      </c>
      <c r="C69" s="1">
        <f>RTD("cqg.rtd",,"StudyData",$A69,"BAR","","Close",$B$1,0,,,,,"T")</f>
        <v>190.59</v>
      </c>
      <c r="D69" s="1">
        <f xml:space="preserve"> RTD("cqg.rtd",,"StudyData", $A69, "MA", "InputChoice=Close,MAType=Sim,Period="&amp;Main!$D$7&amp;"", "MA",$B$1,,"all",,,,"T")</f>
        <v>181.67</v>
      </c>
      <c r="E69" s="1">
        <f xml:space="preserve"> RTD("cqg.rtd",,"StudyData",$A69, "StdDev", "InputChoice=Close,Period1="&amp;Main!$D$7&amp;"", "STDDEV",$B$1,,"all",,,,"T")</f>
        <v>4.4175638082999997</v>
      </c>
      <c r="F69" s="1">
        <f t="shared" si="11"/>
        <v>2.0192124861310554</v>
      </c>
      <c r="G69" s="1" t="str">
        <f t="shared" si="12"/>
        <v>S.NBIS</v>
      </c>
      <c r="H69" s="1"/>
      <c r="I69" s="1"/>
      <c r="J69" s="1" t="str">
        <f t="shared" si="13"/>
        <v>S.NBIS</v>
      </c>
      <c r="K69" s="1">
        <f>RTD("cqg.rtd",,"StudyData",$A69,"BAR","","Close",Main!$P$7,0,,,,,"T")</f>
        <v>190.59</v>
      </c>
      <c r="L69" s="1">
        <f xml:space="preserve"> RTD("cqg.rtd",,"StudyData", $A69, "MA", "InputChoice=Close,MAType=Sim,Period="&amp;Main!$R$7&amp;"", "MA",$J$1,,"all",,,,"T")</f>
        <v>181.834</v>
      </c>
      <c r="M69" s="1">
        <f xml:space="preserve"> RTD("cqg.rtd",,"StudyData",$A69, "StdDev", "InputChoice=Close,Period1="&amp;Main!$T$7&amp;"", "STDDEV",$J$1,,"all",,,,"T")</f>
        <v>3.5384733996</v>
      </c>
      <c r="N69" s="1">
        <f t="shared" si="14"/>
        <v>2.4745134444107468</v>
      </c>
      <c r="O69" s="1" t="str">
        <f t="shared" si="15"/>
        <v>S.NBIS</v>
      </c>
      <c r="P69" s="1"/>
      <c r="Q69" s="1"/>
      <c r="R69" s="1" t="str">
        <f t="shared" si="16"/>
        <v>S.NBIS</v>
      </c>
      <c r="S69" s="1">
        <f>RTD("cqg.rtd",,"StudyData",$A69,"BAR","","Close",$R$1,0,,,,,"T")</f>
        <v>190.59</v>
      </c>
      <c r="T69" s="1">
        <f xml:space="preserve"> RTD("cqg.rtd",,"StudyData", $A69, "MA", "InputChoice=Close,MAType=Sim,Period="&amp;Main!$R$7&amp;"", "MA",$R$1,,"all",,,,"T")</f>
        <v>178.60749999999999</v>
      </c>
      <c r="U69" s="1">
        <f xml:space="preserve"> RTD("cqg.rtd",,"StudyData",$A69, "StdDev", "InputChoice=Close,Period1="&amp;Main!$T$7&amp;"", "STDDEV",$R$1,,"all",,,,"T")</f>
        <v>5.1660689841999998</v>
      </c>
      <c r="V69" s="1">
        <f t="shared" si="17"/>
        <v>2.3194618648429808</v>
      </c>
      <c r="W69" s="1" t="str">
        <f t="shared" si="18"/>
        <v>S.NBIS</v>
      </c>
      <c r="X69" s="1"/>
      <c r="Y69" s="1"/>
      <c r="Z69" t="str">
        <f t="shared" si="19"/>
        <v>S.NBIS</v>
      </c>
      <c r="AA69" s="1">
        <f>RTD("cqg.rtd",,"StudyData",$A69,"BAR","","Close",$Z$1,0,,,,,"T")</f>
        <v>190.59</v>
      </c>
      <c r="AB69" s="1">
        <f xml:space="preserve"> RTD("cqg.rtd",,"StudyData", $A69, "MA", "InputChoice=Close,MAType=Sim,Period="&amp;Main!$D$24&amp;"", "MA",$Z$1,,"all",,,,"T")</f>
        <v>225.11449999999999</v>
      </c>
      <c r="AC69" s="1">
        <f xml:space="preserve"> RTD("cqg.rtd",,"StudyData",$A69, "StdDev", "InputChoice=Close,Period1="&amp;Main!$D$24&amp;"", "STDDEV",$Z$1,,"all",,,,"T")</f>
        <v>32.944047941199997</v>
      </c>
      <c r="AD69" s="1">
        <f t="shared" si="20"/>
        <v>-1.0479738270664507</v>
      </c>
      <c r="AE69" s="1" t="str">
        <f t="shared" si="21"/>
        <v>S.NBIS</v>
      </c>
      <c r="AF69" s="1"/>
      <c r="AG69" s="1"/>
    </row>
    <row r="70" spans="1:33" x14ac:dyDescent="0.3">
      <c r="A70" t="s">
        <v>21</v>
      </c>
      <c r="B70" t="str">
        <f>PROPER(RTD("cqg.rtd", ,"ContractData",A70, "LongDescription",, "T"))</f>
        <v>Netflix, Inc.</v>
      </c>
      <c r="C70" s="1">
        <f>RTD("cqg.rtd",,"StudyData",$A70,"BAR","","Close",$B$1,0,,,,,"T")</f>
        <v>67.72</v>
      </c>
      <c r="D70" s="1">
        <f xml:space="preserve"> RTD("cqg.rtd",,"StudyData", $A70, "MA", "InputChoice=Close,MAType=Sim,Period="&amp;Main!$D$7&amp;"", "MA",$B$1,,"all",,,,"T")</f>
        <v>68.688500000000005</v>
      </c>
      <c r="E70" s="1">
        <f xml:space="preserve"> RTD("cqg.rtd",,"StudyData",$A70, "StdDev", "InputChoice=Close,Period1="&amp;Main!$D$7&amp;"", "STDDEV",$B$1,,"all",,,,"T")</f>
        <v>0.58458767519999999</v>
      </c>
      <c r="F70" s="1">
        <f t="shared" si="11"/>
        <v>-1.6567232616880971</v>
      </c>
      <c r="G70" s="1" t="str">
        <f t="shared" si="12"/>
        <v>S.NFLX</v>
      </c>
      <c r="H70" s="1"/>
      <c r="I70" s="1"/>
      <c r="J70" s="1" t="str">
        <f t="shared" si="13"/>
        <v>S.NFLX</v>
      </c>
      <c r="K70" s="1">
        <f>RTD("cqg.rtd",,"StudyData",$A70,"BAR","","Close",Main!$P$7,0,,,,,"T")</f>
        <v>67.72</v>
      </c>
      <c r="L70" s="1">
        <f xml:space="preserve"> RTD("cqg.rtd",,"StudyData", $A70, "MA", "InputChoice=Close,MAType=Sim,Period="&amp;Main!$R$7&amp;"", "MA",$J$1,,"all",,,,"T")</f>
        <v>68.814999999999998</v>
      </c>
      <c r="M70" s="1">
        <f xml:space="preserve"> RTD("cqg.rtd",,"StudyData",$A70, "StdDev", "InputChoice=Close,Period1="&amp;Main!$T$7&amp;"", "STDDEV",$J$1,,"all",,,,"T")</f>
        <v>0.38222375650000001</v>
      </c>
      <c r="N70" s="1">
        <f t="shared" si="14"/>
        <v>-2.8648140817484715</v>
      </c>
      <c r="O70" s="1" t="str">
        <f t="shared" si="15"/>
        <v>S.NFLX</v>
      </c>
      <c r="P70" s="1"/>
      <c r="Q70" s="1"/>
      <c r="R70" s="1" t="str">
        <f t="shared" si="16"/>
        <v>S.NFLX</v>
      </c>
      <c r="S70" s="1">
        <f>RTD("cqg.rtd",,"StudyData",$A70,"BAR","","Close",$R$1,0,,,,,"T")</f>
        <v>67.72</v>
      </c>
      <c r="T70" s="1">
        <f xml:space="preserve"> RTD("cqg.rtd",,"StudyData", $A70, "MA", "InputChoice=Close,MAType=Sim,Period="&amp;Main!$R$7&amp;"", "MA",$R$1,,"all",,,,"T")</f>
        <v>70.241500000000002</v>
      </c>
      <c r="U70" s="1">
        <f xml:space="preserve"> RTD("cqg.rtd",,"StudyData",$A70, "StdDev", "InputChoice=Close,Period1="&amp;Main!$T$7&amp;"", "STDDEV",$R$1,,"all",,,,"T")</f>
        <v>2.6123787531999998</v>
      </c>
      <c r="V70" s="1">
        <f t="shared" si="17"/>
        <v>-0.96521225986519921</v>
      </c>
      <c r="W70" s="1" t="str">
        <f t="shared" si="18"/>
        <v>S.NFLX</v>
      </c>
      <c r="X70" s="1"/>
      <c r="Y70" s="1"/>
      <c r="Z70" t="str">
        <f t="shared" si="19"/>
        <v>S.NFLX</v>
      </c>
      <c r="AA70" s="1">
        <f>RTD("cqg.rtd",,"StudyData",$A70,"BAR","","Close",$Z$1,0,,,,,"T")</f>
        <v>67.72</v>
      </c>
      <c r="AB70" s="1">
        <f xml:space="preserve"> RTD("cqg.rtd",,"StudyData", $A70, "MA", "InputChoice=Close,MAType=Sim,Period="&amp;Main!$D$24&amp;"", "MA",$Z$1,,"all",,,,"T")</f>
        <v>73.397999999999996</v>
      </c>
      <c r="AC70" s="1">
        <f xml:space="preserve"> RTD("cqg.rtd",,"StudyData",$A70, "StdDev", "InputChoice=Close,Period1="&amp;Main!$D$24&amp;"", "STDDEV",$Z$1,,"all",,,,"T")</f>
        <v>2.3367896782000002</v>
      </c>
      <c r="AD70" s="1">
        <f t="shared" si="20"/>
        <v>-2.429829288005795</v>
      </c>
      <c r="AE70" s="1" t="str">
        <f t="shared" si="21"/>
        <v>S.NFLX</v>
      </c>
      <c r="AF70" s="1"/>
      <c r="AG70" s="1"/>
    </row>
    <row r="71" spans="1:33" x14ac:dyDescent="0.3">
      <c r="A71" t="s">
        <v>0</v>
      </c>
      <c r="B71" t="str">
        <f>PROPER(RTD("cqg.rtd", ,"ContractData",A71, "LongDescription",, "T"))</f>
        <v>Nvidia Corporation</v>
      </c>
      <c r="C71" s="1">
        <f>RTD("cqg.rtd",,"StudyData",$A71,"BAR","","Close",$B$1,0,,,,,"T")</f>
        <v>207.13</v>
      </c>
      <c r="D71" s="1">
        <f xml:space="preserve"> RTD("cqg.rtd",,"StudyData", $A71, "MA", "InputChoice=Close,MAType=Sim,Period="&amp;Main!$D$7&amp;"", "MA",$B$1,,"all",,,,"T")</f>
        <v>203.553</v>
      </c>
      <c r="E71" s="1">
        <f xml:space="preserve"> RTD("cqg.rtd",,"StudyData",$A71, "StdDev", "InputChoice=Close,Period1="&amp;Main!$D$7&amp;"", "STDDEV",$B$1,,"all",,,,"T")</f>
        <v>1.4834321690000001</v>
      </c>
      <c r="F71" s="1">
        <f t="shared" si="11"/>
        <v>2.4113000073412847</v>
      </c>
      <c r="G71" s="1" t="str">
        <f t="shared" si="12"/>
        <v>S.NVDA</v>
      </c>
      <c r="H71" s="1"/>
      <c r="I71" s="1"/>
      <c r="J71" s="1" t="str">
        <f t="shared" si="13"/>
        <v>S.NVDA</v>
      </c>
      <c r="K71" s="1">
        <f>RTD("cqg.rtd",,"StudyData",$A71,"BAR","","Close",Main!$P$7,0,,,,,"T")</f>
        <v>207.13</v>
      </c>
      <c r="L71" s="1">
        <f xml:space="preserve"> RTD("cqg.rtd",,"StudyData", $A71, "MA", "InputChoice=Close,MAType=Sim,Period="&amp;Main!$R$7&amp;"", "MA",$J$1,,"all",,,,"T")</f>
        <v>204.3905</v>
      </c>
      <c r="M71" s="1">
        <f xml:space="preserve"> RTD("cqg.rtd",,"StudyData",$A71, "StdDev", "InputChoice=Close,Period1="&amp;Main!$T$7&amp;"", "STDDEV",$J$1,,"all",,,,"T")</f>
        <v>1.2947141576000001</v>
      </c>
      <c r="N71" s="1">
        <f t="shared" si="14"/>
        <v>2.1159110556712988</v>
      </c>
      <c r="O71" s="1" t="str">
        <f t="shared" si="15"/>
        <v>S.NVDA</v>
      </c>
      <c r="P71" s="1"/>
      <c r="Q71" s="1"/>
      <c r="R71" s="1" t="str">
        <f t="shared" si="16"/>
        <v>S.NVDA</v>
      </c>
      <c r="S71" s="1">
        <f>RTD("cqg.rtd",,"StudyData",$A71,"BAR","","Close",$R$1,0,,,,,"T")</f>
        <v>207.13</v>
      </c>
      <c r="T71" s="1">
        <f xml:space="preserve"> RTD("cqg.rtd",,"StudyData", $A71, "MA", "InputChoice=Close,MAType=Sim,Period="&amp;Main!$R$7&amp;"", "MA",$R$1,,"all",,,,"T")</f>
        <v>204.99199999999999</v>
      </c>
      <c r="U71" s="1">
        <f xml:space="preserve"> RTD("cqg.rtd",,"StudyData",$A71, "StdDev", "InputChoice=Close,Period1="&amp;Main!$T$7&amp;"", "STDDEV",$R$1,,"all",,,,"T")</f>
        <v>1.7691370778</v>
      </c>
      <c r="V71" s="1">
        <f t="shared" si="17"/>
        <v>1.2084987799016131</v>
      </c>
      <c r="W71" s="1" t="str">
        <f t="shared" si="18"/>
        <v>S.NVDA</v>
      </c>
      <c r="X71" s="1"/>
      <c r="Y71" s="1"/>
      <c r="Z71" t="str">
        <f t="shared" si="19"/>
        <v>S.NVDA</v>
      </c>
      <c r="AA71" s="1">
        <f>RTD("cqg.rtd",,"StudyData",$A71,"BAR","","Close",$Z$1,0,,,,,"T")</f>
        <v>207.13</v>
      </c>
      <c r="AB71" s="1">
        <f xml:space="preserve"> RTD("cqg.rtd",,"StudyData", $A71, "MA", "InputChoice=Close,MAType=Sim,Period="&amp;Main!$D$24&amp;"", "MA",$Z$1,,"all",,,,"T")</f>
        <v>201.947</v>
      </c>
      <c r="AC71" s="1">
        <f xml:space="preserve"> RTD("cqg.rtd",,"StudyData",$A71, "StdDev", "InputChoice=Close,Period1="&amp;Main!$D$24&amp;"", "STDDEV",$Z$1,,"all",,,,"T")</f>
        <v>6.0305323977</v>
      </c>
      <c r="AD71" s="1">
        <f t="shared" si="20"/>
        <v>0.85945977207198987</v>
      </c>
      <c r="AE71" s="1" t="str">
        <f t="shared" si="21"/>
        <v>S.NVDA</v>
      </c>
      <c r="AF71" s="1"/>
      <c r="AG71" s="1"/>
    </row>
    <row r="72" spans="1:33" x14ac:dyDescent="0.3">
      <c r="A72" t="s">
        <v>67</v>
      </c>
      <c r="B72" t="str">
        <f>PROPER(RTD("cqg.rtd", ,"ContractData",A72, "LongDescription",, "T"))</f>
        <v>Nxp Semiconductors</v>
      </c>
      <c r="C72" s="1">
        <f>RTD("cqg.rtd",,"StudyData",$A72,"BAR","","Close",$B$1,0,,,,,"T")</f>
        <v>270.83999999999997</v>
      </c>
      <c r="D72" s="1">
        <f xml:space="preserve"> RTD("cqg.rtd",,"StudyData", $A72, "MA", "InputChoice=Close,MAType=Sim,Period="&amp;Main!$D$7&amp;"", "MA",$B$1,,"all",,,,"T")</f>
        <v>267.6875</v>
      </c>
      <c r="E72" s="1">
        <f xml:space="preserve"> RTD("cqg.rtd",,"StudyData",$A72, "StdDev", "InputChoice=Close,Period1="&amp;Main!$D$7&amp;"", "STDDEV",$B$1,,"all",,,,"T")</f>
        <v>1.2310193946000001</v>
      </c>
      <c r="F72" s="1">
        <f t="shared" si="11"/>
        <v>2.5608857292003342</v>
      </c>
      <c r="G72" s="1" t="str">
        <f t="shared" si="12"/>
        <v>S.NXPI</v>
      </c>
      <c r="H72" s="1"/>
      <c r="I72" s="1"/>
      <c r="J72" s="1" t="str">
        <f t="shared" si="13"/>
        <v>S.NXPI</v>
      </c>
      <c r="K72" s="1">
        <f>RTD("cqg.rtd",,"StudyData",$A72,"BAR","","Close",Main!$P$7,0,,,,,"T")</f>
        <v>270.83999999999997</v>
      </c>
      <c r="L72" s="1">
        <f xml:space="preserve"> RTD("cqg.rtd",,"StudyData", $A72, "MA", "InputChoice=Close,MAType=Sim,Period="&amp;Main!$R$7&amp;"", "MA",$J$1,,"all",,,,"T")</f>
        <v>267.77749999999997</v>
      </c>
      <c r="M72" s="1">
        <f xml:space="preserve"> RTD("cqg.rtd",,"StudyData",$A72, "StdDev", "InputChoice=Close,Period1="&amp;Main!$T$7&amp;"", "STDDEV",$J$1,,"all",,,,"T")</f>
        <v>1.6494086061</v>
      </c>
      <c r="N72" s="1">
        <f t="shared" si="14"/>
        <v>1.8567260948402784</v>
      </c>
      <c r="O72" s="1" t="str">
        <f t="shared" si="15"/>
        <v>S.NXPI</v>
      </c>
      <c r="P72" s="1"/>
      <c r="Q72" s="1"/>
      <c r="R72" s="1" t="str">
        <f t="shared" si="16"/>
        <v>S.NXPI</v>
      </c>
      <c r="S72" s="1">
        <f>RTD("cqg.rtd",,"StudyData",$A72,"BAR","","Close",$R$1,0,,,,,"T")</f>
        <v>270.83999999999997</v>
      </c>
      <c r="T72" s="1">
        <f xml:space="preserve"> RTD("cqg.rtd",,"StudyData", $A72, "MA", "InputChoice=Close,MAType=Sim,Period="&amp;Main!$R$7&amp;"", "MA",$R$1,,"all",,,,"T")</f>
        <v>267.74650000000003</v>
      </c>
      <c r="U72" s="1">
        <f xml:space="preserve"> RTD("cqg.rtd",,"StudyData",$A72, "StdDev", "InputChoice=Close,Period1="&amp;Main!$T$7&amp;"", "STDDEV",$R$1,,"all",,,,"T")</f>
        <v>2.0374058873999998</v>
      </c>
      <c r="V72" s="1">
        <f t="shared" si="17"/>
        <v>1.5183523416375642</v>
      </c>
      <c r="W72" s="1" t="str">
        <f t="shared" si="18"/>
        <v>S.NXPI</v>
      </c>
      <c r="X72" s="1"/>
      <c r="Y72" s="1"/>
      <c r="Z72" t="str">
        <f t="shared" si="19"/>
        <v>S.NXPI</v>
      </c>
      <c r="AA72" s="1">
        <f>RTD("cqg.rtd",,"StudyData",$A72,"BAR","","Close",$Z$1,0,,,,,"T")</f>
        <v>270.83999999999997</v>
      </c>
      <c r="AB72" s="1">
        <f xml:space="preserve"> RTD("cqg.rtd",,"StudyData", $A72, "MA", "InputChoice=Close,MAType=Sim,Period="&amp;Main!$D$24&amp;"", "MA",$Z$1,,"all",,,,"T")</f>
        <v>283.72050000000002</v>
      </c>
      <c r="AC72" s="1">
        <f xml:space="preserve"> RTD("cqg.rtd",,"StudyData",$A72, "StdDev", "InputChoice=Close,Period1="&amp;Main!$D$24&amp;"", "STDDEV",$Z$1,,"all",,,,"T")</f>
        <v>12.820259933000001</v>
      </c>
      <c r="AD72" s="1">
        <f t="shared" si="20"/>
        <v>-1.0046988179112484</v>
      </c>
      <c r="AE72" s="1" t="str">
        <f t="shared" si="21"/>
        <v>S.NXPI</v>
      </c>
      <c r="AF72" s="1"/>
      <c r="AG72" s="1"/>
    </row>
    <row r="73" spans="1:33" x14ac:dyDescent="0.3">
      <c r="A73" t="s">
        <v>80</v>
      </c>
      <c r="B73" t="str">
        <f>PROPER(RTD("cqg.rtd", ,"ContractData",A73, "LongDescription",, "T"))</f>
        <v>Old Dominion Freig##</v>
      </c>
      <c r="C73" s="1">
        <f>RTD("cqg.rtd",,"StudyData",$A73,"BAR","","Close",$B$1,0,,,,,"T")</f>
        <v>231.99</v>
      </c>
      <c r="D73" s="1">
        <f xml:space="preserve"> RTD("cqg.rtd",,"StudyData", $A73, "MA", "InputChoice=Close,MAType=Sim,Period="&amp;Main!$D$7&amp;"", "MA",$B$1,,"all",,,,"T")</f>
        <v>233.9085</v>
      </c>
      <c r="E73" s="1">
        <f xml:space="preserve"> RTD("cqg.rtd",,"StudyData",$A73, "StdDev", "InputChoice=Close,Period1="&amp;Main!$D$7&amp;"", "STDDEV",$B$1,,"all",,,,"T")</f>
        <v>1.0331034556000001</v>
      </c>
      <c r="F73" s="1">
        <f t="shared" si="11"/>
        <v>-1.8570260215476473</v>
      </c>
      <c r="G73" s="1" t="str">
        <f t="shared" si="12"/>
        <v>S.ODFL</v>
      </c>
      <c r="H73" s="1"/>
      <c r="I73" s="1"/>
      <c r="J73" s="1" t="str">
        <f t="shared" si="13"/>
        <v>S.ODFL</v>
      </c>
      <c r="K73" s="1">
        <f>RTD("cqg.rtd",,"StudyData",$A73,"BAR","","Close",Main!$P$7,0,,,,,"T")</f>
        <v>231.99</v>
      </c>
      <c r="L73" s="1">
        <f xml:space="preserve"> RTD("cqg.rtd",,"StudyData", $A73, "MA", "InputChoice=Close,MAType=Sim,Period="&amp;Main!$R$7&amp;"", "MA",$J$1,,"all",,,,"T")</f>
        <v>234.0745</v>
      </c>
      <c r="M73" s="1">
        <f xml:space="preserve"> RTD("cqg.rtd",,"StudyData",$A73, "StdDev", "InputChoice=Close,Period1="&amp;Main!$T$7&amp;"", "STDDEV",$J$1,,"all",,,,"T")</f>
        <v>0.61505670469999996</v>
      </c>
      <c r="N73" s="1">
        <f t="shared" si="14"/>
        <v>-3.3891184082233963</v>
      </c>
      <c r="O73" s="1" t="str">
        <f t="shared" si="15"/>
        <v>S.ODFL</v>
      </c>
      <c r="P73" s="1"/>
      <c r="Q73" s="1"/>
      <c r="R73" s="1" t="str">
        <f t="shared" si="16"/>
        <v>S.ODFL</v>
      </c>
      <c r="S73" s="1">
        <f>RTD("cqg.rtd",,"StudyData",$A73,"BAR","","Close",$R$1,0,,,,,"T")</f>
        <v>231.99</v>
      </c>
      <c r="T73" s="1">
        <f xml:space="preserve"> RTD("cqg.rtd",,"StudyData", $A73, "MA", "InputChoice=Close,MAType=Sim,Period="&amp;Main!$R$7&amp;"", "MA",$R$1,,"all",,,,"T")</f>
        <v>234.64750000000001</v>
      </c>
      <c r="U73" s="1">
        <f xml:space="preserve"> RTD("cqg.rtd",,"StudyData",$A73, "StdDev", "InputChoice=Close,Period1="&amp;Main!$T$7&amp;"", "STDDEV",$R$1,,"all",,,,"T")</f>
        <v>1.1129235149000001</v>
      </c>
      <c r="V73" s="1">
        <f t="shared" si="17"/>
        <v>-2.3878550182658187</v>
      </c>
      <c r="W73" s="1" t="str">
        <f t="shared" si="18"/>
        <v>S.ODFL</v>
      </c>
      <c r="X73" s="1"/>
      <c r="Y73" s="1"/>
      <c r="Z73" t="str">
        <f t="shared" si="19"/>
        <v>S.ODFL</v>
      </c>
      <c r="AA73" s="1">
        <f>RTD("cqg.rtd",,"StudyData",$A73,"BAR","","Close",$Z$1,0,,,,,"T")</f>
        <v>231.99</v>
      </c>
      <c r="AB73" s="1">
        <f xml:space="preserve"> RTD("cqg.rtd",,"StudyData", $A73, "MA", "InputChoice=Close,MAType=Sim,Period="&amp;Main!$D$24&amp;"", "MA",$Z$1,,"all",,,,"T")</f>
        <v>223.017</v>
      </c>
      <c r="AC73" s="1">
        <f xml:space="preserve"> RTD("cqg.rtd",,"StudyData",$A73, "StdDev", "InputChoice=Close,Period1="&amp;Main!$D$24&amp;"", "STDDEV",$Z$1,,"all",,,,"T")</f>
        <v>6.6079029199999999</v>
      </c>
      <c r="AD73" s="1">
        <f t="shared" si="20"/>
        <v>1.3579194653180549</v>
      </c>
      <c r="AE73" s="1" t="str">
        <f t="shared" si="21"/>
        <v>S.ODFL</v>
      </c>
      <c r="AF73" s="1"/>
      <c r="AG73" s="1"/>
    </row>
    <row r="74" spans="1:33" x14ac:dyDescent="0.3">
      <c r="A74" t="s">
        <v>63</v>
      </c>
      <c r="B74" t="str">
        <f>PROPER(RTD("cqg.rtd", ,"ContractData",A74, "LongDescription",, "T"))</f>
        <v>O'Reilly Automotive</v>
      </c>
      <c r="C74" s="1">
        <f>RTD("cqg.rtd",,"StudyData",$A74,"BAR","","Close",$B$1,0,,,,,"T")</f>
        <v>85.43</v>
      </c>
      <c r="D74" s="1">
        <f xml:space="preserve"> RTD("cqg.rtd",,"StudyData", $A74, "MA", "InputChoice=Close,MAType=Sim,Period="&amp;Main!$D$7&amp;"", "MA",$B$1,,"all",,,,"T")</f>
        <v>85.784000000000006</v>
      </c>
      <c r="E74" s="1">
        <f xml:space="preserve"> RTD("cqg.rtd",,"StudyData",$A74, "StdDev", "InputChoice=Close,Period1="&amp;Main!$D$7&amp;"", "STDDEV",$B$1,,"all",,,,"T")</f>
        <v>0.22209007180000001</v>
      </c>
      <c r="F74" s="1">
        <f t="shared" si="11"/>
        <v>-1.593947883986407</v>
      </c>
      <c r="G74" s="1" t="str">
        <f t="shared" si="12"/>
        <v>S.ORLY</v>
      </c>
      <c r="H74" s="1"/>
      <c r="I74" s="1"/>
      <c r="J74" s="1" t="str">
        <f t="shared" si="13"/>
        <v>S.ORLY</v>
      </c>
      <c r="K74" s="1">
        <f>RTD("cqg.rtd",,"StudyData",$A74,"BAR","","Close",Main!$P$7,0,,,,,"T")</f>
        <v>85.43</v>
      </c>
      <c r="L74" s="1">
        <f xml:space="preserve"> RTD("cqg.rtd",,"StudyData", $A74, "MA", "InputChoice=Close,MAType=Sim,Period="&amp;Main!$R$7&amp;"", "MA",$J$1,,"all",,,,"T")</f>
        <v>85.825500000000005</v>
      </c>
      <c r="M74" s="1">
        <f xml:space="preserve"> RTD("cqg.rtd",,"StudyData",$A74, "StdDev", "InputChoice=Close,Period1="&amp;Main!$T$7&amp;"", "STDDEV",$J$1,,"all",,,,"T")</f>
        <v>0.3693436746</v>
      </c>
      <c r="N74" s="1">
        <f t="shared" si="14"/>
        <v>-1.0708183927295514</v>
      </c>
      <c r="O74" s="1" t="str">
        <f t="shared" si="15"/>
        <v>S.ORLY</v>
      </c>
      <c r="P74" s="1"/>
      <c r="Q74" s="1"/>
      <c r="R74" s="1" t="str">
        <f t="shared" si="16"/>
        <v>S.ORLY</v>
      </c>
      <c r="S74" s="1">
        <f>RTD("cqg.rtd",,"StudyData",$A74,"BAR","","Close",$R$1,0,,,,,"T")</f>
        <v>85.43</v>
      </c>
      <c r="T74" s="1">
        <f xml:space="preserve"> RTD("cqg.rtd",,"StudyData", $A74, "MA", "InputChoice=Close,MAType=Sim,Period="&amp;Main!$R$7&amp;"", "MA",$R$1,,"all",,,,"T")</f>
        <v>85.958500000000001</v>
      </c>
      <c r="U74" s="1">
        <f xml:space="preserve"> RTD("cqg.rtd",,"StudyData",$A74, "StdDev", "InputChoice=Close,Period1="&amp;Main!$T$7&amp;"", "STDDEV",$R$1,,"all",,,,"T")</f>
        <v>0.4927501903</v>
      </c>
      <c r="V74" s="1">
        <f t="shared" si="17"/>
        <v>-1.0725515898395259</v>
      </c>
      <c r="W74" s="1" t="str">
        <f t="shared" si="18"/>
        <v>S.ORLY</v>
      </c>
      <c r="X74" s="1"/>
      <c r="Y74" s="1"/>
      <c r="Z74" t="str">
        <f t="shared" si="19"/>
        <v>S.ORLY</v>
      </c>
      <c r="AA74" s="1">
        <f>RTD("cqg.rtd",,"StudyData",$A74,"BAR","","Close",$Z$1,0,,,,,"T")</f>
        <v>85.43</v>
      </c>
      <c r="AB74" s="1">
        <f xml:space="preserve"> RTD("cqg.rtd",,"StudyData", $A74, "MA", "InputChoice=Close,MAType=Sim,Period="&amp;Main!$D$24&amp;"", "MA",$Z$1,,"all",,,,"T")</f>
        <v>87.169499999999999</v>
      </c>
      <c r="AC74" s="1">
        <f xml:space="preserve"> RTD("cqg.rtd",,"StudyData",$A74, "StdDev", "InputChoice=Close,Period1="&amp;Main!$D$24&amp;"", "STDDEV",$Z$1,,"all",,,,"T")</f>
        <v>2.5227771899000002</v>
      </c>
      <c r="AD74" s="1">
        <f t="shared" si="20"/>
        <v>-0.68951788804977432</v>
      </c>
      <c r="AE74" s="1" t="str">
        <f t="shared" si="21"/>
        <v>S.ORLY</v>
      </c>
      <c r="AF74" s="1"/>
      <c r="AG74" s="1"/>
    </row>
    <row r="75" spans="1:33" x14ac:dyDescent="0.3">
      <c r="A75" t="s">
        <v>20</v>
      </c>
      <c r="B75" t="str">
        <f>PROPER(RTD("cqg.rtd", ,"ContractData",A75, "LongDescription",, "T"))</f>
        <v>Palo Alto Ntwks Cm</v>
      </c>
      <c r="C75" s="1">
        <f>RTD("cqg.rtd",,"StudyData",$A75,"BAR","","Close",$B$1,0,,,,,"T")</f>
        <v>362.56</v>
      </c>
      <c r="D75" s="1">
        <f xml:space="preserve"> RTD("cqg.rtd",,"StudyData", $A75, "MA", "InputChoice=Close,MAType=Sim,Period="&amp;Main!$D$7&amp;"", "MA",$B$1,,"all",,,,"T")</f>
        <v>357.93950000000001</v>
      </c>
      <c r="E75" s="1">
        <f xml:space="preserve"> RTD("cqg.rtd",,"StudyData",$A75, "StdDev", "InputChoice=Close,Period1="&amp;Main!$D$7&amp;"", "STDDEV",$B$1,,"all",,,,"T")</f>
        <v>2.7296363768999998</v>
      </c>
      <c r="F75" s="1">
        <f t="shared" si="11"/>
        <v>1.6927163043040236</v>
      </c>
      <c r="G75" s="1" t="str">
        <f t="shared" si="12"/>
        <v>S.PANW</v>
      </c>
      <c r="H75" s="1"/>
      <c r="I75" s="1"/>
      <c r="J75" s="1" t="str">
        <f t="shared" si="13"/>
        <v>S.PANW</v>
      </c>
      <c r="K75" s="1">
        <f>RTD("cqg.rtd",,"StudyData",$A75,"BAR","","Close",Main!$P$7,0,,,,,"T")</f>
        <v>362.56</v>
      </c>
      <c r="L75" s="1">
        <f xml:space="preserve"> RTD("cqg.rtd",,"StudyData", $A75, "MA", "InputChoice=Close,MAType=Sim,Period="&amp;Main!$R$7&amp;"", "MA",$J$1,,"all",,,,"T")</f>
        <v>359.79</v>
      </c>
      <c r="M75" s="1">
        <f xml:space="preserve"> RTD("cqg.rtd",,"StudyData",$A75, "StdDev", "InputChoice=Close,Period1="&amp;Main!$T$7&amp;"", "STDDEV",$J$1,,"all",,,,"T")</f>
        <v>2.4668745408000001</v>
      </c>
      <c r="N75" s="1">
        <f t="shared" si="14"/>
        <v>1.1228783443124266</v>
      </c>
      <c r="O75" s="1" t="str">
        <f t="shared" si="15"/>
        <v>S.PANW</v>
      </c>
      <c r="P75" s="1"/>
      <c r="Q75" s="1"/>
      <c r="R75" s="1" t="str">
        <f t="shared" si="16"/>
        <v>S.PANW</v>
      </c>
      <c r="S75" s="1">
        <f>RTD("cqg.rtd",,"StudyData",$A75,"BAR","","Close",$R$1,0,,,,,"T")</f>
        <v>362.56</v>
      </c>
      <c r="T75" s="1">
        <f xml:space="preserve"> RTD("cqg.rtd",,"StudyData", $A75, "MA", "InputChoice=Close,MAType=Sim,Period="&amp;Main!$R$7&amp;"", "MA",$R$1,,"all",,,,"T")</f>
        <v>358.38049999999998</v>
      </c>
      <c r="U75" s="1">
        <f xml:space="preserve"> RTD("cqg.rtd",,"StudyData",$A75, "StdDev", "InputChoice=Close,Period1="&amp;Main!$T$7&amp;"", "STDDEV",$R$1,,"all",,,,"T")</f>
        <v>4.1715674211999998</v>
      </c>
      <c r="V75" s="1">
        <f t="shared" si="17"/>
        <v>1.001901582306858</v>
      </c>
      <c r="W75" s="1" t="str">
        <f t="shared" si="18"/>
        <v>S.PANW</v>
      </c>
      <c r="X75" s="1"/>
      <c r="Y75" s="1"/>
      <c r="Z75" t="str">
        <f t="shared" si="19"/>
        <v>S.PANW</v>
      </c>
      <c r="AA75" s="1">
        <f>RTD("cqg.rtd",,"StudyData",$A75,"BAR","","Close",$Z$1,0,,,,,"T")</f>
        <v>362.56</v>
      </c>
      <c r="AB75" s="1">
        <f xml:space="preserve"> RTD("cqg.rtd",,"StudyData", $A75, "MA", "InputChoice=Close,MAType=Sim,Period="&amp;Main!$D$24&amp;"", "MA",$Z$1,,"all",,,,"T")</f>
        <v>331.24</v>
      </c>
      <c r="AC75" s="1">
        <f xml:space="preserve"> RTD("cqg.rtd",,"StudyData",$A75, "StdDev", "InputChoice=Close,Period1="&amp;Main!$D$24&amp;"", "STDDEV",$Z$1,,"all",,,,"T")</f>
        <v>25.403022261099999</v>
      </c>
      <c r="AD75" s="1">
        <f t="shared" si="20"/>
        <v>1.2329241646164577</v>
      </c>
      <c r="AE75" s="1" t="str">
        <f t="shared" si="21"/>
        <v>S.PANW</v>
      </c>
      <c r="AF75" s="1"/>
      <c r="AG75" s="1"/>
    </row>
    <row r="76" spans="1:33" x14ac:dyDescent="0.3">
      <c r="A76" t="s">
        <v>92</v>
      </c>
      <c r="B76" t="str">
        <f>PROPER(RTD("cqg.rtd", ,"ContractData",A76, "LongDescription",, "T"))</f>
        <v>Paychex, Inc.</v>
      </c>
      <c r="C76" s="1">
        <f>RTD("cqg.rtd",,"StudyData",$A76,"BAR","","Close",$B$1,0,,,,,"T")</f>
        <v>113.01</v>
      </c>
      <c r="D76" s="1">
        <f xml:space="preserve"> RTD("cqg.rtd",,"StudyData", $A76, "MA", "InputChoice=Close,MAType=Sim,Period="&amp;Main!$D$7&amp;"", "MA",$B$1,,"all",,,,"T")</f>
        <v>113.90349999999999</v>
      </c>
      <c r="E76" s="1">
        <f xml:space="preserve"> RTD("cqg.rtd",,"StudyData",$A76, "StdDev", "InputChoice=Close,Period1="&amp;Main!$D$7&amp;"", "STDDEV",$B$1,,"all",,,,"T")</f>
        <v>0.36286740000000001</v>
      </c>
      <c r="F76" s="1">
        <f t="shared" si="11"/>
        <v>-2.4623319703009661</v>
      </c>
      <c r="G76" s="1" t="str">
        <f t="shared" si="12"/>
        <v>S.PAYX</v>
      </c>
      <c r="H76" s="1"/>
      <c r="I76" s="1"/>
      <c r="J76" s="1" t="str">
        <f t="shared" si="13"/>
        <v>S.PAYX</v>
      </c>
      <c r="K76" s="1">
        <f>RTD("cqg.rtd",,"StudyData",$A76,"BAR","","Close",Main!$P$7,0,,,,,"T")</f>
        <v>113.01</v>
      </c>
      <c r="L76" s="1">
        <f xml:space="preserve"> RTD("cqg.rtd",,"StudyData", $A76, "MA", "InputChoice=Close,MAType=Sim,Period="&amp;Main!$R$7&amp;"", "MA",$J$1,,"all",,,,"T")</f>
        <v>113.4875</v>
      </c>
      <c r="M76" s="1">
        <f xml:space="preserve"> RTD("cqg.rtd",,"StudyData",$A76, "StdDev", "InputChoice=Close,Period1="&amp;Main!$T$7&amp;"", "STDDEV",$J$1,,"all",,,,"T")</f>
        <v>0.51048873640000003</v>
      </c>
      <c r="N76" s="1">
        <f t="shared" si="14"/>
        <v>-0.93537813070539677</v>
      </c>
      <c r="O76" s="1" t="str">
        <f t="shared" si="15"/>
        <v>S.PAYX</v>
      </c>
      <c r="P76" s="1"/>
      <c r="Q76" s="1"/>
      <c r="R76" s="1" t="str">
        <f t="shared" si="16"/>
        <v>S.PAYX</v>
      </c>
      <c r="S76" s="1">
        <f>RTD("cqg.rtd",,"StudyData",$A76,"BAR","","Close",$R$1,0,,,,,"T")</f>
        <v>113.01</v>
      </c>
      <c r="T76" s="1">
        <f xml:space="preserve"> RTD("cqg.rtd",,"StudyData", $A76, "MA", "InputChoice=Close,MAType=Sim,Period="&amp;Main!$R$7&amp;"", "MA",$R$1,,"all",,,,"T")</f>
        <v>114.066</v>
      </c>
      <c r="U76" s="1">
        <f xml:space="preserve"> RTD("cqg.rtd",,"StudyData",$A76, "StdDev", "InputChoice=Close,Period1="&amp;Main!$T$7&amp;"", "STDDEV",$R$1,,"all",,,,"T")</f>
        <v>0.90604856379999998</v>
      </c>
      <c r="V76" s="1">
        <f t="shared" si="17"/>
        <v>-1.1655004402535507</v>
      </c>
      <c r="W76" s="1" t="str">
        <f t="shared" si="18"/>
        <v>S.PAYX</v>
      </c>
      <c r="X76" s="1"/>
      <c r="Y76" s="1"/>
      <c r="Z76" t="str">
        <f t="shared" si="19"/>
        <v>S.PAYX</v>
      </c>
      <c r="AA76" s="1">
        <f>RTD("cqg.rtd",,"StudyData",$A76,"BAR","","Close",$Z$1,0,,,,,"T")</f>
        <v>113.01</v>
      </c>
      <c r="AB76" s="1">
        <f xml:space="preserve"> RTD("cqg.rtd",,"StudyData", $A76, "MA", "InputChoice=Close,MAType=Sim,Period="&amp;Main!$D$24&amp;"", "MA",$Z$1,,"all",,,,"T")</f>
        <v>105.015</v>
      </c>
      <c r="AC76" s="1">
        <f xml:space="preserve"> RTD("cqg.rtd",,"StudyData",$A76, "StdDev", "InputChoice=Close,Period1="&amp;Main!$D$24&amp;"", "STDDEV",$Z$1,,"all",,,,"T")</f>
        <v>6.0228220129999999</v>
      </c>
      <c r="AD76" s="1">
        <f t="shared" si="20"/>
        <v>1.3274508167007333</v>
      </c>
      <c r="AE76" s="1" t="str">
        <f t="shared" si="21"/>
        <v>S.PAYX</v>
      </c>
      <c r="AF76" s="1"/>
      <c r="AG76" s="1"/>
    </row>
    <row r="77" spans="1:33" x14ac:dyDescent="0.3">
      <c r="A77" t="s">
        <v>69</v>
      </c>
      <c r="B77" t="str">
        <f>PROPER(RTD("cqg.rtd", ,"ContractData",A77, "LongDescription",, "T"))</f>
        <v>Paccar Inc.</v>
      </c>
      <c r="C77" s="1">
        <f>RTD("cqg.rtd",,"StudyData",$A77,"BAR","","Close",$B$1,0,,,,,"T")</f>
        <v>125.69</v>
      </c>
      <c r="D77" s="1">
        <f xml:space="preserve"> RTD("cqg.rtd",,"StudyData", $A77, "MA", "InputChoice=Close,MAType=Sim,Period="&amp;Main!$D$7&amp;"", "MA",$B$1,,"all",,,,"T")</f>
        <v>126.0185</v>
      </c>
      <c r="E77" s="1">
        <f xml:space="preserve"> RTD("cqg.rtd",,"StudyData",$A77, "StdDev", "InputChoice=Close,Period1="&amp;Main!$D$7&amp;"", "STDDEV",$B$1,,"all",,,,"T")</f>
        <v>0.33250977430000001</v>
      </c>
      <c r="F77" s="1">
        <f t="shared" si="11"/>
        <v>-0.98794088291558935</v>
      </c>
      <c r="G77" s="1" t="str">
        <f t="shared" si="12"/>
        <v>S.PCAR</v>
      </c>
      <c r="H77" s="1"/>
      <c r="I77" s="1"/>
      <c r="J77" s="1" t="str">
        <f t="shared" si="13"/>
        <v>S.PCAR</v>
      </c>
      <c r="K77" s="1">
        <f>RTD("cqg.rtd",,"StudyData",$A77,"BAR","","Close",Main!$P$7,0,,,,,"T")</f>
        <v>125.69</v>
      </c>
      <c r="L77" s="1">
        <f xml:space="preserve"> RTD("cqg.rtd",,"StudyData", $A77, "MA", "InputChoice=Close,MAType=Sim,Period="&amp;Main!$R$7&amp;"", "MA",$J$1,,"all",,,,"T")</f>
        <v>126.52200000000001</v>
      </c>
      <c r="M77" s="1">
        <f xml:space="preserve"> RTD("cqg.rtd",,"StudyData",$A77, "StdDev", "InputChoice=Close,Period1="&amp;Main!$T$7&amp;"", "STDDEV",$J$1,,"all",,,,"T")</f>
        <v>0.53639164800000005</v>
      </c>
      <c r="N77" s="1">
        <f t="shared" si="14"/>
        <v>-1.5511054340652368</v>
      </c>
      <c r="O77" s="1" t="str">
        <f t="shared" si="15"/>
        <v>S.PCAR</v>
      </c>
      <c r="P77" s="1"/>
      <c r="Q77" s="1"/>
      <c r="R77" s="1" t="str">
        <f t="shared" si="16"/>
        <v>S.PCAR</v>
      </c>
      <c r="S77" s="1">
        <f>RTD("cqg.rtd",,"StudyData",$A77,"BAR","","Close",$R$1,0,,,,,"T")</f>
        <v>125.69</v>
      </c>
      <c r="T77" s="1">
        <f xml:space="preserve"> RTD("cqg.rtd",,"StudyData", $A77, "MA", "InputChoice=Close,MAType=Sim,Period="&amp;Main!$R$7&amp;"", "MA",$R$1,,"all",,,,"T")</f>
        <v>126.3715</v>
      </c>
      <c r="U77" s="1">
        <f xml:space="preserve"> RTD("cqg.rtd",,"StudyData",$A77, "StdDev", "InputChoice=Close,Period1="&amp;Main!$T$7&amp;"", "STDDEV",$R$1,,"all",,,,"T")</f>
        <v>0.82773350180000005</v>
      </c>
      <c r="V77" s="1">
        <f t="shared" si="17"/>
        <v>-0.82333262882075087</v>
      </c>
      <c r="W77" s="1" t="str">
        <f t="shared" si="18"/>
        <v>S.PCAR</v>
      </c>
      <c r="X77" s="1"/>
      <c r="Y77" s="1"/>
      <c r="Z77" t="str">
        <f t="shared" si="19"/>
        <v>S.PCAR</v>
      </c>
      <c r="AA77" s="1">
        <f>RTD("cqg.rtd",,"StudyData",$A77,"BAR","","Close",$Z$1,0,,,,,"T")</f>
        <v>125.69</v>
      </c>
      <c r="AB77" s="1">
        <f xml:space="preserve"> RTD("cqg.rtd",,"StudyData", $A77, "MA", "InputChoice=Close,MAType=Sim,Period="&amp;Main!$D$24&amp;"", "MA",$Z$1,,"all",,,,"T")</f>
        <v>122.369</v>
      </c>
      <c r="AC77" s="1">
        <f xml:space="preserve"> RTD("cqg.rtd",,"StudyData",$A77, "StdDev", "InputChoice=Close,Period1="&amp;Main!$D$24&amp;"", "STDDEV",$Z$1,,"all",,,,"T")</f>
        <v>2.8619834032</v>
      </c>
      <c r="AD77" s="1">
        <f t="shared" si="20"/>
        <v>1.1603840875830269</v>
      </c>
      <c r="AE77" s="1" t="str">
        <f t="shared" si="21"/>
        <v>S.PCAR</v>
      </c>
      <c r="AF77" s="1"/>
      <c r="AG77" s="1"/>
    </row>
    <row r="78" spans="1:33" x14ac:dyDescent="0.3">
      <c r="A78" t="s">
        <v>43</v>
      </c>
      <c r="B78" t="str">
        <f>PROPER(RTD("cqg.rtd", ,"ContractData",A78, "LongDescription",, "T"))</f>
        <v>Pdd Holdings Inc Ads</v>
      </c>
      <c r="C78" s="1">
        <f>RTD("cqg.rtd",,"StudyData",$A78,"BAR","","Close",$B$1,0,,,,,"T")</f>
        <v>85.43</v>
      </c>
      <c r="D78" s="1">
        <f xml:space="preserve"> RTD("cqg.rtd",,"StudyData", $A78, "MA", "InputChoice=Close,MAType=Sim,Period="&amp;Main!$D$7&amp;"", "MA",$B$1,,"all",,,,"T")</f>
        <v>84.58</v>
      </c>
      <c r="E78" s="1">
        <f xml:space="preserve"> RTD("cqg.rtd",,"StudyData",$A78, "StdDev", "InputChoice=Close,Period1="&amp;Main!$D$7&amp;"", "STDDEV",$B$1,,"all",,,,"T")</f>
        <v>0.36312532269999998</v>
      </c>
      <c r="F78" s="1">
        <f t="shared" si="11"/>
        <v>2.340789658181579</v>
      </c>
      <c r="G78" s="1" t="str">
        <f t="shared" si="12"/>
        <v>S.PDD</v>
      </c>
      <c r="H78" s="1"/>
      <c r="I78" s="1"/>
      <c r="J78" s="1" t="str">
        <f t="shared" si="13"/>
        <v>S.PDD</v>
      </c>
      <c r="K78" s="1">
        <f>RTD("cqg.rtd",,"StudyData",$A78,"BAR","","Close",Main!$P$7,0,,,,,"T")</f>
        <v>85.43</v>
      </c>
      <c r="L78" s="1">
        <f xml:space="preserve"> RTD("cqg.rtd",,"StudyData", $A78, "MA", "InputChoice=Close,MAType=Sim,Period="&amp;Main!$R$7&amp;"", "MA",$J$1,,"all",,,,"T")</f>
        <v>84.297499999999999</v>
      </c>
      <c r="M78" s="1">
        <f xml:space="preserve"> RTD("cqg.rtd",,"StudyData",$A78, "StdDev", "InputChoice=Close,Period1="&amp;Main!$T$7&amp;"", "STDDEV",$J$1,,"all",,,,"T")</f>
        <v>0.40257763229999999</v>
      </c>
      <c r="N78" s="1">
        <f t="shared" si="14"/>
        <v>2.8131220145784721</v>
      </c>
      <c r="O78" s="1" t="str">
        <f t="shared" si="15"/>
        <v>S.PDD</v>
      </c>
      <c r="P78" s="1"/>
      <c r="Q78" s="1"/>
      <c r="R78" s="1" t="str">
        <f t="shared" si="16"/>
        <v>S.PDD</v>
      </c>
      <c r="S78" s="1">
        <f>RTD("cqg.rtd",,"StudyData",$A78,"BAR","","Close",$R$1,0,,,,,"T")</f>
        <v>85.43</v>
      </c>
      <c r="T78" s="1">
        <f xml:space="preserve"> RTD("cqg.rtd",,"StudyData", $A78, "MA", "InputChoice=Close,MAType=Sim,Period="&amp;Main!$R$7&amp;"", "MA",$R$1,,"all",,,,"T")</f>
        <v>85.0565</v>
      </c>
      <c r="U78" s="1">
        <f xml:space="preserve"> RTD("cqg.rtd",,"StudyData",$A78, "StdDev", "InputChoice=Close,Period1="&amp;Main!$T$7&amp;"", "STDDEV",$R$1,,"all",,,,"T")</f>
        <v>1.3153261003000001</v>
      </c>
      <c r="V78" s="1">
        <f t="shared" si="17"/>
        <v>0.28396000042485209</v>
      </c>
      <c r="W78" s="1" t="str">
        <f t="shared" si="18"/>
        <v>S.PDD</v>
      </c>
      <c r="X78" s="1"/>
      <c r="Y78" s="1"/>
      <c r="Z78" t="str">
        <f t="shared" si="19"/>
        <v>S.PDD</v>
      </c>
      <c r="AA78" s="1">
        <f>RTD("cqg.rtd",,"StudyData",$A78,"BAR","","Close",$Z$1,0,,,,,"T")</f>
        <v>85.43</v>
      </c>
      <c r="AB78" s="1">
        <f xml:space="preserve"> RTD("cqg.rtd",,"StudyData", $A78, "MA", "InputChoice=Close,MAType=Sim,Period="&amp;Main!$D$24&amp;"", "MA",$Z$1,,"all",,,,"T")</f>
        <v>81.523499999999999</v>
      </c>
      <c r="AC78" s="1">
        <f xml:space="preserve"> RTD("cqg.rtd",,"StudyData",$A78, "StdDev", "InputChoice=Close,Period1="&amp;Main!$D$24&amp;"", "STDDEV",$Z$1,,"all",,,,"T")</f>
        <v>4.1582499624000002</v>
      </c>
      <c r="AD78" s="1">
        <f t="shared" si="20"/>
        <v>0.9394577130580456</v>
      </c>
      <c r="AE78" s="1" t="str">
        <f t="shared" si="21"/>
        <v>S.PDD</v>
      </c>
      <c r="AF78" s="1"/>
      <c r="AG78" s="1"/>
    </row>
    <row r="79" spans="1:33" x14ac:dyDescent="0.3">
      <c r="A79" t="s">
        <v>30</v>
      </c>
      <c r="B79" t="str">
        <f>PROPER(RTD("cqg.rtd", ,"ContractData",A79, "LongDescription",, "T"))</f>
        <v>Pepsico Inc</v>
      </c>
      <c r="C79" s="1">
        <f>RTD("cqg.rtd",,"StudyData",$A79,"BAR","","Close",$B$1,0,,,,,"T")</f>
        <v>136.46</v>
      </c>
      <c r="D79" s="1">
        <f xml:space="preserve"> RTD("cqg.rtd",,"StudyData", $A79, "MA", "InputChoice=Close,MAType=Sim,Period="&amp;Main!$D$7&amp;"", "MA",$B$1,,"all",,,,"T")</f>
        <v>136.8725</v>
      </c>
      <c r="E79" s="1">
        <f xml:space="preserve"> RTD("cqg.rtd",,"StudyData",$A79, "StdDev", "InputChoice=Close,Period1="&amp;Main!$D$7&amp;"", "STDDEV",$B$1,,"all",,,,"T")</f>
        <v>0.1519498272</v>
      </c>
      <c r="F79" s="1">
        <f t="shared" si="11"/>
        <v>-2.714711872999052</v>
      </c>
      <c r="G79" s="1" t="str">
        <f t="shared" si="12"/>
        <v>S.PEP</v>
      </c>
      <c r="H79" s="1"/>
      <c r="I79" s="1"/>
      <c r="J79" s="1" t="str">
        <f t="shared" si="13"/>
        <v>S.PEP</v>
      </c>
      <c r="K79" s="1">
        <f>RTD("cqg.rtd",,"StudyData",$A79,"BAR","","Close",Main!$P$7,0,,,,,"T")</f>
        <v>136.46</v>
      </c>
      <c r="L79" s="1">
        <f xml:space="preserve"> RTD("cqg.rtd",,"StudyData", $A79, "MA", "InputChoice=Close,MAType=Sim,Period="&amp;Main!$R$7&amp;"", "MA",$J$1,,"all",,,,"T")</f>
        <v>137.11349999999999</v>
      </c>
      <c r="M79" s="1">
        <f xml:space="preserve"> RTD("cqg.rtd",,"StudyData",$A79, "StdDev", "InputChoice=Close,Period1="&amp;Main!$T$7&amp;"", "STDDEV",$J$1,,"all",,,,"T")</f>
        <v>0.70440240629999995</v>
      </c>
      <c r="N79" s="1">
        <f t="shared" si="14"/>
        <v>-0.92773675125927779</v>
      </c>
      <c r="O79" s="1" t="str">
        <f t="shared" si="15"/>
        <v>S.PEP</v>
      </c>
      <c r="P79" s="1"/>
      <c r="Q79" s="1"/>
      <c r="R79" s="1" t="str">
        <f t="shared" si="16"/>
        <v>S.PEP</v>
      </c>
      <c r="S79" s="1">
        <f>RTD("cqg.rtd",,"StudyData",$A79,"BAR","","Close",$R$1,0,,,,,"T")</f>
        <v>136.46</v>
      </c>
      <c r="T79" s="1">
        <f xml:space="preserve"> RTD("cqg.rtd",,"StudyData", $A79, "MA", "InputChoice=Close,MAType=Sim,Period="&amp;Main!$R$7&amp;"", "MA",$R$1,,"all",,,,"T")</f>
        <v>138.1045</v>
      </c>
      <c r="U79" s="1">
        <f xml:space="preserve"> RTD("cqg.rtd",,"StudyData",$A79, "StdDev", "InputChoice=Close,Period1="&amp;Main!$T$7&amp;"", "STDDEV",$R$1,,"all",,,,"T")</f>
        <v>1.3352807757</v>
      </c>
      <c r="V79" s="1">
        <f t="shared" si="17"/>
        <v>-1.2315761822736422</v>
      </c>
      <c r="W79" s="1" t="str">
        <f t="shared" si="18"/>
        <v>S.PEP</v>
      </c>
      <c r="X79" s="1"/>
      <c r="Y79" s="1"/>
      <c r="Z79" t="str">
        <f t="shared" si="19"/>
        <v>S.PEP</v>
      </c>
      <c r="AA79" s="1">
        <f>RTD("cqg.rtd",,"StudyData",$A79,"BAR","","Close",$Z$1,0,,,,,"T")</f>
        <v>136.46</v>
      </c>
      <c r="AB79" s="1">
        <f xml:space="preserve"> RTD("cqg.rtd",,"StudyData", $A79, "MA", "InputChoice=Close,MAType=Sim,Period="&amp;Main!$D$24&amp;"", "MA",$Z$1,,"all",,,,"T")</f>
        <v>139.6885</v>
      </c>
      <c r="AC79" s="1">
        <f xml:space="preserve"> RTD("cqg.rtd",,"StudyData",$A79, "StdDev", "InputChoice=Close,Period1="&amp;Main!$D$24&amp;"", "STDDEV",$Z$1,,"all",,,,"T")</f>
        <v>2.9223265987999998</v>
      </c>
      <c r="AD79" s="1">
        <f t="shared" si="20"/>
        <v>-1.1047704254978623</v>
      </c>
      <c r="AE79" s="1" t="str">
        <f t="shared" si="21"/>
        <v>S.PEP</v>
      </c>
      <c r="AF79" s="1"/>
      <c r="AG79" s="1"/>
    </row>
    <row r="80" spans="1:33" x14ac:dyDescent="0.3">
      <c r="A80" t="s">
        <v>19</v>
      </c>
      <c r="B80" t="str">
        <f>PROPER(RTD("cqg.rtd", ,"ContractData",A80, "LongDescription",, "T"))</f>
        <v>Palantir Tech Cl A</v>
      </c>
      <c r="C80" s="1">
        <f>RTD("cqg.rtd",,"StudyData",$A80,"BAR","","Close",$B$1,0,,,,,"T")</f>
        <v>134.47999999999999</v>
      </c>
      <c r="D80" s="1">
        <f xml:space="preserve"> RTD("cqg.rtd",,"StudyData", $A80, "MA", "InputChoice=Close,MAType=Sim,Period="&amp;Main!$D$7&amp;"", "MA",$B$1,,"all",,,,"T")</f>
        <v>132.685</v>
      </c>
      <c r="E80" s="1">
        <f xml:space="preserve"> RTD("cqg.rtd",,"StudyData",$A80, "StdDev", "InputChoice=Close,Period1="&amp;Main!$D$7&amp;"", "STDDEV",$B$1,,"all",,,,"T")</f>
        <v>0.77808418570000004</v>
      </c>
      <c r="F80" s="1">
        <f t="shared" si="11"/>
        <v>2.3069483135492899</v>
      </c>
      <c r="G80" s="1" t="str">
        <f t="shared" si="12"/>
        <v>S.PLTR</v>
      </c>
      <c r="H80" s="1"/>
      <c r="I80" s="1"/>
      <c r="J80" s="1" t="str">
        <f t="shared" si="13"/>
        <v>S.PLTR</v>
      </c>
      <c r="K80" s="1">
        <f>RTD("cqg.rtd",,"StudyData",$A80,"BAR","","Close",Main!$P$7,0,,,,,"T")</f>
        <v>134.47999999999999</v>
      </c>
      <c r="L80" s="1">
        <f xml:space="preserve"> RTD("cqg.rtd",,"StudyData", $A80, "MA", "InputChoice=Close,MAType=Sim,Period="&amp;Main!$R$7&amp;"", "MA",$J$1,,"all",,,,"T")</f>
        <v>132.95099999999999</v>
      </c>
      <c r="M80" s="1">
        <f xml:space="preserve"> RTD("cqg.rtd",,"StudyData",$A80, "StdDev", "InputChoice=Close,Period1="&amp;Main!$T$7&amp;"", "STDDEV",$J$1,,"all",,,,"T")</f>
        <v>1.0325449143000001</v>
      </c>
      <c r="N80" s="1">
        <f t="shared" si="14"/>
        <v>1.4808072547977842</v>
      </c>
      <c r="O80" s="1" t="str">
        <f t="shared" si="15"/>
        <v>S.PLTR</v>
      </c>
      <c r="P80" s="1"/>
      <c r="Q80" s="1"/>
      <c r="R80" s="1" t="str">
        <f t="shared" si="16"/>
        <v>S.PLTR</v>
      </c>
      <c r="S80" s="1">
        <f>RTD("cqg.rtd",,"StudyData",$A80,"BAR","","Close",$R$1,0,,,,,"T")</f>
        <v>134.47999999999999</v>
      </c>
      <c r="T80" s="1">
        <f xml:space="preserve"> RTD("cqg.rtd",,"StudyData", $A80, "MA", "InputChoice=Close,MAType=Sim,Period="&amp;Main!$R$7&amp;"", "MA",$R$1,,"all",,,,"T")</f>
        <v>133.1215</v>
      </c>
      <c r="U80" s="1">
        <f xml:space="preserve"> RTD("cqg.rtd",,"StudyData",$A80, "StdDev", "InputChoice=Close,Period1="&amp;Main!$T$7&amp;"", "STDDEV",$R$1,,"all",,,,"T")</f>
        <v>1.1057272493999999</v>
      </c>
      <c r="V80" s="1">
        <f t="shared" si="17"/>
        <v>1.2286031665920816</v>
      </c>
      <c r="W80" s="1" t="str">
        <f t="shared" si="18"/>
        <v>S.PLTR</v>
      </c>
      <c r="X80" s="1"/>
      <c r="Y80" s="1"/>
      <c r="Z80" t="str">
        <f t="shared" si="19"/>
        <v>S.PLTR</v>
      </c>
      <c r="AA80" s="1">
        <f>RTD("cqg.rtd",,"StudyData",$A80,"BAR","","Close",$Z$1,0,,,,,"T")</f>
        <v>134.47999999999999</v>
      </c>
      <c r="AB80" s="1">
        <f xml:space="preserve"> RTD("cqg.rtd",,"StudyData", $A80, "MA", "InputChoice=Close,MAType=Sim,Period="&amp;Main!$D$24&amp;"", "MA",$Z$1,,"all",,,,"T")</f>
        <v>125.554</v>
      </c>
      <c r="AC80" s="1">
        <f xml:space="preserve"> RTD("cqg.rtd",,"StudyData",$A80, "StdDev", "InputChoice=Close,Period1="&amp;Main!$D$24&amp;"", "STDDEV",$Z$1,,"all",,,,"T")</f>
        <v>8.6258909105000008</v>
      </c>
      <c r="AD80" s="1">
        <f t="shared" si="20"/>
        <v>1.0347916629845937</v>
      </c>
      <c r="AE80" s="1" t="str">
        <f t="shared" si="21"/>
        <v>S.PLTR</v>
      </c>
      <c r="AF80" s="1"/>
      <c r="AG80" s="1"/>
    </row>
    <row r="81" spans="1:33" x14ac:dyDescent="0.3">
      <c r="A81" t="s">
        <v>78</v>
      </c>
      <c r="B81" t="str">
        <f>PROPER(RTD("cqg.rtd", ,"ContractData",A81, "LongDescription",, "T"))</f>
        <v>Paypal Holdings</v>
      </c>
      <c r="C81" s="1">
        <f>RTD("cqg.rtd",,"StudyData",$A81,"BAR","","Close",$B$1,0,,,,,"T")</f>
        <v>55.34</v>
      </c>
      <c r="D81" s="1">
        <f xml:space="preserve"> RTD("cqg.rtd",,"StudyData", $A81, "MA", "InputChoice=Close,MAType=Sim,Period="&amp;Main!$D$7&amp;"", "MA",$B$1,,"all",,,,"T")</f>
        <v>56.645000000000003</v>
      </c>
      <c r="E81" s="1">
        <f xml:space="preserve"> RTD("cqg.rtd",,"StudyData",$A81, "StdDev", "InputChoice=Close,Period1="&amp;Main!$D$7&amp;"", "STDDEV",$B$1,,"all",,,,"T")</f>
        <v>0.43754428350000002</v>
      </c>
      <c r="F81" s="1">
        <f t="shared" si="11"/>
        <v>-2.982555250319022</v>
      </c>
      <c r="G81" s="1" t="str">
        <f t="shared" si="12"/>
        <v>S.PYPL</v>
      </c>
      <c r="H81" s="1"/>
      <c r="I81" s="1"/>
      <c r="J81" s="1" t="str">
        <f t="shared" si="13"/>
        <v>S.PYPL</v>
      </c>
      <c r="K81" s="1">
        <f>RTD("cqg.rtd",,"StudyData",$A81,"BAR","","Close",Main!$P$7,0,,,,,"T")</f>
        <v>55.34</v>
      </c>
      <c r="L81" s="1">
        <f xml:space="preserve"> RTD("cqg.rtd",,"StudyData", $A81, "MA", "InputChoice=Close,MAType=Sim,Period="&amp;Main!$R$7&amp;"", "MA",$J$1,,"all",,,,"T")</f>
        <v>56.707000000000001</v>
      </c>
      <c r="M81" s="1">
        <f xml:space="preserve"> RTD("cqg.rtd",,"StudyData",$A81, "StdDev", "InputChoice=Close,Period1="&amp;Main!$T$7&amp;"", "STDDEV",$J$1,,"all",,,,"T")</f>
        <v>0.39223844790000001</v>
      </c>
      <c r="N81" s="1">
        <f t="shared" si="14"/>
        <v>-3.4851249471303989</v>
      </c>
      <c r="O81" s="1" t="str">
        <f t="shared" si="15"/>
        <v>S.PYPL</v>
      </c>
      <c r="P81" s="1"/>
      <c r="Q81" s="1"/>
      <c r="R81" s="1" t="str">
        <f t="shared" si="16"/>
        <v>S.PYPL</v>
      </c>
      <c r="S81" s="1">
        <f>RTD("cqg.rtd",,"StudyData",$A81,"BAR","","Close",$R$1,0,,,,,"T")</f>
        <v>55.34</v>
      </c>
      <c r="T81" s="1">
        <f xml:space="preserve"> RTD("cqg.rtd",,"StudyData", $A81, "MA", "InputChoice=Close,MAType=Sim,Period="&amp;Main!$R$7&amp;"", "MA",$R$1,,"all",,,,"T")</f>
        <v>56.667999999999999</v>
      </c>
      <c r="U81" s="1">
        <f xml:space="preserve"> RTD("cqg.rtd",,"StudyData",$A81, "StdDev", "InputChoice=Close,Period1="&amp;Main!$T$7&amp;"", "STDDEV",$R$1,,"all",,,,"T")</f>
        <v>0.53590670829999998</v>
      </c>
      <c r="V81" s="1">
        <f t="shared" si="17"/>
        <v>-2.4780432478866881</v>
      </c>
      <c r="W81" s="1" t="str">
        <f t="shared" si="18"/>
        <v>S.PYPL</v>
      </c>
      <c r="X81" s="1"/>
      <c r="Y81" s="1"/>
      <c r="Z81" t="str">
        <f t="shared" si="19"/>
        <v>S.PYPL</v>
      </c>
      <c r="AA81" s="1">
        <f>RTD("cqg.rtd",,"StudyData",$A81,"BAR","","Close",$Z$1,0,,,,,"T")</f>
        <v>55.34</v>
      </c>
      <c r="AB81" s="1">
        <f xml:space="preserve"> RTD("cqg.rtd",,"StudyData", $A81, "MA", "InputChoice=Close,MAType=Sim,Period="&amp;Main!$D$24&amp;"", "MA",$Z$1,,"all",,,,"T")</f>
        <v>46.8185</v>
      </c>
      <c r="AC81" s="1">
        <f xml:space="preserve"> RTD("cqg.rtd",,"StudyData",$A81, "StdDev", "InputChoice=Close,Period1="&amp;Main!$D$24&amp;"", "STDDEV",$Z$1,,"all",,,,"T")</f>
        <v>4.8696840503000001</v>
      </c>
      <c r="AD81" s="1">
        <f t="shared" si="20"/>
        <v>1.7499081895210493</v>
      </c>
      <c r="AE81" s="1" t="str">
        <f t="shared" si="21"/>
        <v>S.PYPL</v>
      </c>
      <c r="AF81" s="1"/>
      <c r="AG81" s="1"/>
    </row>
    <row r="82" spans="1:33" x14ac:dyDescent="0.3">
      <c r="A82" t="s">
        <v>32</v>
      </c>
      <c r="B82" t="str">
        <f>PROPER(RTD("cqg.rtd", ,"ContractData",A82, "LongDescription",, "T"))</f>
        <v>Qualcomm Inc</v>
      </c>
      <c r="C82" s="1">
        <f>RTD("cqg.rtd",,"StudyData",$A82,"BAR","","Close",$B$1,0,,,,,"T")</f>
        <v>173.25</v>
      </c>
      <c r="D82" s="1">
        <f xml:space="preserve"> RTD("cqg.rtd",,"StudyData", $A82, "MA", "InputChoice=Close,MAType=Sim,Period="&amp;Main!$D$7&amp;"", "MA",$B$1,,"all",,,,"T")</f>
        <v>170.88249999999999</v>
      </c>
      <c r="E82" s="1">
        <f xml:space="preserve"> RTD("cqg.rtd",,"StudyData",$A82, "StdDev", "InputChoice=Close,Period1="&amp;Main!$D$7&amp;"", "STDDEV",$B$1,,"all",,,,"T")</f>
        <v>1.0400042066999999</v>
      </c>
      <c r="F82" s="1">
        <f t="shared" si="11"/>
        <v>2.2764330997393136</v>
      </c>
      <c r="G82" s="1" t="str">
        <f t="shared" si="12"/>
        <v>S.QCOM</v>
      </c>
      <c r="H82" s="1"/>
      <c r="I82" s="1"/>
      <c r="J82" s="1" t="str">
        <f t="shared" si="13"/>
        <v>S.QCOM</v>
      </c>
      <c r="K82" s="1">
        <f>RTD("cqg.rtd",,"StudyData",$A82,"BAR","","Close",Main!$P$7,0,,,,,"T")</f>
        <v>173.25</v>
      </c>
      <c r="L82" s="1">
        <f xml:space="preserve"> RTD("cqg.rtd",,"StudyData", $A82, "MA", "InputChoice=Close,MAType=Sim,Period="&amp;Main!$R$7&amp;"", "MA",$J$1,,"all",,,,"T")</f>
        <v>170.03100000000001</v>
      </c>
      <c r="M82" s="1">
        <f xml:space="preserve"> RTD("cqg.rtd",,"StudyData",$A82, "StdDev", "InputChoice=Close,Period1="&amp;Main!$T$7&amp;"", "STDDEV",$J$1,,"all",,,,"T")</f>
        <v>1.4193163847000001</v>
      </c>
      <c r="N82" s="1">
        <f t="shared" si="14"/>
        <v>2.2679932640109639</v>
      </c>
      <c r="O82" s="1" t="str">
        <f t="shared" si="15"/>
        <v>S.QCOM</v>
      </c>
      <c r="P82" s="1"/>
      <c r="Q82" s="1"/>
      <c r="R82" s="1" t="str">
        <f t="shared" si="16"/>
        <v>S.QCOM</v>
      </c>
      <c r="S82" s="1">
        <f>RTD("cqg.rtd",,"StudyData",$A82,"BAR","","Close",$R$1,0,,,,,"T")</f>
        <v>173.25</v>
      </c>
      <c r="T82" s="1">
        <f xml:space="preserve"> RTD("cqg.rtd",,"StudyData", $A82, "MA", "InputChoice=Close,MAType=Sim,Period="&amp;Main!$R$7&amp;"", "MA",$R$1,,"all",,,,"T")</f>
        <v>170.02950000000001</v>
      </c>
      <c r="U82" s="1">
        <f xml:space="preserve"> RTD("cqg.rtd",,"StudyData",$A82, "StdDev", "InputChoice=Close,Period1="&amp;Main!$T$7&amp;"", "STDDEV",$R$1,,"all",,,,"T")</f>
        <v>1.6315130248</v>
      </c>
      <c r="V82" s="1">
        <f t="shared" si="17"/>
        <v>1.9739345938686417</v>
      </c>
      <c r="W82" s="1" t="str">
        <f t="shared" si="18"/>
        <v>S.QCOM</v>
      </c>
      <c r="X82" s="1"/>
      <c r="Y82" s="1"/>
      <c r="Z82" t="str">
        <f t="shared" si="19"/>
        <v>S.QCOM</v>
      </c>
      <c r="AA82" s="1">
        <f>RTD("cqg.rtd",,"StudyData",$A82,"BAR","","Close",$Z$1,0,,,,,"T")</f>
        <v>173.25</v>
      </c>
      <c r="AB82" s="1">
        <f xml:space="preserve"> RTD("cqg.rtd",,"StudyData", $A82, "MA", "InputChoice=Close,MAType=Sim,Period="&amp;Main!$D$24&amp;"", "MA",$Z$1,,"all",,,,"T")</f>
        <v>187.06950000000001</v>
      </c>
      <c r="AC82" s="1">
        <f xml:space="preserve"> RTD("cqg.rtd",,"StudyData",$A82, "StdDev", "InputChoice=Close,Period1="&amp;Main!$D$24&amp;"", "STDDEV",$Z$1,,"all",,,,"T")</f>
        <v>12.231819764500001</v>
      </c>
      <c r="AD82" s="1">
        <f t="shared" si="20"/>
        <v>-1.1297991849183289</v>
      </c>
      <c r="AE82" s="1" t="str">
        <f t="shared" si="21"/>
        <v>S.QCOM</v>
      </c>
      <c r="AF82" s="1"/>
      <c r="AG82" s="1"/>
    </row>
    <row r="83" spans="1:33" x14ac:dyDescent="0.3">
      <c r="A83" t="s">
        <v>65</v>
      </c>
      <c r="B83" t="str">
        <f>PROPER(RTD("cqg.rtd", ,"ContractData",A83, "LongDescription",, "T"))</f>
        <v>Regeneron Pharmaceut</v>
      </c>
      <c r="C83" s="1">
        <f>RTD("cqg.rtd",,"StudyData",$A83,"BAR","","Close",$B$1,0,,,,,"T")</f>
        <v>672.94</v>
      </c>
      <c r="D83" s="1">
        <f xml:space="preserve"> RTD("cqg.rtd",,"StudyData", $A83, "MA", "InputChoice=Close,MAType=Sim,Period="&amp;Main!$D$7&amp;"", "MA",$B$1,,"all",,,,"T")</f>
        <v>674.55100000000004</v>
      </c>
      <c r="E83" s="1">
        <f xml:space="preserve"> RTD("cqg.rtd",,"StudyData",$A83, "StdDev", "InputChoice=Close,Period1="&amp;Main!$D$7&amp;"", "STDDEV",$B$1,,"all",,,,"T")</f>
        <v>1.2212653274</v>
      </c>
      <c r="F83" s="1">
        <f t="shared" si="11"/>
        <v>-1.3191236694074591</v>
      </c>
      <c r="G83" s="1" t="str">
        <f t="shared" si="12"/>
        <v>S.REGN</v>
      </c>
      <c r="H83" s="1"/>
      <c r="I83" s="1"/>
      <c r="J83" s="1" t="str">
        <f t="shared" si="13"/>
        <v>S.REGN</v>
      </c>
      <c r="K83" s="1">
        <f>RTD("cqg.rtd",,"StudyData",$A83,"BAR","","Close",Main!$P$7,0,,,,,"T")</f>
        <v>672.94</v>
      </c>
      <c r="L83" s="1">
        <f xml:space="preserve"> RTD("cqg.rtd",,"StudyData", $A83, "MA", "InputChoice=Close,MAType=Sim,Period="&amp;Main!$R$7&amp;"", "MA",$J$1,,"all",,,,"T")</f>
        <v>676.13049999999998</v>
      </c>
      <c r="M83" s="1">
        <f xml:space="preserve"> RTD("cqg.rtd",,"StudyData",$A83, "StdDev", "InputChoice=Close,Period1="&amp;Main!$T$7&amp;"", "STDDEV",$J$1,,"all",,,,"T")</f>
        <v>2.7680579383000001</v>
      </c>
      <c r="N83" s="1">
        <f t="shared" si="14"/>
        <v>-1.1526131573529748</v>
      </c>
      <c r="O83" s="1" t="str">
        <f t="shared" si="15"/>
        <v>S.REGN</v>
      </c>
      <c r="P83" s="1"/>
      <c r="Q83" s="1"/>
      <c r="R83" s="1" t="str">
        <f t="shared" si="16"/>
        <v>S.REGN</v>
      </c>
      <c r="S83" s="1">
        <f>RTD("cqg.rtd",,"StudyData",$A83,"BAR","","Close",$R$1,0,,,,,"T")</f>
        <v>672.94</v>
      </c>
      <c r="T83" s="1">
        <f xml:space="preserve"> RTD("cqg.rtd",,"StudyData", $A83, "MA", "InputChoice=Close,MAType=Sim,Period="&amp;Main!$R$7&amp;"", "MA",$R$1,,"all",,,,"T")</f>
        <v>678.0625</v>
      </c>
      <c r="U83" s="1">
        <f xml:space="preserve"> RTD("cqg.rtd",,"StudyData",$A83, "StdDev", "InputChoice=Close,Period1="&amp;Main!$T$7&amp;"", "STDDEV",$R$1,,"all",,,,"T")</f>
        <v>4.3799439208999997</v>
      </c>
      <c r="V83" s="1">
        <f t="shared" si="17"/>
        <v>-1.1695355220318355</v>
      </c>
      <c r="W83" s="1" t="str">
        <f t="shared" si="18"/>
        <v>S.REGN</v>
      </c>
      <c r="X83" s="1"/>
      <c r="Y83" s="1"/>
      <c r="Z83" t="str">
        <f t="shared" si="19"/>
        <v>S.REGN</v>
      </c>
      <c r="AA83" s="1">
        <f>RTD("cqg.rtd",,"StudyData",$A83,"BAR","","Close",$Z$1,0,,,,,"T")</f>
        <v>672.94</v>
      </c>
      <c r="AB83" s="1">
        <f xml:space="preserve"> RTD("cqg.rtd",,"StudyData", $A83, "MA", "InputChoice=Close,MAType=Sim,Period="&amp;Main!$D$24&amp;"", "MA",$Z$1,,"all",,,,"T")</f>
        <v>648.74800000000005</v>
      </c>
      <c r="AC83" s="1">
        <f xml:space="preserve"> RTD("cqg.rtd",,"StudyData",$A83, "StdDev", "InputChoice=Close,Period1="&amp;Main!$D$24&amp;"", "STDDEV",$Z$1,,"all",,,,"T")</f>
        <v>22.199097864599999</v>
      </c>
      <c r="AD83" s="1">
        <f t="shared" si="20"/>
        <v>1.0897740145818271</v>
      </c>
      <c r="AE83" s="1" t="str">
        <f t="shared" si="21"/>
        <v>S.REGN</v>
      </c>
      <c r="AF83" s="1"/>
      <c r="AG83" s="1"/>
    </row>
    <row r="84" spans="1:33" x14ac:dyDescent="0.3">
      <c r="A84" t="s">
        <v>93</v>
      </c>
      <c r="B84" t="str">
        <f>PROPER(RTD("cqg.rtd", ,"ContractData",A84, "LongDescription",, "T"))</f>
        <v>Rocket Lab Corp Cmn</v>
      </c>
      <c r="C84" s="1">
        <f>RTD("cqg.rtd",,"StudyData",$A84,"BAR","","Close",$B$1,0,,,,,"T")</f>
        <v>67.569999999999993</v>
      </c>
      <c r="D84" s="1">
        <f xml:space="preserve"> RTD("cqg.rtd",,"StudyData", $A84, "MA", "InputChoice=Close,MAType=Sim,Period="&amp;Main!$D$7&amp;"", "MA",$B$1,,"all",,,,"T")</f>
        <v>67.843500000000006</v>
      </c>
      <c r="E84" s="1">
        <f xml:space="preserve"> RTD("cqg.rtd",,"StudyData",$A84, "StdDev", "InputChoice=Close,Period1="&amp;Main!$D$7&amp;"", "STDDEV",$B$1,,"all",,,,"T")</f>
        <v>0.354743217</v>
      </c>
      <c r="F84" s="1">
        <f t="shared" si="11"/>
        <v>-0.77098021017273666</v>
      </c>
      <c r="G84" s="1" t="str">
        <f t="shared" si="12"/>
        <v>S.RKLB</v>
      </c>
      <c r="H84" s="1"/>
      <c r="I84" s="1"/>
      <c r="J84" s="1" t="str">
        <f t="shared" si="13"/>
        <v>S.RKLB</v>
      </c>
      <c r="K84" s="1">
        <f>RTD("cqg.rtd",,"StudyData",$A84,"BAR","","Close",Main!$P$7,0,,,,,"T")</f>
        <v>67.569999999999993</v>
      </c>
      <c r="L84" s="1">
        <f xml:space="preserve"> RTD("cqg.rtd",,"StudyData", $A84, "MA", "InputChoice=Close,MAType=Sim,Period="&amp;Main!$R$7&amp;"", "MA",$J$1,,"all",,,,"T")</f>
        <v>68.798500000000004</v>
      </c>
      <c r="M84" s="1">
        <f xml:space="preserve"> RTD("cqg.rtd",,"StudyData",$A84, "StdDev", "InputChoice=Close,Period1="&amp;Main!$T$7&amp;"", "STDDEV",$J$1,,"all",,,,"T")</f>
        <v>0.93778075800000005</v>
      </c>
      <c r="N84" s="1">
        <f t="shared" si="14"/>
        <v>-1.310007685186489</v>
      </c>
      <c r="O84" s="1" t="str">
        <f t="shared" si="15"/>
        <v>S.RKLB</v>
      </c>
      <c r="P84" s="1"/>
      <c r="Q84" s="1"/>
      <c r="R84" s="1" t="str">
        <f t="shared" si="16"/>
        <v>S.RKLB</v>
      </c>
      <c r="S84" s="1">
        <f>RTD("cqg.rtd",,"StudyData",$A84,"BAR","","Close",$R$1,0,,,,,"T")</f>
        <v>67.569999999999993</v>
      </c>
      <c r="T84" s="1">
        <f xml:space="preserve"> RTD("cqg.rtd",,"StudyData", $A84, "MA", "InputChoice=Close,MAType=Sim,Period="&amp;Main!$R$7&amp;"", "MA",$R$1,,"all",,,,"T")</f>
        <v>68.150499999999994</v>
      </c>
      <c r="U84" s="1">
        <f xml:space="preserve"> RTD("cqg.rtd",,"StudyData",$A84, "StdDev", "InputChoice=Close,Period1="&amp;Main!$T$7&amp;"", "STDDEV",$R$1,,"all",,,,"T")</f>
        <v>1.0487825084</v>
      </c>
      <c r="V84" s="1">
        <f t="shared" si="17"/>
        <v>-0.55349893362123193</v>
      </c>
      <c r="W84" s="1" t="str">
        <f t="shared" si="18"/>
        <v>S.RKLB</v>
      </c>
      <c r="X84" s="1"/>
      <c r="Y84" s="1"/>
      <c r="Z84" t="str">
        <f t="shared" si="19"/>
        <v>S.RKLB</v>
      </c>
      <c r="AA84" s="1">
        <f>RTD("cqg.rtd",,"StudyData",$A84,"BAR","","Close",$Z$1,0,,,,,"T")</f>
        <v>67.569999999999993</v>
      </c>
      <c r="AB84" s="1">
        <f xml:space="preserve"> RTD("cqg.rtd",,"StudyData", $A84, "MA", "InputChoice=Close,MAType=Sim,Period="&amp;Main!$D$24&amp;"", "MA",$Z$1,,"all",,,,"T")</f>
        <v>85.197999999999993</v>
      </c>
      <c r="AC84" s="1">
        <f xml:space="preserve"> RTD("cqg.rtd",,"StudyData",$A84, "StdDev", "InputChoice=Close,Period1="&amp;Main!$D$24&amp;"", "STDDEV",$Z$1,,"all",,,,"T")</f>
        <v>11.092549120899999</v>
      </c>
      <c r="AD84" s="1">
        <f t="shared" si="20"/>
        <v>-1.5891748423079999</v>
      </c>
      <c r="AE84" s="1" t="str">
        <f t="shared" si="21"/>
        <v>S.RKLB</v>
      </c>
      <c r="AF84" s="1"/>
      <c r="AG84" s="1"/>
    </row>
    <row r="85" spans="1:33" x14ac:dyDescent="0.3">
      <c r="A85" t="s">
        <v>95</v>
      </c>
      <c r="B85" t="str">
        <f>PROPER(RTD("cqg.rtd", ,"ContractData",A85, "LongDescription",, "T"))</f>
        <v>Roper Tech Cmn</v>
      </c>
      <c r="C85" s="1">
        <f>RTD("cqg.rtd",,"StudyData",$A85,"BAR","","Close",$B$1,0,,,,,"T")</f>
        <v>358.98</v>
      </c>
      <c r="D85" s="1">
        <f xml:space="preserve"> RTD("cqg.rtd",,"StudyData", $A85, "MA", "InputChoice=Close,MAType=Sim,Period="&amp;Main!$D$7&amp;"", "MA",$B$1,,"all",,,,"T")</f>
        <v>362.0915</v>
      </c>
      <c r="E85" s="1">
        <f xml:space="preserve"> RTD("cqg.rtd",,"StudyData",$A85, "StdDev", "InputChoice=Close,Period1="&amp;Main!$D$7&amp;"", "STDDEV",$B$1,,"all",,,,"T")</f>
        <v>2.0893043698999998</v>
      </c>
      <c r="F85" s="1">
        <f t="shared" si="11"/>
        <v>-1.4892516594644867</v>
      </c>
      <c r="G85" s="1" t="str">
        <f t="shared" si="12"/>
        <v>S.ROP</v>
      </c>
      <c r="H85" s="1"/>
      <c r="I85" s="1"/>
      <c r="J85" s="1" t="str">
        <f t="shared" si="13"/>
        <v>S.ROP</v>
      </c>
      <c r="K85" s="1">
        <f>RTD("cqg.rtd",,"StudyData",$A85,"BAR","","Close",Main!$P$7,0,,,,,"T")</f>
        <v>358.98</v>
      </c>
      <c r="L85" s="1">
        <f xml:space="preserve"> RTD("cqg.rtd",,"StudyData", $A85, "MA", "InputChoice=Close,MAType=Sim,Period="&amp;Main!$R$7&amp;"", "MA",$J$1,,"all",,,,"T")</f>
        <v>361.69850000000002</v>
      </c>
      <c r="M85" s="1">
        <f xml:space="preserve"> RTD("cqg.rtd",,"StudyData",$A85, "StdDev", "InputChoice=Close,Period1="&amp;Main!$T$7&amp;"", "STDDEV",$J$1,,"all",,,,"T")</f>
        <v>1.4375300866</v>
      </c>
      <c r="N85" s="1">
        <f t="shared" si="14"/>
        <v>-1.8910908546127996</v>
      </c>
      <c r="O85" s="1" t="str">
        <f t="shared" si="15"/>
        <v>S.ROP</v>
      </c>
      <c r="P85" s="1"/>
      <c r="Q85" s="1"/>
      <c r="R85" s="1" t="str">
        <f t="shared" si="16"/>
        <v>S.ROP</v>
      </c>
      <c r="S85" s="1">
        <f>RTD("cqg.rtd",,"StudyData",$A85,"BAR","","Close",$R$1,0,,,,,"T")</f>
        <v>358.98</v>
      </c>
      <c r="T85" s="1">
        <f xml:space="preserve"> RTD("cqg.rtd",,"StudyData", $A85, "MA", "InputChoice=Close,MAType=Sim,Period="&amp;Main!$R$7&amp;"", "MA",$R$1,,"all",,,,"T")</f>
        <v>362.209</v>
      </c>
      <c r="U85" s="1">
        <f xml:space="preserve"> RTD("cqg.rtd",,"StudyData",$A85, "StdDev", "InputChoice=Close,Period1="&amp;Main!$T$7&amp;"", "STDDEV",$R$1,,"all",,,,"T")</f>
        <v>1.6326937864</v>
      </c>
      <c r="V85" s="1">
        <f t="shared" si="17"/>
        <v>-1.9777131675865274</v>
      </c>
      <c r="W85" s="1" t="str">
        <f t="shared" si="18"/>
        <v>S.ROP</v>
      </c>
      <c r="X85" s="1"/>
      <c r="Y85" s="1"/>
      <c r="Z85" t="str">
        <f t="shared" si="19"/>
        <v>S.ROP</v>
      </c>
      <c r="AA85" s="1">
        <f>RTD("cqg.rtd",,"StudyData",$A85,"BAR","","Close",$Z$1,0,,,,,"T")</f>
        <v>358.98</v>
      </c>
      <c r="AB85" s="1">
        <f xml:space="preserve"> RTD("cqg.rtd",,"StudyData", $A85, "MA", "InputChoice=Close,MAType=Sim,Period="&amp;Main!$D$24&amp;"", "MA",$Z$1,,"all",,,,"T")</f>
        <v>349.29250000000002</v>
      </c>
      <c r="AC85" s="1">
        <f xml:space="preserve"> RTD("cqg.rtd",,"StudyData",$A85, "StdDev", "InputChoice=Close,Period1="&amp;Main!$D$24&amp;"", "STDDEV",$Z$1,,"all",,,,"T")</f>
        <v>13.171894653000001</v>
      </c>
      <c r="AD85" s="1">
        <f t="shared" si="20"/>
        <v>0.73546746730119017</v>
      </c>
      <c r="AE85" s="1" t="str">
        <f t="shared" si="21"/>
        <v>S.ROP</v>
      </c>
      <c r="AF85" s="1"/>
      <c r="AG85" s="1"/>
    </row>
    <row r="86" spans="1:33" x14ac:dyDescent="0.3">
      <c r="A86" t="s">
        <v>60</v>
      </c>
      <c r="B86" t="str">
        <f>PROPER(RTD("cqg.rtd", ,"ContractData",A86, "LongDescription",, "T"))</f>
        <v>Ross Stores, Inc.</v>
      </c>
      <c r="C86" s="1">
        <f>RTD("cqg.rtd",,"StudyData",$A86,"BAR","","Close",$B$1,0,,,,,"T")</f>
        <v>233.57</v>
      </c>
      <c r="D86" s="1">
        <f xml:space="preserve"> RTD("cqg.rtd",,"StudyData", $A86, "MA", "InputChoice=Close,MAType=Sim,Period="&amp;Main!$D$7&amp;"", "MA",$B$1,,"all",,,,"T")</f>
        <v>233.0575</v>
      </c>
      <c r="E86" s="1">
        <f xml:space="preserve"> RTD("cqg.rtd",,"StudyData",$A86, "StdDev", "InputChoice=Close,Period1="&amp;Main!$D$7&amp;"", "STDDEV",$B$1,,"all",,,,"T")</f>
        <v>0.53977657410000002</v>
      </c>
      <c r="F86" s="1">
        <f t="shared" si="11"/>
        <v>0.9494669175936522</v>
      </c>
      <c r="G86" s="1" t="str">
        <f t="shared" si="12"/>
        <v>S.ROST</v>
      </c>
      <c r="H86" s="1"/>
      <c r="I86" s="1"/>
      <c r="J86" s="1" t="str">
        <f t="shared" si="13"/>
        <v>S.ROST</v>
      </c>
      <c r="K86" s="1">
        <f>RTD("cqg.rtd",,"StudyData",$A86,"BAR","","Close",Main!$P$7,0,,,,,"T")</f>
        <v>233.57</v>
      </c>
      <c r="L86" s="1">
        <f xml:space="preserve"> RTD("cqg.rtd",,"StudyData", $A86, "MA", "InputChoice=Close,MAType=Sim,Period="&amp;Main!$R$7&amp;"", "MA",$J$1,,"all",,,,"T")</f>
        <v>233.18700000000001</v>
      </c>
      <c r="M86" s="1">
        <f xml:space="preserve"> RTD("cqg.rtd",,"StudyData",$A86, "StdDev", "InputChoice=Close,Period1="&amp;Main!$T$7&amp;"", "STDDEV",$J$1,,"all",,,,"T")</f>
        <v>0.66502706710000004</v>
      </c>
      <c r="N86" s="1">
        <f t="shared" si="14"/>
        <v>0.57591640844054504</v>
      </c>
      <c r="O86" s="1" t="str">
        <f t="shared" si="15"/>
        <v>S.ROST</v>
      </c>
      <c r="P86" s="1"/>
      <c r="Q86" s="1"/>
      <c r="R86" s="1" t="str">
        <f t="shared" si="16"/>
        <v>S.ROST</v>
      </c>
      <c r="S86" s="1">
        <f>RTD("cqg.rtd",,"StudyData",$A86,"BAR","","Close",$R$1,0,,,,,"T")</f>
        <v>233.57</v>
      </c>
      <c r="T86" s="1">
        <f xml:space="preserve"> RTD("cqg.rtd",,"StudyData", $A86, "MA", "InputChoice=Close,MAType=Sim,Period="&amp;Main!$R$7&amp;"", "MA",$R$1,,"all",,,,"T")</f>
        <v>233.36750000000001</v>
      </c>
      <c r="U86" s="1">
        <f xml:space="preserve"> RTD("cqg.rtd",,"StudyData",$A86, "StdDev", "InputChoice=Close,Period1="&amp;Main!$T$7&amp;"", "STDDEV",$R$1,,"all",,,,"T")</f>
        <v>0.91004326820000003</v>
      </c>
      <c r="V86" s="1">
        <f t="shared" si="17"/>
        <v>0.2225168924116287</v>
      </c>
      <c r="W86" s="1" t="str">
        <f t="shared" si="18"/>
        <v>S.ROST</v>
      </c>
      <c r="X86" s="1"/>
      <c r="Y86" s="1"/>
      <c r="Z86" t="str">
        <f t="shared" si="19"/>
        <v>S.ROST</v>
      </c>
      <c r="AA86" s="1">
        <f>RTD("cqg.rtd",,"StudyData",$A86,"BAR","","Close",$Z$1,0,,,,,"T")</f>
        <v>233.57</v>
      </c>
      <c r="AB86" s="1">
        <f xml:space="preserve"> RTD("cqg.rtd",,"StudyData", $A86, "MA", "InputChoice=Close,MAType=Sim,Period="&amp;Main!$D$24&amp;"", "MA",$Z$1,,"all",,,,"T")</f>
        <v>221.15950000000001</v>
      </c>
      <c r="AC86" s="1">
        <f xml:space="preserve"> RTD("cqg.rtd",,"StudyData",$A86, "StdDev", "InputChoice=Close,Period1="&amp;Main!$D$24&amp;"", "STDDEV",$Z$1,,"all",,,,"T")</f>
        <v>8.5133198429999997</v>
      </c>
      <c r="AD86" s="1">
        <f t="shared" si="20"/>
        <v>1.4577744321687158</v>
      </c>
      <c r="AE86" s="1" t="str">
        <f t="shared" si="21"/>
        <v>S.ROST</v>
      </c>
      <c r="AF86" s="1"/>
      <c r="AG86" s="1"/>
    </row>
    <row r="87" spans="1:33" x14ac:dyDescent="0.3">
      <c r="A87" t="s">
        <v>42</v>
      </c>
      <c r="B87" t="str">
        <f>PROPER(RTD("cqg.rtd", ,"ContractData",A87, "LongDescription",, "T"))</f>
        <v>Starbucks Corp</v>
      </c>
      <c r="C87" s="1">
        <f>RTD("cqg.rtd",,"StudyData",$A87,"BAR","","Close",$B$1,0,,,,,"T")</f>
        <v>105.99</v>
      </c>
      <c r="D87" s="1">
        <f xml:space="preserve"> RTD("cqg.rtd",,"StudyData", $A87, "MA", "InputChoice=Close,MAType=Sim,Period="&amp;Main!$D$7&amp;"", "MA",$B$1,,"all",,,,"T")</f>
        <v>105.529</v>
      </c>
      <c r="E87" s="1">
        <f xml:space="preserve"> RTD("cqg.rtd",,"StudyData",$A87, "StdDev", "InputChoice=Close,Period1="&amp;Main!$D$7&amp;"", "STDDEV",$B$1,,"all",,,,"T")</f>
        <v>0.2885116982</v>
      </c>
      <c r="F87" s="1">
        <f t="shared" si="11"/>
        <v>1.5978554868871466</v>
      </c>
      <c r="G87" s="1" t="str">
        <f t="shared" si="12"/>
        <v>S.SBUX</v>
      </c>
      <c r="H87" s="1"/>
      <c r="I87" s="1"/>
      <c r="J87" s="1" t="str">
        <f t="shared" si="13"/>
        <v>S.SBUX</v>
      </c>
      <c r="K87" s="1">
        <f>RTD("cqg.rtd",,"StudyData",$A87,"BAR","","Close",Main!$P$7,0,,,,,"T")</f>
        <v>105.99</v>
      </c>
      <c r="L87" s="1">
        <f xml:space="preserve"> RTD("cqg.rtd",,"StudyData", $A87, "MA", "InputChoice=Close,MAType=Sim,Period="&amp;Main!$R$7&amp;"", "MA",$J$1,,"all",,,,"T")</f>
        <v>106.03749999999999</v>
      </c>
      <c r="M87" s="1">
        <f xml:space="preserve"> RTD("cqg.rtd",,"StudyData",$A87, "StdDev", "InputChoice=Close,Period1="&amp;Main!$T$7&amp;"", "STDDEV",$J$1,,"all",,,,"T")</f>
        <v>0.6650479306</v>
      </c>
      <c r="N87" s="1">
        <f t="shared" si="14"/>
        <v>-7.1423423507453634E-2</v>
      </c>
      <c r="O87" s="1" t="str">
        <f t="shared" si="15"/>
        <v>S.SBUX</v>
      </c>
      <c r="P87" s="1"/>
      <c r="Q87" s="1"/>
      <c r="R87" s="1" t="str">
        <f t="shared" si="16"/>
        <v>S.SBUX</v>
      </c>
      <c r="S87" s="1">
        <f>RTD("cqg.rtd",,"StudyData",$A87,"BAR","","Close",$R$1,0,,,,,"T")</f>
        <v>105.99</v>
      </c>
      <c r="T87" s="1">
        <f xml:space="preserve"> RTD("cqg.rtd",,"StudyData", $A87, "MA", "InputChoice=Close,MAType=Sim,Period="&amp;Main!$R$7&amp;"", "MA",$R$1,,"all",,,,"T")</f>
        <v>106.9345</v>
      </c>
      <c r="U87" s="1">
        <f xml:space="preserve"> RTD("cqg.rtd",,"StudyData",$A87, "StdDev", "InputChoice=Close,Period1="&amp;Main!$T$7&amp;"", "STDDEV",$R$1,,"all",,,,"T")</f>
        <v>1.1269981145000001</v>
      </c>
      <c r="V87" s="1">
        <f t="shared" si="17"/>
        <v>-0.83806706315479373</v>
      </c>
      <c r="W87" s="1" t="str">
        <f t="shared" si="18"/>
        <v>S.SBUX</v>
      </c>
      <c r="X87" s="1"/>
      <c r="Y87" s="1"/>
      <c r="Z87" t="str">
        <f t="shared" si="19"/>
        <v>S.SBUX</v>
      </c>
      <c r="AA87" s="1">
        <f>RTD("cqg.rtd",,"StudyData",$A87,"BAR","","Close",$Z$1,0,,,,,"T")</f>
        <v>105.99</v>
      </c>
      <c r="AB87" s="1">
        <f xml:space="preserve"> RTD("cqg.rtd",,"StudyData", $A87, "MA", "InputChoice=Close,MAType=Sim,Period="&amp;Main!$D$24&amp;"", "MA",$Z$1,,"all",,,,"T")</f>
        <v>104.34399999999999</v>
      </c>
      <c r="AC87" s="1">
        <f xml:space="preserve"> RTD("cqg.rtd",,"StudyData",$A87, "StdDev", "InputChoice=Close,Period1="&amp;Main!$D$24&amp;"", "STDDEV",$Z$1,,"all",,,,"T")</f>
        <v>2.0264806931999999</v>
      </c>
      <c r="AD87" s="1">
        <f t="shared" si="20"/>
        <v>0.8122455869050571</v>
      </c>
      <c r="AE87" s="1" t="str">
        <f t="shared" si="21"/>
        <v>S.SBUX</v>
      </c>
      <c r="AF87" s="1"/>
      <c r="AG87" s="1"/>
    </row>
    <row r="88" spans="1:33" x14ac:dyDescent="0.3">
      <c r="A88" t="s">
        <v>37</v>
      </c>
      <c r="B88" t="str">
        <f>PROPER(RTD("cqg.rtd", ,"ContractData",A88, "LongDescription",, "T"))</f>
        <v>Shopify Inc.</v>
      </c>
      <c r="C88" s="1">
        <f>RTD("cqg.rtd",,"StudyData",$A88,"BAR","","Close",$B$1,0,,,,,"T")</f>
        <v>125.11</v>
      </c>
      <c r="D88" s="1">
        <f xml:space="preserve"> RTD("cqg.rtd",,"StudyData", $A88, "MA", "InputChoice=Close,MAType=Sim,Period="&amp;Main!$D$7&amp;"", "MA",$B$1,,"all",,,,"T")</f>
        <v>123.8655</v>
      </c>
      <c r="E88" s="1">
        <f xml:space="preserve"> RTD("cqg.rtd",,"StudyData",$A88, "StdDev", "InputChoice=Close,Period1="&amp;Main!$D$7&amp;"", "STDDEV",$B$1,,"all",,,,"T")</f>
        <v>0.56087855190000002</v>
      </c>
      <c r="F88" s="1">
        <f t="shared" si="11"/>
        <v>2.2188404170282592</v>
      </c>
      <c r="G88" s="1" t="str">
        <f t="shared" si="12"/>
        <v>S.SHOP</v>
      </c>
      <c r="H88" s="1"/>
      <c r="I88" s="1"/>
      <c r="J88" s="1" t="str">
        <f t="shared" si="13"/>
        <v>S.SHOP</v>
      </c>
      <c r="K88" s="1">
        <f>RTD("cqg.rtd",,"StudyData",$A88,"BAR","","Close",Main!$P$7,0,,,,,"T")</f>
        <v>125.11</v>
      </c>
      <c r="L88" s="1">
        <f xml:space="preserve"> RTD("cqg.rtd",,"StudyData", $A88, "MA", "InputChoice=Close,MAType=Sim,Period="&amp;Main!$R$7&amp;"", "MA",$J$1,,"all",,,,"T")</f>
        <v>123.44199999999999</v>
      </c>
      <c r="M88" s="1">
        <f xml:space="preserve"> RTD("cqg.rtd",,"StudyData",$A88, "StdDev", "InputChoice=Close,Period1="&amp;Main!$T$7&amp;"", "STDDEV",$J$1,,"all",,,,"T")</f>
        <v>0.67324289820000005</v>
      </c>
      <c r="N88" s="1">
        <f t="shared" si="14"/>
        <v>2.4775604829395381</v>
      </c>
      <c r="O88" s="1" t="str">
        <f t="shared" si="15"/>
        <v>S.SHOP</v>
      </c>
      <c r="P88" s="1"/>
      <c r="Q88" s="1"/>
      <c r="R88" s="1" t="str">
        <f t="shared" si="16"/>
        <v>S.SHOP</v>
      </c>
      <c r="S88" s="1">
        <f>RTD("cqg.rtd",,"StudyData",$A88,"BAR","","Close",$R$1,0,,,,,"T")</f>
        <v>125.11</v>
      </c>
      <c r="T88" s="1">
        <f xml:space="preserve"> RTD("cqg.rtd",,"StudyData", $A88, "MA", "InputChoice=Close,MAType=Sim,Period="&amp;Main!$R$7&amp;"", "MA",$R$1,,"all",,,,"T")</f>
        <v>124.15649999999999</v>
      </c>
      <c r="U88" s="1">
        <f xml:space="preserve"> RTD("cqg.rtd",,"StudyData",$A88, "StdDev", "InputChoice=Close,Period1="&amp;Main!$T$7&amp;"", "STDDEV",$R$1,,"all",,,,"T")</f>
        <v>1.6614128775999999</v>
      </c>
      <c r="V88" s="1">
        <f t="shared" si="17"/>
        <v>0.57390911847113357</v>
      </c>
      <c r="W88" s="1" t="str">
        <f t="shared" si="18"/>
        <v>S.SHOP</v>
      </c>
      <c r="X88" s="1"/>
      <c r="Y88" s="1"/>
      <c r="Z88" t="str">
        <f t="shared" si="19"/>
        <v>S.SHOP</v>
      </c>
      <c r="AA88" s="1">
        <f>RTD("cqg.rtd",,"StudyData",$A88,"BAR","","Close",$Z$1,0,,,,,"T")</f>
        <v>125.11</v>
      </c>
      <c r="AB88" s="1">
        <f xml:space="preserve"> RTD("cqg.rtd",,"StudyData", $A88, "MA", "InputChoice=Close,MAType=Sim,Period="&amp;Main!$D$24&amp;"", "MA",$Z$1,,"all",,,,"T")</f>
        <v>119.122</v>
      </c>
      <c r="AC88" s="1">
        <f xml:space="preserve"> RTD("cqg.rtd",,"StudyData",$A88, "StdDev", "InputChoice=Close,Period1="&amp;Main!$D$24&amp;"", "STDDEV",$Z$1,,"all",,,,"T")</f>
        <v>5.5571922767000004</v>
      </c>
      <c r="AD88" s="1">
        <f t="shared" si="20"/>
        <v>1.0775225512902036</v>
      </c>
      <c r="AE88" s="1" t="str">
        <f t="shared" si="21"/>
        <v>S.SHOP</v>
      </c>
      <c r="AF88" s="1"/>
      <c r="AG88" s="1"/>
    </row>
    <row r="89" spans="1:33" x14ac:dyDescent="0.3">
      <c r="A89" t="s">
        <v>28</v>
      </c>
      <c r="B89" t="str">
        <f>PROPER(RTD("cqg.rtd", ,"ContractData",A89, "LongDescription",, "T"))</f>
        <v>Sandisk Cp Cmn</v>
      </c>
      <c r="C89" s="1">
        <f>RTD("cqg.rtd",,"StudyData",$A89,"BAR","","Close",$B$1,0,,,,,"T")</f>
        <v>1437</v>
      </c>
      <c r="D89" s="1">
        <f xml:space="preserve"> RTD("cqg.rtd",,"StudyData", $A89, "MA", "InputChoice=Close,MAType=Sim,Period="&amp;Main!$D$7&amp;"", "MA",$B$1,,"all",,,,"T")</f>
        <v>1405.0795000000001</v>
      </c>
      <c r="E89" s="1">
        <f xml:space="preserve"> RTD("cqg.rtd",,"StudyData",$A89, "StdDev", "InputChoice=Close,Period1="&amp;Main!$D$7&amp;"", "STDDEV",$B$1,,"all",,,,"T")</f>
        <v>21.3398979555</v>
      </c>
      <c r="F89" s="1">
        <f t="shared" si="11"/>
        <v>1.4958131508671519</v>
      </c>
      <c r="G89" s="1" t="str">
        <f t="shared" si="12"/>
        <v>S.SNDK</v>
      </c>
      <c r="H89" s="1"/>
      <c r="I89" s="1"/>
      <c r="J89" s="1" t="str">
        <f t="shared" si="13"/>
        <v>S.SNDK</v>
      </c>
      <c r="K89" s="1">
        <f>RTD("cqg.rtd",,"StudyData",$A89,"BAR","","Close",Main!$P$7,0,,,,,"T")</f>
        <v>1437</v>
      </c>
      <c r="L89" s="1">
        <f xml:space="preserve"> RTD("cqg.rtd",,"StudyData", $A89, "MA", "InputChoice=Close,MAType=Sim,Period="&amp;Main!$R$7&amp;"", "MA",$J$1,,"all",,,,"T")</f>
        <v>1439.2325000000001</v>
      </c>
      <c r="M89" s="1">
        <f xml:space="preserve"> RTD("cqg.rtd",,"StudyData",$A89, "StdDev", "InputChoice=Close,Period1="&amp;Main!$T$7&amp;"", "STDDEV",$J$1,,"all",,,,"T")</f>
        <v>36.393688309200002</v>
      </c>
      <c r="N89" s="1">
        <f t="shared" si="14"/>
        <v>-6.1343054351424904E-2</v>
      </c>
      <c r="O89" s="1" t="str">
        <f t="shared" si="15"/>
        <v>S.SNDK</v>
      </c>
      <c r="P89" s="1"/>
      <c r="Q89" s="1"/>
      <c r="R89" s="1" t="str">
        <f t="shared" si="16"/>
        <v>S.SNDK</v>
      </c>
      <c r="S89" s="1">
        <f>RTD("cqg.rtd",,"StudyData",$A89,"BAR","","Close",$R$1,0,,,,,"T")</f>
        <v>1437</v>
      </c>
      <c r="T89" s="1">
        <f xml:space="preserve"> RTD("cqg.rtd",,"StudyData", $A89, "MA", "InputChoice=Close,MAType=Sim,Period="&amp;Main!$R$7&amp;"", "MA",$R$1,,"all",,,,"T")</f>
        <v>1428.788</v>
      </c>
      <c r="U89" s="1">
        <f xml:space="preserve"> RTD("cqg.rtd",,"StudyData",$A89, "StdDev", "InputChoice=Close,Period1="&amp;Main!$T$7&amp;"", "STDDEV",$R$1,,"all",,,,"T")</f>
        <v>31.876201718499999</v>
      </c>
      <c r="V89" s="1">
        <f t="shared" si="17"/>
        <v>0.25762165996188902</v>
      </c>
      <c r="W89" s="1" t="str">
        <f t="shared" si="18"/>
        <v>S.SNDK</v>
      </c>
      <c r="X89" s="1"/>
      <c r="Y89" s="1"/>
      <c r="Z89" t="str">
        <f t="shared" si="19"/>
        <v>S.SNDK</v>
      </c>
      <c r="AA89" s="1">
        <f>RTD("cqg.rtd",,"StudyData",$A89,"BAR","","Close",$Z$1,0,,,,,"T")</f>
        <v>1437</v>
      </c>
      <c r="AB89" s="1">
        <f xml:space="preserve"> RTD("cqg.rtd",,"StudyData", $A89, "MA", "InputChoice=Close,MAType=Sim,Period="&amp;Main!$D$24&amp;"", "MA",$Z$1,,"all",,,,"T")</f>
        <v>1839.6015</v>
      </c>
      <c r="AC89" s="1">
        <f xml:space="preserve"> RTD("cqg.rtd",,"StudyData",$A89, "StdDev", "InputChoice=Close,Period1="&amp;Main!$D$24&amp;"", "STDDEV",$Z$1,,"all",,,,"T")</f>
        <v>277.4240350668</v>
      </c>
      <c r="AD89" s="1">
        <f t="shared" si="20"/>
        <v>-1.4512134822891569</v>
      </c>
      <c r="AE89" s="1" t="str">
        <f t="shared" si="21"/>
        <v>S.SNDK</v>
      </c>
      <c r="AF89" s="1"/>
      <c r="AG89" s="1"/>
    </row>
    <row r="90" spans="1:33" x14ac:dyDescent="0.3">
      <c r="A90" t="s">
        <v>61</v>
      </c>
      <c r="B90" t="str">
        <f>PROPER(RTD("cqg.rtd", ,"ContractData",A90, "LongDescription",, "T"))</f>
        <v>Synopsys, Inc.</v>
      </c>
      <c r="C90" s="1">
        <f>RTD("cqg.rtd",,"StudyData",$A90,"BAR","","Close",$B$1,0,,,,,"T")</f>
        <v>380.63</v>
      </c>
      <c r="D90" s="1">
        <f xml:space="preserve"> RTD("cqg.rtd",,"StudyData", $A90, "MA", "InputChoice=Close,MAType=Sim,Period="&amp;Main!$D$7&amp;"", "MA",$B$1,,"all",,,,"T")</f>
        <v>377.29250000000002</v>
      </c>
      <c r="E90" s="1">
        <f xml:space="preserve"> RTD("cqg.rtd",,"StudyData",$A90, "StdDev", "InputChoice=Close,Period1="&amp;Main!$D$7&amp;"", "STDDEV",$B$1,,"all",,,,"T")</f>
        <v>3.4179933806</v>
      </c>
      <c r="F90" s="1">
        <f t="shared" si="11"/>
        <v>0.97645010635278273</v>
      </c>
      <c r="G90" s="1" t="str">
        <f t="shared" si="12"/>
        <v>S.SNPS</v>
      </c>
      <c r="H90" s="1"/>
      <c r="I90" s="1"/>
      <c r="J90" s="1" t="str">
        <f t="shared" si="13"/>
        <v>S.SNPS</v>
      </c>
      <c r="K90" s="1">
        <f>RTD("cqg.rtd",,"StudyData",$A90,"BAR","","Close",Main!$P$7,0,,,,,"T")</f>
        <v>380.63</v>
      </c>
      <c r="L90" s="1">
        <f xml:space="preserve"> RTD("cqg.rtd",,"StudyData", $A90, "MA", "InputChoice=Close,MAType=Sim,Period="&amp;Main!$R$7&amp;"", "MA",$J$1,,"all",,,,"T")</f>
        <v>379.512</v>
      </c>
      <c r="M90" s="1">
        <f xml:space="preserve"> RTD("cqg.rtd",,"StudyData",$A90, "StdDev", "InputChoice=Close,Period1="&amp;Main!$T$7&amp;"", "STDDEV",$J$1,,"all",,,,"T")</f>
        <v>3.7540066595999999</v>
      </c>
      <c r="N90" s="1">
        <f t="shared" si="14"/>
        <v>0.2978151349681199</v>
      </c>
      <c r="O90" s="1" t="str">
        <f t="shared" si="15"/>
        <v>S.SNPS</v>
      </c>
      <c r="P90" s="1"/>
      <c r="Q90" s="1"/>
      <c r="R90" s="1" t="str">
        <f t="shared" si="16"/>
        <v>S.SNPS</v>
      </c>
      <c r="S90" s="1">
        <f>RTD("cqg.rtd",,"StudyData",$A90,"BAR","","Close",$R$1,0,,,,,"T")</f>
        <v>380.63</v>
      </c>
      <c r="T90" s="1">
        <f xml:space="preserve"> RTD("cqg.rtd",,"StudyData", $A90, "MA", "InputChoice=Close,MAType=Sim,Period="&amp;Main!$R$7&amp;"", "MA",$R$1,,"all",,,,"T")</f>
        <v>390.96699999999998</v>
      </c>
      <c r="U90" s="1">
        <f xml:space="preserve"> RTD("cqg.rtd",,"StudyData",$A90, "StdDev", "InputChoice=Close,Period1="&amp;Main!$T$7&amp;"", "STDDEV",$R$1,,"all",,,,"T")</f>
        <v>18.814135404000002</v>
      </c>
      <c r="V90" s="1">
        <f t="shared" si="17"/>
        <v>-0.54942732036478692</v>
      </c>
      <c r="W90" s="1" t="str">
        <f t="shared" si="18"/>
        <v>S.SNPS</v>
      </c>
      <c r="X90" s="1"/>
      <c r="Y90" s="1"/>
      <c r="Z90" t="str">
        <f t="shared" si="19"/>
        <v>S.SNPS</v>
      </c>
      <c r="AA90" s="1">
        <f>RTD("cqg.rtd",,"StudyData",$A90,"BAR","","Close",$Z$1,0,,,,,"T")</f>
        <v>380.63</v>
      </c>
      <c r="AB90" s="1">
        <f xml:space="preserve"> RTD("cqg.rtd",,"StudyData", $A90, "MA", "InputChoice=Close,MAType=Sim,Period="&amp;Main!$D$24&amp;"", "MA",$Z$1,,"all",,,,"T")</f>
        <v>437.67899999999997</v>
      </c>
      <c r="AC90" s="1">
        <f xml:space="preserve"> RTD("cqg.rtd",,"StudyData",$A90, "StdDev", "InputChoice=Close,Period1="&amp;Main!$D$24&amp;"", "STDDEV",$Z$1,,"all",,,,"T")</f>
        <v>22.3292388809</v>
      </c>
      <c r="AD90" s="1">
        <f t="shared" si="20"/>
        <v>-2.5549012352946159</v>
      </c>
      <c r="AE90" s="1" t="str">
        <f t="shared" si="21"/>
        <v>S.SNPS</v>
      </c>
      <c r="AF90" s="1"/>
      <c r="AG90" s="1"/>
    </row>
    <row r="91" spans="1:33" x14ac:dyDescent="0.3">
      <c r="A91" t="s">
        <v>8</v>
      </c>
      <c r="B91" t="str">
        <f>PROPER(RTD("cqg.rtd", ,"ContractData",A91, "LongDescription",, "T"))</f>
        <v>Space Exploration Technologies Corp. Class A</v>
      </c>
      <c r="C91" s="1">
        <f>RTD("cqg.rtd",,"StudyData",$A91,"BAR","","Close",$B$1,0,,,,,"T")</f>
        <v>123.23</v>
      </c>
      <c r="D91" s="1">
        <f xml:space="preserve"> RTD("cqg.rtd",,"StudyData", $A91, "MA", "InputChoice=Close,MAType=Sim,Period="&amp;Main!$D$7&amp;"", "MA",$B$1,,"all",,,,"T")</f>
        <v>124.77849999999999</v>
      </c>
      <c r="E91" s="1">
        <f xml:space="preserve"> RTD("cqg.rtd",,"StudyData",$A91, "StdDev", "InputChoice=Close,Period1="&amp;Main!$D$7&amp;"", "STDDEV",$B$1,,"all",,,,"T")</f>
        <v>1.3363767246</v>
      </c>
      <c r="F91" s="1">
        <f t="shared" si="11"/>
        <v>-1.1587301480901517</v>
      </c>
      <c r="G91" s="1" t="str">
        <f t="shared" si="12"/>
        <v>S.SPCX</v>
      </c>
      <c r="H91" s="1"/>
      <c r="I91" s="1"/>
      <c r="J91" s="1" t="str">
        <f t="shared" si="13"/>
        <v>S.SPCX</v>
      </c>
      <c r="K91" s="1">
        <f>RTD("cqg.rtd",,"StudyData",$A91,"BAR","","Close",Main!$P$7,0,,,,,"T")</f>
        <v>123.23</v>
      </c>
      <c r="L91" s="1">
        <f xml:space="preserve"> RTD("cqg.rtd",,"StudyData", $A91, "MA", "InputChoice=Close,MAType=Sim,Period="&amp;Main!$R$7&amp;"", "MA",$J$1,,"all",,,,"T")</f>
        <v>124.904</v>
      </c>
      <c r="M91" s="1">
        <f xml:space="preserve"> RTD("cqg.rtd",,"StudyData",$A91, "StdDev", "InputChoice=Close,Period1="&amp;Main!$T$7&amp;"", "STDDEV",$J$1,,"all",,,,"T")</f>
        <v>0.85420957620000004</v>
      </c>
      <c r="N91" s="1">
        <f t="shared" si="14"/>
        <v>-1.959706431115976</v>
      </c>
      <c r="O91" s="1" t="str">
        <f t="shared" si="15"/>
        <v>S.SPCX</v>
      </c>
      <c r="P91" s="1"/>
      <c r="Q91" s="1"/>
      <c r="R91" s="1" t="str">
        <f t="shared" si="16"/>
        <v>S.SPCX</v>
      </c>
      <c r="S91" s="1">
        <f>RTD("cqg.rtd",,"StudyData",$A91,"BAR","","Close",$R$1,0,,,,,"T")</f>
        <v>123.23</v>
      </c>
      <c r="T91" s="1">
        <f xml:space="preserve"> RTD("cqg.rtd",,"StudyData", $A91, "MA", "InputChoice=Close,MAType=Sim,Period="&amp;Main!$R$7&amp;"", "MA",$R$1,,"all",,,,"T")</f>
        <v>126.919</v>
      </c>
      <c r="U91" s="1">
        <f xml:space="preserve"> RTD("cqg.rtd",,"StudyData",$A91, "StdDev", "InputChoice=Close,Period1="&amp;Main!$T$7&amp;"", "STDDEV",$R$1,,"all",,,,"T")</f>
        <v>3.1170673717000001</v>
      </c>
      <c r="V91" s="1">
        <f t="shared" si="17"/>
        <v>-1.1834842048948302</v>
      </c>
      <c r="W91" s="1" t="str">
        <f t="shared" si="18"/>
        <v>S.SPCX</v>
      </c>
      <c r="X91" s="1"/>
      <c r="Y91" s="1"/>
      <c r="Z91" t="str">
        <f t="shared" si="19"/>
        <v>S.SPCX</v>
      </c>
      <c r="AA91" s="1">
        <f>RTD("cqg.rtd",,"StudyData",$A91,"BAR","","Close",$Z$1,0,,,,,"T")</f>
        <v>123.23</v>
      </c>
      <c r="AB91" s="1">
        <f xml:space="preserve"> RTD("cqg.rtd",,"StudyData", $A91, "MA", "InputChoice=Close,MAType=Sim,Period="&amp;Main!$D$24&amp;"", "MA",$Z$1,,"all",,,,"T")</f>
        <v>148.52699999999999</v>
      </c>
      <c r="AC91" s="1">
        <f xml:space="preserve"> RTD("cqg.rtd",,"StudyData",$A91, "StdDev", "InputChoice=Close,Period1="&amp;Main!$D$24&amp;"", "STDDEV",$Z$1,,"all",,,,"T")</f>
        <v>12.864012243499999</v>
      </c>
      <c r="AD91" s="1">
        <f t="shared" si="20"/>
        <v>-1.9664937751269782</v>
      </c>
      <c r="AE91" s="1" t="str">
        <f t="shared" si="21"/>
        <v>S.SPCX</v>
      </c>
      <c r="AF91" s="1"/>
      <c r="AG91" s="1"/>
    </row>
    <row r="92" spans="1:33" x14ac:dyDescent="0.3">
      <c r="A92" t="s">
        <v>33</v>
      </c>
      <c r="B92" t="str">
        <f>PROPER(RTD("cqg.rtd", ,"ContractData",A92, "LongDescription",, "T"))</f>
        <v>Seagate Tch Hldgs Or</v>
      </c>
      <c r="C92" s="1">
        <f>RTD("cqg.rtd",,"StudyData",$A92,"BAR","","Close",$B$1,0,,,,,"T")</f>
        <v>826.99</v>
      </c>
      <c r="D92" s="1">
        <f xml:space="preserve"> RTD("cqg.rtd",,"StudyData", $A92, "MA", "InputChoice=Close,MAType=Sim,Period="&amp;Main!$D$7&amp;"", "MA",$B$1,,"all",,,,"T")</f>
        <v>794.74350000000004</v>
      </c>
      <c r="E92" s="1">
        <f xml:space="preserve"> RTD("cqg.rtd",,"StudyData",$A92, "StdDev", "InputChoice=Close,Period1="&amp;Main!$D$7&amp;"", "STDDEV",$B$1,,"all",,,,"T")</f>
        <v>13.037185384500001</v>
      </c>
      <c r="F92" s="1">
        <f t="shared" si="11"/>
        <v>2.4734249800833585</v>
      </c>
      <c r="G92" s="1" t="str">
        <f t="shared" si="12"/>
        <v>S.STX</v>
      </c>
      <c r="H92" s="1"/>
      <c r="I92" s="1"/>
      <c r="J92" s="1" t="str">
        <f t="shared" si="13"/>
        <v>S.STX</v>
      </c>
      <c r="K92" s="1">
        <f>RTD("cqg.rtd",,"StudyData",$A92,"BAR","","Close",Main!$P$7,0,,,,,"T")</f>
        <v>826.99</v>
      </c>
      <c r="L92" s="1">
        <f xml:space="preserve"> RTD("cqg.rtd",,"StudyData", $A92, "MA", "InputChoice=Close,MAType=Sim,Period="&amp;Main!$R$7&amp;"", "MA",$J$1,,"all",,,,"T")</f>
        <v>786.25750000000005</v>
      </c>
      <c r="M92" s="1">
        <f xml:space="preserve"> RTD("cqg.rtd",,"StudyData",$A92, "StdDev", "InputChoice=Close,Period1="&amp;Main!$T$7&amp;"", "STDDEV",$J$1,,"all",,,,"T")</f>
        <v>16.079595105300001</v>
      </c>
      <c r="N92" s="1">
        <f t="shared" si="14"/>
        <v>2.5331794571477801</v>
      </c>
      <c r="O92" s="1" t="str">
        <f t="shared" si="15"/>
        <v>S.STX</v>
      </c>
      <c r="P92" s="1"/>
      <c r="Q92" s="1"/>
      <c r="R92" s="1" t="str">
        <f t="shared" si="16"/>
        <v>S.STX</v>
      </c>
      <c r="S92" s="1">
        <f>RTD("cqg.rtd",,"StudyData",$A92,"BAR","","Close",$R$1,0,,,,,"T")</f>
        <v>826.99</v>
      </c>
      <c r="T92" s="1">
        <f xml:space="preserve"> RTD("cqg.rtd",,"StudyData", $A92, "MA", "InputChoice=Close,MAType=Sim,Period="&amp;Main!$R$7&amp;"", "MA",$R$1,,"all",,,,"T")</f>
        <v>768.3605</v>
      </c>
      <c r="U92" s="1">
        <f xml:space="preserve"> RTD("cqg.rtd",,"StudyData",$A92, "StdDev", "InputChoice=Close,Period1="&amp;Main!$T$7&amp;"", "STDDEV",$R$1,,"all",,,,"T")</f>
        <v>25.552491165199999</v>
      </c>
      <c r="V92" s="1">
        <f t="shared" si="17"/>
        <v>2.2944729584662831</v>
      </c>
      <c r="W92" s="1" t="str">
        <f t="shared" si="18"/>
        <v>S.STX</v>
      </c>
      <c r="X92" s="1"/>
      <c r="Y92" s="1"/>
      <c r="Z92" t="str">
        <f t="shared" si="19"/>
        <v>S.STX</v>
      </c>
      <c r="AA92" s="1">
        <f>RTD("cqg.rtd",,"StudyData",$A92,"BAR","","Close",$Z$1,0,,,,,"T")</f>
        <v>826.99</v>
      </c>
      <c r="AB92" s="1">
        <f xml:space="preserve"> RTD("cqg.rtd",,"StudyData", $A92, "MA", "InputChoice=Close,MAType=Sim,Period="&amp;Main!$D$24&amp;"", "MA",$Z$1,,"all",,,,"T")</f>
        <v>900.18899999999996</v>
      </c>
      <c r="AC92" s="1">
        <f xml:space="preserve"> RTD("cqg.rtd",,"StudyData",$A92, "StdDev", "InputChoice=Close,Period1="&amp;Main!$D$24&amp;"", "STDDEV",$Z$1,,"all",,,,"T")</f>
        <v>87.699828614400005</v>
      </c>
      <c r="AD92" s="1">
        <f t="shared" si="20"/>
        <v>-0.83465385459123842</v>
      </c>
      <c r="AE92" s="1" t="str">
        <f t="shared" si="21"/>
        <v>S.STX</v>
      </c>
      <c r="AF92" s="1"/>
      <c r="AG92" s="1"/>
    </row>
    <row r="93" spans="1:33" x14ac:dyDescent="0.3">
      <c r="A93" t="s">
        <v>77</v>
      </c>
      <c r="B93" t="str">
        <f>PROPER(RTD("cqg.rtd", ,"ContractData",A93, "LongDescription",, "T"))</f>
        <v>Teradyne Inc Cmn</v>
      </c>
      <c r="C93" s="1">
        <f>RTD("cqg.rtd",,"StudyData",$A93,"BAR","","Close",$B$1,0,,,,,"T")</f>
        <v>349.34</v>
      </c>
      <c r="D93" s="1">
        <f xml:space="preserve"> RTD("cqg.rtd",,"StudyData", $A93, "MA", "InputChoice=Close,MAType=Sim,Period="&amp;Main!$D$7&amp;"", "MA",$B$1,,"all",,,,"T")</f>
        <v>326.62700000000001</v>
      </c>
      <c r="E93" s="1">
        <f xml:space="preserve"> RTD("cqg.rtd",,"StudyData",$A93, "StdDev", "InputChoice=Close,Period1="&amp;Main!$D$7&amp;"", "STDDEV",$B$1,,"all",,,,"T")</f>
        <v>8.6181912835999999</v>
      </c>
      <c r="F93" s="1">
        <f t="shared" si="11"/>
        <v>2.6354717889845056</v>
      </c>
      <c r="G93" s="1" t="str">
        <f t="shared" si="12"/>
        <v>S.TER</v>
      </c>
      <c r="H93" s="1"/>
      <c r="I93" s="1"/>
      <c r="J93" s="1" t="str">
        <f t="shared" si="13"/>
        <v>S.TER</v>
      </c>
      <c r="K93" s="1">
        <f>RTD("cqg.rtd",,"StudyData",$A93,"BAR","","Close",Main!$P$7,0,,,,,"T")</f>
        <v>349.34</v>
      </c>
      <c r="L93" s="1">
        <f xml:space="preserve"> RTD("cqg.rtd",,"StudyData", $A93, "MA", "InputChoice=Close,MAType=Sim,Period="&amp;Main!$R$7&amp;"", "MA",$J$1,,"all",,,,"T")</f>
        <v>324.29700000000003</v>
      </c>
      <c r="M93" s="1">
        <f xml:space="preserve"> RTD("cqg.rtd",,"StudyData",$A93, "StdDev", "InputChoice=Close,Period1="&amp;Main!$T$7&amp;"", "STDDEV",$J$1,,"all",,,,"T")</f>
        <v>6.9192680970999998</v>
      </c>
      <c r="N93" s="1">
        <f t="shared" si="14"/>
        <v>3.6193134372833393</v>
      </c>
      <c r="O93" s="1" t="str">
        <f t="shared" si="15"/>
        <v>S.TER</v>
      </c>
      <c r="P93" s="1"/>
      <c r="Q93" s="1"/>
      <c r="R93" s="1" t="str">
        <f t="shared" si="16"/>
        <v>S.TER</v>
      </c>
      <c r="S93" s="1">
        <f>RTD("cqg.rtd",,"StudyData",$A93,"BAR","","Close",$R$1,0,,,,,"T")</f>
        <v>349.34</v>
      </c>
      <c r="T93" s="1">
        <f xml:space="preserve"> RTD("cqg.rtd",,"StudyData", $A93, "MA", "InputChoice=Close,MAType=Sim,Period="&amp;Main!$R$7&amp;"", "MA",$R$1,,"all",,,,"T")</f>
        <v>322.28050000000002</v>
      </c>
      <c r="U93" s="1">
        <f xml:space="preserve"> RTD("cqg.rtd",,"StudyData",$A93, "StdDev", "InputChoice=Close,Period1="&amp;Main!$T$7&amp;"", "STDDEV",$R$1,,"all",,,,"T")</f>
        <v>7.9969465892000002</v>
      </c>
      <c r="V93" s="1">
        <f t="shared" si="17"/>
        <v>3.3837289893300313</v>
      </c>
      <c r="W93" s="1" t="str">
        <f t="shared" si="18"/>
        <v>S.TER</v>
      </c>
      <c r="X93" s="1"/>
      <c r="Y93" s="1"/>
      <c r="Z93" t="str">
        <f t="shared" si="19"/>
        <v>S.TER</v>
      </c>
      <c r="AA93" s="1">
        <f>RTD("cqg.rtd",,"StudyData",$A93,"BAR","","Close",$Z$1,0,,,,,"T")</f>
        <v>349.34</v>
      </c>
      <c r="AB93" s="1">
        <f xml:space="preserve"> RTD("cqg.rtd",,"StudyData", $A93, "MA", "InputChoice=Close,MAType=Sim,Period="&amp;Main!$D$24&amp;"", "MA",$Z$1,,"all",,,,"T")</f>
        <v>389.18099999999998</v>
      </c>
      <c r="AC93" s="1">
        <f xml:space="preserve"> RTD("cqg.rtd",,"StudyData",$A93, "StdDev", "InputChoice=Close,Period1="&amp;Main!$D$24&amp;"", "STDDEV",$Z$1,,"all",,,,"T")</f>
        <v>51.950452923900002</v>
      </c>
      <c r="AD93" s="1">
        <f t="shared" si="20"/>
        <v>-0.76690380463788033</v>
      </c>
      <c r="AE93" s="1" t="str">
        <f t="shared" si="21"/>
        <v>S.TER</v>
      </c>
      <c r="AF93" s="1"/>
      <c r="AG93" s="1"/>
    </row>
    <row r="94" spans="1:33" x14ac:dyDescent="0.3">
      <c r="A94" t="s">
        <v>26</v>
      </c>
      <c r="B94" t="str">
        <f>PROPER(RTD("cqg.rtd", ,"ContractData",A94, "LongDescription",, "T"))</f>
        <v>T-Mobile Us Cmn</v>
      </c>
      <c r="C94" s="1">
        <f>RTD("cqg.rtd",,"StudyData",$A94,"BAR","","Close",$B$1,0,,,,,"T")</f>
        <v>189.84</v>
      </c>
      <c r="D94" s="1">
        <f xml:space="preserve"> RTD("cqg.rtd",,"StudyData", $A94, "MA", "InputChoice=Close,MAType=Sim,Period="&amp;Main!$D$7&amp;"", "MA",$B$1,,"all",,,,"T")</f>
        <v>192.08699999999999</v>
      </c>
      <c r="E94" s="1">
        <f xml:space="preserve"> RTD("cqg.rtd",,"StudyData",$A94, "StdDev", "InputChoice=Close,Period1="&amp;Main!$D$7&amp;"", "STDDEV",$B$1,,"all",,,,"T")</f>
        <v>0.74992732979999999</v>
      </c>
      <c r="F94" s="1">
        <f t="shared" si="11"/>
        <v>-2.9962903213558625</v>
      </c>
      <c r="G94" s="1" t="str">
        <f t="shared" si="12"/>
        <v>S.TMUS</v>
      </c>
      <c r="H94" s="1"/>
      <c r="I94" s="1"/>
      <c r="J94" s="1" t="str">
        <f t="shared" si="13"/>
        <v>S.TMUS</v>
      </c>
      <c r="K94" s="1">
        <f>RTD("cqg.rtd",,"StudyData",$A94,"BAR","","Close",Main!$P$7,0,,,,,"T")</f>
        <v>189.84</v>
      </c>
      <c r="L94" s="1">
        <f xml:space="preserve"> RTD("cqg.rtd",,"StudyData", $A94, "MA", "InputChoice=Close,MAType=Sim,Period="&amp;Main!$R$7&amp;"", "MA",$J$1,,"all",,,,"T")</f>
        <v>192.01050000000001</v>
      </c>
      <c r="M94" s="1">
        <f xml:space="preserve"> RTD("cqg.rtd",,"StudyData",$A94, "StdDev", "InputChoice=Close,Period1="&amp;Main!$T$7&amp;"", "STDDEV",$J$1,,"all",,,,"T")</f>
        <v>1.2327914463</v>
      </c>
      <c r="N94" s="1">
        <f t="shared" si="14"/>
        <v>-1.7606384328138927</v>
      </c>
      <c r="O94" s="1" t="str">
        <f t="shared" si="15"/>
        <v>S.TMUS</v>
      </c>
      <c r="P94" s="1"/>
      <c r="Q94" s="1"/>
      <c r="R94" s="1" t="str">
        <f t="shared" si="16"/>
        <v>S.TMUS</v>
      </c>
      <c r="S94" s="1">
        <f>RTD("cqg.rtd",,"StudyData",$A94,"BAR","","Close",$R$1,0,,,,,"T")</f>
        <v>189.84</v>
      </c>
      <c r="T94" s="1">
        <f xml:space="preserve"> RTD("cqg.rtd",,"StudyData", $A94, "MA", "InputChoice=Close,MAType=Sim,Period="&amp;Main!$R$7&amp;"", "MA",$R$1,,"all",,,,"T")</f>
        <v>192.8245</v>
      </c>
      <c r="U94" s="1">
        <f xml:space="preserve"> RTD("cqg.rtd",,"StudyData",$A94, "StdDev", "InputChoice=Close,Period1="&amp;Main!$T$7&amp;"", "STDDEV",$R$1,,"all",,,,"T")</f>
        <v>1.5772839788999999</v>
      </c>
      <c r="V94" s="1">
        <f t="shared" si="17"/>
        <v>-1.8921767037039148</v>
      </c>
      <c r="W94" s="1" t="str">
        <f t="shared" si="18"/>
        <v>S.TMUS</v>
      </c>
      <c r="X94" s="1"/>
      <c r="Y94" s="1"/>
      <c r="Z94" t="str">
        <f t="shared" si="19"/>
        <v>S.TMUS</v>
      </c>
      <c r="AA94" s="1">
        <f>RTD("cqg.rtd",,"StudyData",$A94,"BAR","","Close",$Z$1,0,,,,,"T")</f>
        <v>189.84</v>
      </c>
      <c r="AB94" s="1">
        <f xml:space="preserve"> RTD("cqg.rtd",,"StudyData", $A94, "MA", "InputChoice=Close,MAType=Sim,Period="&amp;Main!$D$24&amp;"", "MA",$Z$1,,"all",,,,"T")</f>
        <v>182.79900000000001</v>
      </c>
      <c r="AC94" s="1">
        <f xml:space="preserve"> RTD("cqg.rtd",,"StudyData",$A94, "StdDev", "InputChoice=Close,Period1="&amp;Main!$D$24&amp;"", "STDDEV",$Z$1,,"all",,,,"T")</f>
        <v>6.3145909606000004</v>
      </c>
      <c r="AD94" s="1">
        <f t="shared" si="20"/>
        <v>1.1150365944417364</v>
      </c>
      <c r="AE94" s="1" t="str">
        <f t="shared" si="21"/>
        <v>S.TMUS</v>
      </c>
      <c r="AF94" s="1"/>
      <c r="AG94" s="1"/>
    </row>
    <row r="95" spans="1:33" x14ac:dyDescent="0.3">
      <c r="A95" t="s">
        <v>90</v>
      </c>
      <c r="B95" t="str">
        <f>PROPER(RTD("cqg.rtd", ,"ContractData",A95, "LongDescription",, "T"))</f>
        <v>Thomson Reuters Cmn</v>
      </c>
      <c r="C95" s="1">
        <f>RTD("cqg.rtd",,"StudyData",$A95,"BAR","","Close",$B$1,0,,,,,"T")</f>
        <v>94.91</v>
      </c>
      <c r="D95" s="1">
        <f xml:space="preserve"> RTD("cqg.rtd",,"StudyData", $A95, "MA", "InputChoice=Close,MAType=Sim,Period="&amp;Main!$D$7&amp;"", "MA",$B$1,,"all",,,,"T")</f>
        <v>96.380499999999998</v>
      </c>
      <c r="E95" s="1">
        <f xml:space="preserve"> RTD("cqg.rtd",,"StudyData",$A95, "StdDev", "InputChoice=Close,Period1="&amp;Main!$D$7&amp;"", "STDDEV",$B$1,,"all",,,,"T")</f>
        <v>0.61311071589999999</v>
      </c>
      <c r="F95" s="1">
        <f t="shared" si="11"/>
        <v>-2.3984248878139716</v>
      </c>
      <c r="G95" s="1" t="str">
        <f t="shared" si="12"/>
        <v>S.TRI</v>
      </c>
      <c r="H95" s="1"/>
      <c r="I95" s="1"/>
      <c r="J95" s="1" t="str">
        <f t="shared" si="13"/>
        <v>S.TRI</v>
      </c>
      <c r="K95" s="1">
        <f>RTD("cqg.rtd",,"StudyData",$A95,"BAR","","Close",Main!$P$7,0,,,,,"T")</f>
        <v>94.91</v>
      </c>
      <c r="L95" s="1">
        <f xml:space="preserve"> RTD("cqg.rtd",,"StudyData", $A95, "MA", "InputChoice=Close,MAType=Sim,Period="&amp;Main!$R$7&amp;"", "MA",$J$1,,"all",,,,"T")</f>
        <v>96.403000000000006</v>
      </c>
      <c r="M95" s="1">
        <f xml:space="preserve"> RTD("cqg.rtd",,"StudyData",$A95, "StdDev", "InputChoice=Close,Period1="&amp;Main!$T$7&amp;"", "STDDEV",$J$1,,"all",,,,"T")</f>
        <v>0.43404032069999998</v>
      </c>
      <c r="N95" s="1">
        <f t="shared" si="14"/>
        <v>-3.4397725943805599</v>
      </c>
      <c r="O95" s="1" t="str">
        <f t="shared" si="15"/>
        <v>S.TRI</v>
      </c>
      <c r="P95" s="1"/>
      <c r="Q95" s="1"/>
      <c r="R95" s="1" t="str">
        <f t="shared" si="16"/>
        <v>S.TRI</v>
      </c>
      <c r="S95" s="1">
        <f>RTD("cqg.rtd",,"StudyData",$A95,"BAR","","Close",$R$1,0,,,,,"T")</f>
        <v>94.91</v>
      </c>
      <c r="T95" s="1">
        <f xml:space="preserve"> RTD("cqg.rtd",,"StudyData", $A95, "MA", "InputChoice=Close,MAType=Sim,Period="&amp;Main!$R$7&amp;"", "MA",$R$1,,"all",,,,"T")</f>
        <v>97.485500000000002</v>
      </c>
      <c r="U95" s="1">
        <f xml:space="preserve"> RTD("cqg.rtd",,"StudyData",$A95, "StdDev", "InputChoice=Close,Period1="&amp;Main!$T$7&amp;"", "STDDEV",$R$1,,"all",,,,"T")</f>
        <v>1.5492206911999999</v>
      </c>
      <c r="V95" s="1">
        <f t="shared" si="17"/>
        <v>-1.6624487489933193</v>
      </c>
      <c r="W95" s="1" t="str">
        <f t="shared" si="18"/>
        <v>S.TRI</v>
      </c>
      <c r="X95" s="1"/>
      <c r="Y95" s="1"/>
      <c r="Z95" t="str">
        <f t="shared" si="19"/>
        <v>S.TRI</v>
      </c>
      <c r="AA95" s="1">
        <f>RTD("cqg.rtd",,"StudyData",$A95,"BAR","","Close",$Z$1,0,,,,,"T")</f>
        <v>94.91</v>
      </c>
      <c r="AB95" s="1">
        <f xml:space="preserve"> RTD("cqg.rtd",,"StudyData", $A95, "MA", "InputChoice=Close,MAType=Sim,Period="&amp;Main!$D$24&amp;"", "MA",$Z$1,,"all",,,,"T")</f>
        <v>87.950500000000005</v>
      </c>
      <c r="AC95" s="1">
        <f xml:space="preserve"> RTD("cqg.rtd",,"StudyData",$A95, "StdDev", "InputChoice=Close,Period1="&amp;Main!$D$24&amp;"", "STDDEV",$Z$1,,"all",,,,"T")</f>
        <v>6.0531475077000003</v>
      </c>
      <c r="AD95" s="1">
        <f t="shared" si="20"/>
        <v>1.1497324311272856</v>
      </c>
      <c r="AE95" s="1" t="str">
        <f t="shared" si="21"/>
        <v>S.TRI</v>
      </c>
      <c r="AF95" s="1"/>
      <c r="AG95" s="1"/>
    </row>
    <row r="96" spans="1:33" x14ac:dyDescent="0.3">
      <c r="A96" t="s">
        <v>9</v>
      </c>
      <c r="B96" t="str">
        <f>PROPER(RTD("cqg.rtd", ,"ContractData",A96, "LongDescription",, "T"))</f>
        <v>Tesla, Inc.</v>
      </c>
      <c r="C96" s="1">
        <f>RTD("cqg.rtd",,"StudyData",$A96,"BAR","","Close",$B$1,0,,,,,"T")</f>
        <v>381.85</v>
      </c>
      <c r="D96" s="1">
        <f xml:space="preserve"> RTD("cqg.rtd",,"StudyData", $A96, "MA", "InputChoice=Close,MAType=Sim,Period="&amp;Main!$D$7&amp;"", "MA",$B$1,,"all",,,,"T")</f>
        <v>381.56</v>
      </c>
      <c r="E96" s="1">
        <f xml:space="preserve"> RTD("cqg.rtd",,"StudyData",$A96, "StdDev", "InputChoice=Close,Period1="&amp;Main!$D$7&amp;"", "STDDEV",$B$1,,"all",,,,"T")</f>
        <v>0.41750449099999998</v>
      </c>
      <c r="F96" s="1">
        <f t="shared" si="11"/>
        <v>0.69460330667441961</v>
      </c>
      <c r="G96" s="1" t="str">
        <f t="shared" si="12"/>
        <v>S.TSLA</v>
      </c>
      <c r="H96" s="1"/>
      <c r="I96" s="1"/>
      <c r="J96" s="1" t="str">
        <f t="shared" si="13"/>
        <v>S.TSLA</v>
      </c>
      <c r="K96" s="1">
        <f>RTD("cqg.rtd",,"StudyData",$A96,"BAR","","Close",Main!$P$7,0,,,,,"T")</f>
        <v>381.85</v>
      </c>
      <c r="L96" s="1">
        <f xml:space="preserve"> RTD("cqg.rtd",,"StudyData", $A96, "MA", "InputChoice=Close,MAType=Sim,Period="&amp;Main!$R$7&amp;"", "MA",$J$1,,"all",,,,"T")</f>
        <v>382.31700000000001</v>
      </c>
      <c r="M96" s="1">
        <f xml:space="preserve"> RTD("cqg.rtd",,"StudyData",$A96, "StdDev", "InputChoice=Close,Period1="&amp;Main!$T$7&amp;"", "STDDEV",$J$1,,"all",,,,"T")</f>
        <v>1.379764835</v>
      </c>
      <c r="N96" s="1">
        <f t="shared" si="14"/>
        <v>-0.33846347446591107</v>
      </c>
      <c r="O96" s="1" t="str">
        <f t="shared" si="15"/>
        <v>S.TSLA</v>
      </c>
      <c r="P96" s="1"/>
      <c r="Q96" s="1"/>
      <c r="R96" s="1" t="str">
        <f t="shared" si="16"/>
        <v>S.TSLA</v>
      </c>
      <c r="S96" s="1">
        <f>RTD("cqg.rtd",,"StudyData",$A96,"BAR","","Close",$R$1,0,,,,,"T")</f>
        <v>381.85</v>
      </c>
      <c r="T96" s="1">
        <f xml:space="preserve"> RTD("cqg.rtd",,"StudyData", $A96, "MA", "InputChoice=Close,MAType=Sim,Period="&amp;Main!$R$7&amp;"", "MA",$R$1,,"all",,,,"T")</f>
        <v>384.39699999999999</v>
      </c>
      <c r="U96" s="1">
        <f xml:space="preserve"> RTD("cqg.rtd",,"StudyData",$A96, "StdDev", "InputChoice=Close,Period1="&amp;Main!$T$7&amp;"", "STDDEV",$R$1,,"all",,,,"T")</f>
        <v>3.8479359402000002</v>
      </c>
      <c r="V96" s="1">
        <f t="shared" si="17"/>
        <v>-0.66191330614188604</v>
      </c>
      <c r="W96" s="1" t="str">
        <f t="shared" si="18"/>
        <v>S.TSLA</v>
      </c>
      <c r="X96" s="1"/>
      <c r="Y96" s="1"/>
      <c r="Z96" t="str">
        <f t="shared" si="19"/>
        <v>S.TSLA</v>
      </c>
      <c r="AA96" s="1">
        <f>RTD("cqg.rtd",,"StudyData",$A96,"BAR","","Close",$Z$1,0,,,,,"T")</f>
        <v>381.85</v>
      </c>
      <c r="AB96" s="1">
        <f xml:space="preserve"> RTD("cqg.rtd",,"StudyData", $A96, "MA", "InputChoice=Close,MAType=Sim,Period="&amp;Main!$D$24&amp;"", "MA",$Z$1,,"all",,,,"T")</f>
        <v>396.92</v>
      </c>
      <c r="AC96" s="1">
        <f xml:space="preserve"> RTD("cqg.rtd",,"StudyData",$A96, "StdDev", "InputChoice=Close,Period1="&amp;Main!$D$24&amp;"", "STDDEV",$Z$1,,"all",,,,"T")</f>
        <v>14.8960464554</v>
      </c>
      <c r="AD96" s="1">
        <f t="shared" si="20"/>
        <v>-1.0116778331163792</v>
      </c>
      <c r="AE96" s="1" t="str">
        <f t="shared" si="21"/>
        <v>S.TSLA</v>
      </c>
      <c r="AF96" s="1"/>
      <c r="AG96" s="1"/>
    </row>
    <row r="97" spans="1:33" x14ac:dyDescent="0.3">
      <c r="A97" t="s">
        <v>88</v>
      </c>
      <c r="B97" t="str">
        <f>PROPER(RTD("cqg.rtd", ,"ContractData",A97, "LongDescription",, "T"))</f>
        <v>Take-Two Interacti##</v>
      </c>
      <c r="C97" s="1">
        <f>RTD("cqg.rtd",,"StudyData",$A97,"BAR","","Close",$B$1,0,,,,,"T")</f>
        <v>239.01</v>
      </c>
      <c r="D97" s="1">
        <f xml:space="preserve"> RTD("cqg.rtd",,"StudyData", $A97, "MA", "InputChoice=Close,MAType=Sim,Period="&amp;Main!$D$7&amp;"", "MA",$B$1,,"all",,,,"T")</f>
        <v>237.43049999999999</v>
      </c>
      <c r="E97" s="1">
        <f xml:space="preserve"> RTD("cqg.rtd",,"StudyData",$A97, "StdDev", "InputChoice=Close,Period1="&amp;Main!$D$7&amp;"", "STDDEV",$B$1,,"all",,,,"T")</f>
        <v>1.0659102917000001</v>
      </c>
      <c r="F97" s="1">
        <f t="shared" si="11"/>
        <v>1.4818320193539753</v>
      </c>
      <c r="G97" s="1" t="str">
        <f t="shared" si="12"/>
        <v>S.TTWO</v>
      </c>
      <c r="H97" s="1"/>
      <c r="I97" s="1"/>
      <c r="J97" s="1" t="str">
        <f t="shared" si="13"/>
        <v>S.TTWO</v>
      </c>
      <c r="K97" s="1">
        <f>RTD("cqg.rtd",,"StudyData",$A97,"BAR","","Close",Main!$P$7,0,,,,,"T")</f>
        <v>239.01</v>
      </c>
      <c r="L97" s="1">
        <f xml:space="preserve"> RTD("cqg.rtd",,"StudyData", $A97, "MA", "InputChoice=Close,MAType=Sim,Period="&amp;Main!$R$7&amp;"", "MA",$J$1,,"all",,,,"T")</f>
        <v>237.76599999999999</v>
      </c>
      <c r="M97" s="1">
        <f xml:space="preserve"> RTD("cqg.rtd",,"StudyData",$A97, "StdDev", "InputChoice=Close,Period1="&amp;Main!$T$7&amp;"", "STDDEV",$J$1,,"all",,,,"T")</f>
        <v>0.71829241960000001</v>
      </c>
      <c r="N97" s="1">
        <f t="shared" si="14"/>
        <v>1.7318851849957624</v>
      </c>
      <c r="O97" s="1" t="str">
        <f t="shared" si="15"/>
        <v>S.TTWO</v>
      </c>
      <c r="P97" s="1"/>
      <c r="Q97" s="1"/>
      <c r="R97" s="1" t="str">
        <f t="shared" si="16"/>
        <v>S.TTWO</v>
      </c>
      <c r="S97" s="1">
        <f>RTD("cqg.rtd",,"StudyData",$A97,"BAR","","Close",$R$1,0,,,,,"T")</f>
        <v>239.01</v>
      </c>
      <c r="T97" s="1">
        <f xml:space="preserve"> RTD("cqg.rtd",,"StudyData", $A97, "MA", "InputChoice=Close,MAType=Sim,Period="&amp;Main!$R$7&amp;"", "MA",$R$1,,"all",,,,"T")</f>
        <v>238.739</v>
      </c>
      <c r="U97" s="1">
        <f xml:space="preserve"> RTD("cqg.rtd",,"StudyData",$A97, "StdDev", "InputChoice=Close,Period1="&amp;Main!$T$7&amp;"", "STDDEV",$R$1,,"all",,,,"T")</f>
        <v>2.2766969494999998</v>
      </c>
      <c r="V97" s="1">
        <f t="shared" si="17"/>
        <v>0.11903209167100727</v>
      </c>
      <c r="W97" s="1" t="str">
        <f t="shared" si="18"/>
        <v>S.TTWO</v>
      </c>
      <c r="X97" s="1"/>
      <c r="Y97" s="1"/>
      <c r="Z97" t="str">
        <f t="shared" si="19"/>
        <v>S.TTWO</v>
      </c>
      <c r="AA97" s="1">
        <f>RTD("cqg.rtd",,"StudyData",$A97,"BAR","","Close",$Z$1,0,,,,,"T")</f>
        <v>239.01</v>
      </c>
      <c r="AB97" s="1">
        <f xml:space="preserve"> RTD("cqg.rtd",,"StudyData", $A97, "MA", "InputChoice=Close,MAType=Sim,Period="&amp;Main!$D$24&amp;"", "MA",$Z$1,,"all",,,,"T")</f>
        <v>244.73699999999999</v>
      </c>
      <c r="AC97" s="1">
        <f xml:space="preserve"> RTD("cqg.rtd",,"StudyData",$A97, "StdDev", "InputChoice=Close,Period1="&amp;Main!$D$24&amp;"", "STDDEV",$Z$1,,"all",,,,"T")</f>
        <v>6.8792165978000002</v>
      </c>
      <c r="AD97" s="1">
        <f t="shared" si="20"/>
        <v>-0.83250758550494264</v>
      </c>
      <c r="AE97" s="1" t="str">
        <f t="shared" si="21"/>
        <v>S.TTWO</v>
      </c>
      <c r="AF97" s="1"/>
      <c r="AG97" s="1"/>
    </row>
    <row r="98" spans="1:33" x14ac:dyDescent="0.3">
      <c r="A98" t="s">
        <v>24</v>
      </c>
      <c r="B98" t="str">
        <f>PROPER(RTD("cqg.rtd", ,"ContractData",A98, "LongDescription",, "T"))</f>
        <v>Texas Instruments</v>
      </c>
      <c r="C98" s="1">
        <f>RTD("cqg.rtd",,"StudyData",$A98,"BAR","","Close",$B$1,0,,,,,"T")</f>
        <v>290.39999999999998</v>
      </c>
      <c r="D98" s="1">
        <f xml:space="preserve"> RTD("cqg.rtd",,"StudyData", $A98, "MA", "InputChoice=Close,MAType=Sim,Period="&amp;Main!$D$7&amp;"", "MA",$B$1,,"all",,,,"T")</f>
        <v>285.42500000000001</v>
      </c>
      <c r="E98" s="1">
        <f xml:space="preserve"> RTD("cqg.rtd",,"StudyData",$A98, "StdDev", "InputChoice=Close,Period1="&amp;Main!$D$7&amp;"", "STDDEV",$B$1,,"all",,,,"T")</f>
        <v>1.8632887592</v>
      </c>
      <c r="F98" s="1">
        <f t="shared" si="11"/>
        <v>2.6700102039664393</v>
      </c>
      <c r="G98" s="1" t="str">
        <f t="shared" si="12"/>
        <v>S.TXN</v>
      </c>
      <c r="H98" s="1"/>
      <c r="I98" s="1"/>
      <c r="J98" s="1" t="str">
        <f t="shared" si="13"/>
        <v>S.TXN</v>
      </c>
      <c r="K98" s="1">
        <f>RTD("cqg.rtd",,"StudyData",$A98,"BAR","","Close",Main!$P$7,0,,,,,"T")</f>
        <v>290.39999999999998</v>
      </c>
      <c r="L98" s="1">
        <f xml:space="preserve"> RTD("cqg.rtd",,"StudyData", $A98, "MA", "InputChoice=Close,MAType=Sim,Period="&amp;Main!$R$7&amp;"", "MA",$J$1,,"all",,,,"T")</f>
        <v>285.685</v>
      </c>
      <c r="M98" s="1">
        <f xml:space="preserve"> RTD("cqg.rtd",,"StudyData",$A98, "StdDev", "InputChoice=Close,Period1="&amp;Main!$T$7&amp;"", "STDDEV",$J$1,,"all",,,,"T")</f>
        <v>1.8148347032000001</v>
      </c>
      <c r="N98" s="1">
        <f t="shared" si="14"/>
        <v>2.59803275289274</v>
      </c>
      <c r="O98" s="1" t="str">
        <f t="shared" si="15"/>
        <v>S.TXN</v>
      </c>
      <c r="P98" s="1"/>
      <c r="Q98" s="1"/>
      <c r="R98" s="1" t="str">
        <f t="shared" si="16"/>
        <v>S.TXN</v>
      </c>
      <c r="S98" s="1">
        <f>RTD("cqg.rtd",,"StudyData",$A98,"BAR","","Close",$R$1,0,,,,,"T")</f>
        <v>290.39999999999998</v>
      </c>
      <c r="T98" s="1">
        <f xml:space="preserve"> RTD("cqg.rtd",,"StudyData", $A98, "MA", "InputChoice=Close,MAType=Sim,Period="&amp;Main!$R$7&amp;"", "MA",$R$1,,"all",,,,"T")</f>
        <v>286.89150000000001</v>
      </c>
      <c r="U98" s="1">
        <f xml:space="preserve"> RTD("cqg.rtd",,"StudyData",$A98, "StdDev", "InputChoice=Close,Period1="&amp;Main!$T$7&amp;"", "STDDEV",$R$1,,"all",,,,"T")</f>
        <v>2.9330654186</v>
      </c>
      <c r="V98" s="1">
        <f t="shared" si="17"/>
        <v>1.1961887988419413</v>
      </c>
      <c r="W98" s="1" t="str">
        <f t="shared" si="18"/>
        <v>S.TXN</v>
      </c>
      <c r="X98" s="1"/>
      <c r="Y98" s="1"/>
      <c r="Z98" t="str">
        <f t="shared" si="19"/>
        <v>S.TXN</v>
      </c>
      <c r="AA98" s="1">
        <f>RTD("cqg.rtd",,"StudyData",$A98,"BAR","","Close",$Z$1,0,,,,,"T")</f>
        <v>290.39999999999998</v>
      </c>
      <c r="AB98" s="1">
        <f xml:space="preserve"> RTD("cqg.rtd",,"StudyData", $A98, "MA", "InputChoice=Close,MAType=Sim,Period="&amp;Main!$D$24&amp;"", "MA",$Z$1,,"all",,,,"T")</f>
        <v>300.05399999999997</v>
      </c>
      <c r="AC98" s="1">
        <f xml:space="preserve"> RTD("cqg.rtd",,"StudyData",$A98, "StdDev", "InputChoice=Close,Period1="&amp;Main!$D$24&amp;"", "STDDEV",$Z$1,,"all",,,,"T")</f>
        <v>10.976090560899999</v>
      </c>
      <c r="AD98" s="1">
        <f t="shared" si="20"/>
        <v>-0.87954813660068809</v>
      </c>
      <c r="AE98" s="1" t="str">
        <f t="shared" si="21"/>
        <v>S.TXN</v>
      </c>
      <c r="AF98" s="1"/>
      <c r="AG98" s="1"/>
    </row>
    <row r="99" spans="1:33" x14ac:dyDescent="0.3">
      <c r="A99" t="s">
        <v>40</v>
      </c>
      <c r="B99" t="str">
        <f>PROPER(RTD("cqg.rtd", ,"ContractData",A99, "LongDescription",, "T"))</f>
        <v>Vertex Pharmaceutic</v>
      </c>
      <c r="C99" s="1">
        <f>RTD("cqg.rtd",,"StudyData",$A99,"BAR","","Close",$B$1,0,,,,,"T")</f>
        <v>488.76</v>
      </c>
      <c r="D99" s="1">
        <f xml:space="preserve"> RTD("cqg.rtd",,"StudyData", $A99, "MA", "InputChoice=Close,MAType=Sim,Period="&amp;Main!$D$7&amp;"", "MA",$B$1,,"all",,,,"T")</f>
        <v>485.9135</v>
      </c>
      <c r="E99" s="1">
        <f xml:space="preserve"> RTD("cqg.rtd",,"StudyData",$A99, "StdDev", "InputChoice=Close,Period1="&amp;Main!$D$7&amp;"", "STDDEV",$B$1,,"all",,,,"T")</f>
        <v>1.6584549285000001</v>
      </c>
      <c r="F99" s="1">
        <f t="shared" si="11"/>
        <v>1.7163565624147088</v>
      </c>
      <c r="G99" s="1" t="str">
        <f t="shared" si="12"/>
        <v>S.VRTX</v>
      </c>
      <c r="H99" s="1"/>
      <c r="I99" s="1"/>
      <c r="J99" s="1" t="str">
        <f t="shared" si="13"/>
        <v>S.VRTX</v>
      </c>
      <c r="K99" s="1">
        <f>RTD("cqg.rtd",,"StudyData",$A99,"BAR","","Close",Main!$P$7,0,,,,,"T")</f>
        <v>488.76</v>
      </c>
      <c r="L99" s="1">
        <f xml:space="preserve"> RTD("cqg.rtd",,"StudyData", $A99, "MA", "InputChoice=Close,MAType=Sim,Period="&amp;Main!$R$7&amp;"", "MA",$J$1,,"all",,,,"T")</f>
        <v>485.39100000000002</v>
      </c>
      <c r="M99" s="1">
        <f xml:space="preserve"> RTD("cqg.rtd",,"StudyData",$A99, "StdDev", "InputChoice=Close,Period1="&amp;Main!$T$7&amp;"", "STDDEV",$J$1,,"all",,,,"T")</f>
        <v>1.6198700564999999</v>
      </c>
      <c r="N99" s="1">
        <f t="shared" si="14"/>
        <v>2.0797964543398368</v>
      </c>
      <c r="O99" s="1" t="str">
        <f t="shared" si="15"/>
        <v>S.VRTX</v>
      </c>
      <c r="P99" s="1"/>
      <c r="Q99" s="1"/>
      <c r="R99" s="1" t="str">
        <f t="shared" si="16"/>
        <v>S.VRTX</v>
      </c>
      <c r="S99" s="1">
        <f>RTD("cqg.rtd",,"StudyData",$A99,"BAR","","Close",$R$1,0,,,,,"T")</f>
        <v>488.76</v>
      </c>
      <c r="T99" s="1">
        <f xml:space="preserve"> RTD("cqg.rtd",,"StudyData", $A99, "MA", "InputChoice=Close,MAType=Sim,Period="&amp;Main!$R$7&amp;"", "MA",$R$1,,"all",,,,"T")</f>
        <v>486.08449999999999</v>
      </c>
      <c r="U99" s="1">
        <f xml:space="preserve"> RTD("cqg.rtd",,"StudyData",$A99, "StdDev", "InputChoice=Close,Period1="&amp;Main!$T$7&amp;"", "STDDEV",$R$1,,"all",,,,"T")</f>
        <v>2.7001527271999999</v>
      </c>
      <c r="V99" s="1">
        <f t="shared" si="17"/>
        <v>0.99086987674746652</v>
      </c>
      <c r="W99" s="1" t="str">
        <f t="shared" si="18"/>
        <v>S.VRTX</v>
      </c>
      <c r="X99" s="1"/>
      <c r="Y99" s="1"/>
      <c r="Z99" t="str">
        <f t="shared" si="19"/>
        <v>S.VRTX</v>
      </c>
      <c r="AA99" s="1">
        <f>RTD("cqg.rtd",,"StudyData",$A99,"BAR","","Close",$Z$1,0,,,,,"T")</f>
        <v>488.76</v>
      </c>
      <c r="AB99" s="1">
        <f xml:space="preserve"> RTD("cqg.rtd",,"StudyData", $A99, "MA", "InputChoice=Close,MAType=Sim,Period="&amp;Main!$D$24&amp;"", "MA",$Z$1,,"all",,,,"T")</f>
        <v>491.53</v>
      </c>
      <c r="AC99" s="1">
        <f xml:space="preserve"> RTD("cqg.rtd",,"StudyData",$A99, "StdDev", "InputChoice=Close,Period1="&amp;Main!$D$24&amp;"", "STDDEV",$Z$1,,"all",,,,"T")</f>
        <v>17.538659013699998</v>
      </c>
      <c r="AD99" s="1">
        <f t="shared" si="20"/>
        <v>-0.15793681819324087</v>
      </c>
      <c r="AE99" s="1" t="str">
        <f t="shared" si="21"/>
        <v>S.VRTX</v>
      </c>
      <c r="AF99" s="1"/>
      <c r="AG99" s="1"/>
    </row>
    <row r="100" spans="1:33" x14ac:dyDescent="0.3">
      <c r="A100" t="s">
        <v>66</v>
      </c>
      <c r="B100" t="str">
        <f>PROPER(RTD("cqg.rtd", ,"ContractData",A100, "LongDescription",, "T"))</f>
        <v>Wrnr Brs Ds Cm Wi</v>
      </c>
      <c r="C100" s="1">
        <f>RTD("cqg.rtd",,"StudyData",$A100,"BAR","","Close",$B$1,0,,,,,"T")</f>
        <v>26.76</v>
      </c>
      <c r="D100" s="1">
        <f xml:space="preserve"> RTD("cqg.rtd",,"StudyData", $A100, "MA", "InputChoice=Close,MAType=Sim,Period="&amp;Main!$D$7&amp;"", "MA",$B$1,,"all",,,,"T")</f>
        <v>26.888500000000001</v>
      </c>
      <c r="E100" s="1">
        <f xml:space="preserve"> RTD("cqg.rtd",,"StudyData",$A100, "StdDev", "InputChoice=Close,Period1="&amp;Main!$D$7&amp;"", "STDDEV",$B$1,,"all",,,,"T")</f>
        <v>8.2781338499999996E-2</v>
      </c>
      <c r="F100" s="1">
        <f t="shared" si="11"/>
        <v>-1.5522822211916634</v>
      </c>
      <c r="G100" s="1" t="str">
        <f t="shared" si="12"/>
        <v>S.WBD</v>
      </c>
      <c r="H100" s="1"/>
      <c r="I100" s="1"/>
      <c r="J100" s="1" t="str">
        <f t="shared" si="13"/>
        <v>S.WBD</v>
      </c>
      <c r="K100" s="1">
        <f>RTD("cqg.rtd",,"StudyData",$A100,"BAR","","Close",Main!$P$7,0,,,,,"T")</f>
        <v>26.76</v>
      </c>
      <c r="L100" s="1">
        <f xml:space="preserve"> RTD("cqg.rtd",,"StudyData", $A100, "MA", "InputChoice=Close,MAType=Sim,Period="&amp;Main!$R$7&amp;"", "MA",$J$1,,"all",,,,"T")</f>
        <v>27.064499999999999</v>
      </c>
      <c r="M100" s="1">
        <f xml:space="preserve"> RTD("cqg.rtd",,"StudyData",$A100, "StdDev", "InputChoice=Close,Period1="&amp;Main!$T$7&amp;"", "STDDEV",$J$1,,"all",,,,"T")</f>
        <v>0.19668439190000001</v>
      </c>
      <c r="N100" s="1">
        <f t="shared" si="14"/>
        <v>-1.5481655512086281</v>
      </c>
      <c r="O100" s="1" t="str">
        <f t="shared" si="15"/>
        <v>S.WBD</v>
      </c>
      <c r="P100" s="1"/>
      <c r="Q100" s="1"/>
      <c r="R100" s="1" t="str">
        <f t="shared" si="16"/>
        <v>S.WBD</v>
      </c>
      <c r="S100" s="1">
        <f>RTD("cqg.rtd",,"StudyData",$A100,"BAR","","Close",$R$1,0,,,,,"T")</f>
        <v>26.76</v>
      </c>
      <c r="T100" s="1">
        <f xml:space="preserve"> RTD("cqg.rtd",,"StudyData", $A100, "MA", "InputChoice=Close,MAType=Sim,Period="&amp;Main!$R$7&amp;"", "MA",$R$1,,"all",,,,"T")</f>
        <v>27.099499999999999</v>
      </c>
      <c r="U100" s="1">
        <f xml:space="preserve"> RTD("cqg.rtd",,"StudyData",$A100, "StdDev", "InputChoice=Close,Period1="&amp;Main!$T$7&amp;"", "STDDEV",$R$1,,"all",,,,"T")</f>
        <v>0.17842295259999999</v>
      </c>
      <c r="V100" s="1">
        <f t="shared" si="17"/>
        <v>-1.9027820975539527</v>
      </c>
      <c r="W100" s="1" t="str">
        <f t="shared" si="18"/>
        <v>S.WBD</v>
      </c>
      <c r="X100" s="1"/>
      <c r="Y100" s="1"/>
      <c r="Z100" t="str">
        <f t="shared" si="19"/>
        <v>S.WBD</v>
      </c>
      <c r="AA100" s="1">
        <f>RTD("cqg.rtd",,"StudyData",$A100,"BAR","","Close",$Z$1,0,,,,,"T")</f>
        <v>26.76</v>
      </c>
      <c r="AB100" s="1">
        <f xml:space="preserve"> RTD("cqg.rtd",,"StudyData", $A100, "MA", "InputChoice=Close,MAType=Sim,Period="&amp;Main!$D$24&amp;"", "MA",$Z$1,,"all",,,,"T")</f>
        <v>26.81</v>
      </c>
      <c r="AC100" s="1">
        <f xml:space="preserve"> RTD("cqg.rtd",,"StudyData",$A100, "StdDev", "InputChoice=Close,Period1="&amp;Main!$D$24&amp;"", "STDDEV",$Z$1,,"all",,,,"T")</f>
        <v>0.38001315769999999</v>
      </c>
      <c r="AD100" s="1">
        <f t="shared" si="20"/>
        <v>-0.13157439153585695</v>
      </c>
      <c r="AE100" s="1" t="str">
        <f t="shared" si="21"/>
        <v>S.WBD</v>
      </c>
      <c r="AF100" s="1"/>
      <c r="AG100" s="1"/>
    </row>
    <row r="101" spans="1:33" x14ac:dyDescent="0.3">
      <c r="A101" t="s">
        <v>96</v>
      </c>
      <c r="B101" t="str">
        <f>PROPER(RTD("cqg.rtd", ,"ContractData",A101, "LongDescription",, "T"))</f>
        <v>Workday Inc Cl A</v>
      </c>
      <c r="C101" s="1">
        <f>RTD("cqg.rtd",,"StudyData",$A101,"BAR","","Close",$B$1,0,,,,,"T")</f>
        <v>141.91</v>
      </c>
      <c r="D101" s="1">
        <f xml:space="preserve"> RTD("cqg.rtd",,"StudyData", $A101, "MA", "InputChoice=Close,MAType=Sim,Period="&amp;Main!$D$7&amp;"", "MA",$B$1,,"all",,,,"T")</f>
        <v>144.23500000000001</v>
      </c>
      <c r="E101" s="1">
        <f xml:space="preserve"> RTD("cqg.rtd",,"StudyData",$A101, "StdDev", "InputChoice=Close,Period1="&amp;Main!$D$7&amp;"", "STDDEV",$B$1,,"all",,,,"T")</f>
        <v>1.4066253943</v>
      </c>
      <c r="F101" s="1">
        <f t="shared" si="11"/>
        <v>-1.6528920986507865</v>
      </c>
      <c r="G101" s="1" t="str">
        <f t="shared" si="12"/>
        <v>S.WDAY</v>
      </c>
      <c r="H101" s="1"/>
      <c r="I101" s="1"/>
      <c r="J101" s="1" t="str">
        <f t="shared" si="13"/>
        <v>S.WDAY</v>
      </c>
      <c r="K101" s="1">
        <f>RTD("cqg.rtd",,"StudyData",$A101,"BAR","","Close",Main!$P$7,0,,,,,"T")</f>
        <v>141.91</v>
      </c>
      <c r="L101" s="1">
        <f xml:space="preserve"> RTD("cqg.rtd",,"StudyData", $A101, "MA", "InputChoice=Close,MAType=Sim,Period="&amp;Main!$R$7&amp;"", "MA",$J$1,,"all",,,,"T")</f>
        <v>144.25399999999999</v>
      </c>
      <c r="M101" s="1">
        <f xml:space="preserve"> RTD("cqg.rtd",,"StudyData",$A101, "StdDev", "InputChoice=Close,Period1="&amp;Main!$T$7&amp;"", "STDDEV",$J$1,,"all",,,,"T")</f>
        <v>0.90520384440000001</v>
      </c>
      <c r="N101" s="1">
        <f t="shared" si="14"/>
        <v>-2.5894719896529796</v>
      </c>
      <c r="O101" s="1" t="str">
        <f t="shared" si="15"/>
        <v>S.WDAY</v>
      </c>
      <c r="P101" s="1"/>
      <c r="Q101" s="1"/>
      <c r="R101" s="1" t="str">
        <f t="shared" si="16"/>
        <v>S.WDAY</v>
      </c>
      <c r="S101" s="1">
        <f>RTD("cqg.rtd",,"StudyData",$A101,"BAR","","Close",$R$1,0,,,,,"T")</f>
        <v>141.91</v>
      </c>
      <c r="T101" s="1">
        <f xml:space="preserve"> RTD("cqg.rtd",,"StudyData", $A101, "MA", "InputChoice=Close,MAType=Sim,Period="&amp;Main!$R$7&amp;"", "MA",$R$1,,"all",,,,"T")</f>
        <v>145.20150000000001</v>
      </c>
      <c r="U101" s="1">
        <f xml:space="preserve"> RTD("cqg.rtd",,"StudyData",$A101, "StdDev", "InputChoice=Close,Period1="&amp;Main!$T$7&amp;"", "STDDEV",$R$1,,"all",,,,"T")</f>
        <v>1.5628764346999999</v>
      </c>
      <c r="V101" s="1">
        <f t="shared" si="17"/>
        <v>-2.1060526135783917</v>
      </c>
      <c r="W101" s="1" t="str">
        <f t="shared" si="18"/>
        <v>S.WDAY</v>
      </c>
      <c r="X101" s="1"/>
      <c r="Y101" s="1"/>
      <c r="Z101" t="str">
        <f t="shared" si="19"/>
        <v>S.WDAY</v>
      </c>
      <c r="AA101" s="1">
        <f>RTD("cqg.rtd",,"StudyData",$A101,"BAR","","Close",$Z$1,0,,,,,"T")</f>
        <v>141.91</v>
      </c>
      <c r="AB101" s="1">
        <f xml:space="preserve"> RTD("cqg.rtd",,"StudyData", $A101, "MA", "InputChoice=Close,MAType=Sim,Period="&amp;Main!$D$24&amp;"", "MA",$Z$1,,"all",,,,"T")</f>
        <v>132.56700000000001</v>
      </c>
      <c r="AC101" s="1">
        <f xml:space="preserve"> RTD("cqg.rtd",,"StudyData",$A101, "StdDev", "InputChoice=Close,Period1="&amp;Main!$D$24&amp;"", "STDDEV",$Z$1,,"all",,,,"T")</f>
        <v>11.092838726</v>
      </c>
      <c r="AD101" s="1">
        <f t="shared" si="20"/>
        <v>0.84225510086082445</v>
      </c>
      <c r="AE101" s="1" t="str">
        <f t="shared" si="21"/>
        <v>S.WDAY</v>
      </c>
      <c r="AF101" s="1"/>
      <c r="AG101" s="1"/>
    </row>
    <row r="102" spans="1:33" x14ac:dyDescent="0.3">
      <c r="A102" t="s">
        <v>36</v>
      </c>
      <c r="B102" t="str">
        <f>PROPER(RTD("cqg.rtd", ,"ContractData",A102, "LongDescription",, "T"))</f>
        <v>Western Digital Cp</v>
      </c>
      <c r="C102" s="1">
        <f>RTD("cqg.rtd",,"StudyData",$A102,"BAR","","Close",$B$1,0,,,,,"T")</f>
        <v>502.64</v>
      </c>
      <c r="D102" s="1">
        <f xml:space="preserve"> RTD("cqg.rtd",,"StudyData", $A102, "MA", "InputChoice=Close,MAType=Sim,Period="&amp;Main!$D$7&amp;"", "MA",$B$1,,"all",,,,"T")</f>
        <v>482.8725</v>
      </c>
      <c r="E102" s="1">
        <f xml:space="preserve"> RTD("cqg.rtd",,"StudyData",$A102, "StdDev", "InputChoice=Close,Period1="&amp;Main!$D$7&amp;"", "STDDEV",$B$1,,"all",,,,"T")</f>
        <v>7.5399753812999997</v>
      </c>
      <c r="F102" s="1">
        <f t="shared" si="11"/>
        <v>2.6216929101685986</v>
      </c>
      <c r="G102" s="1" t="str">
        <f t="shared" si="12"/>
        <v>S.WDC</v>
      </c>
      <c r="H102" s="1"/>
      <c r="I102" s="1"/>
      <c r="J102" s="1" t="str">
        <f t="shared" si="13"/>
        <v>S.WDC</v>
      </c>
      <c r="K102" s="1">
        <f>RTD("cqg.rtd",,"StudyData",$A102,"BAR","","Close",Main!$P$7,0,,,,,"T")</f>
        <v>502.64</v>
      </c>
      <c r="L102" s="1">
        <f xml:space="preserve"> RTD("cqg.rtd",,"StudyData", $A102, "MA", "InputChoice=Close,MAType=Sim,Period="&amp;Main!$R$7&amp;"", "MA",$J$1,,"all",,,,"T")</f>
        <v>480.46699999999998</v>
      </c>
      <c r="M102" s="1">
        <f xml:space="preserve"> RTD("cqg.rtd",,"StudyData",$A102, "StdDev", "InputChoice=Close,Period1="&amp;Main!$T$7&amp;"", "STDDEV",$J$1,,"all",,,,"T")</f>
        <v>8.9083596133</v>
      </c>
      <c r="N102" s="1">
        <f t="shared" si="14"/>
        <v>2.4890104309323307</v>
      </c>
      <c r="O102" s="1" t="str">
        <f t="shared" si="15"/>
        <v>S.WDC</v>
      </c>
      <c r="P102" s="1"/>
      <c r="Q102" s="1"/>
      <c r="R102" s="1" t="str">
        <f t="shared" si="16"/>
        <v>S.WDC</v>
      </c>
      <c r="S102" s="1">
        <f>RTD("cqg.rtd",,"StudyData",$A102,"BAR","","Close",$R$1,0,,,,,"T")</f>
        <v>502.64</v>
      </c>
      <c r="T102" s="1">
        <f xml:space="preserve"> RTD("cqg.rtd",,"StudyData", $A102, "MA", "InputChoice=Close,MAType=Sim,Period="&amp;Main!$R$7&amp;"", "MA",$R$1,,"all",,,,"T")</f>
        <v>471.00150000000002</v>
      </c>
      <c r="U102" s="1">
        <f xml:space="preserve"> RTD("cqg.rtd",,"StudyData",$A102, "StdDev", "InputChoice=Close,Period1="&amp;Main!$T$7&amp;"", "STDDEV",$R$1,,"all",,,,"T")</f>
        <v>14.0047817816</v>
      </c>
      <c r="V102" s="1">
        <f t="shared" si="17"/>
        <v>2.2591212411155022</v>
      </c>
      <c r="W102" s="1" t="str">
        <f t="shared" si="18"/>
        <v>S.WDC</v>
      </c>
      <c r="X102" s="1"/>
      <c r="Y102" s="1"/>
      <c r="Z102" t="str">
        <f t="shared" si="19"/>
        <v>S.WDC</v>
      </c>
      <c r="AA102" s="1">
        <f>RTD("cqg.rtd",,"StudyData",$A102,"BAR","","Close",$Z$1,0,,,,,"T")</f>
        <v>502.64</v>
      </c>
      <c r="AB102" s="1">
        <f xml:space="preserve"> RTD("cqg.rtd",,"StudyData", $A102, "MA", "InputChoice=Close,MAType=Sim,Period="&amp;Main!$D$24&amp;"", "MA",$Z$1,,"all",,,,"T")</f>
        <v>581.84400000000005</v>
      </c>
      <c r="AC102" s="1">
        <f xml:space="preserve"> RTD("cqg.rtd",,"StudyData",$A102, "StdDev", "InputChoice=Close,Period1="&amp;Main!$D$24&amp;"", "STDDEV",$Z$1,,"all",,,,"T")</f>
        <v>68.233286774099994</v>
      </c>
      <c r="AD102" s="1">
        <f t="shared" si="20"/>
        <v>-1.1607824237196842</v>
      </c>
      <c r="AE102" s="1" t="str">
        <f t="shared" si="21"/>
        <v>S.WDC</v>
      </c>
      <c r="AF102" s="1"/>
      <c r="AG102" s="1"/>
    </row>
    <row r="103" spans="1:33" x14ac:dyDescent="0.3">
      <c r="A103" t="s">
        <v>11</v>
      </c>
      <c r="B103" t="str">
        <f>PROPER(RTD("cqg.rtd", ,"ContractData",A103, "LongDescription",, "T"))</f>
        <v>Walmart Inc Cmn</v>
      </c>
      <c r="C103" s="1">
        <f>RTD("cqg.rtd",,"StudyData",$A103,"BAR","","Close",$B$1,0,,,,,"T")</f>
        <v>113.6</v>
      </c>
      <c r="D103" s="1">
        <f xml:space="preserve"> RTD("cqg.rtd",,"StudyData", $A103, "MA", "InputChoice=Close,MAType=Sim,Period="&amp;Main!$D$7&amp;"", "MA",$B$1,,"all",,,,"T")</f>
        <v>114.3565</v>
      </c>
      <c r="E103" s="1">
        <f xml:space="preserve"> RTD("cqg.rtd",,"StudyData",$A103, "StdDev", "InputChoice=Close,Period1="&amp;Main!$D$7&amp;"", "STDDEV",$B$1,,"all",,,,"T")</f>
        <v>0.36611849169999999</v>
      </c>
      <c r="F103" s="1">
        <f t="shared" si="11"/>
        <v>-2.0662709400100008</v>
      </c>
      <c r="G103" s="1" t="str">
        <f t="shared" si="12"/>
        <v>S.WMT</v>
      </c>
      <c r="H103" s="1"/>
      <c r="I103" s="1"/>
      <c r="J103" s="1" t="str">
        <f t="shared" si="13"/>
        <v>S.WMT</v>
      </c>
      <c r="K103" s="1">
        <f>RTD("cqg.rtd",,"StudyData",$A103,"BAR","","Close",Main!$P$7,0,,,,,"T")</f>
        <v>113.6</v>
      </c>
      <c r="L103" s="1">
        <f xml:space="preserve"> RTD("cqg.rtd",,"StudyData", $A103, "MA", "InputChoice=Close,MAType=Sim,Period="&amp;Main!$R$7&amp;"", "MA",$J$1,,"all",,,,"T")</f>
        <v>114.49850000000001</v>
      </c>
      <c r="M103" s="1">
        <f xml:space="preserve"> RTD("cqg.rtd",,"StudyData",$A103, "StdDev", "InputChoice=Close,Period1="&amp;Main!$T$7&amp;"", "STDDEV",$J$1,,"all",,,,"T")</f>
        <v>0.62716245900000001</v>
      </c>
      <c r="N103" s="1">
        <f t="shared" si="14"/>
        <v>-1.432643148686954</v>
      </c>
      <c r="O103" s="1" t="str">
        <f t="shared" si="15"/>
        <v>S.WMT</v>
      </c>
      <c r="P103" s="1"/>
      <c r="Q103" s="1"/>
      <c r="R103" s="1" t="str">
        <f t="shared" si="16"/>
        <v>S.WMT</v>
      </c>
      <c r="S103" s="1">
        <f>RTD("cqg.rtd",,"StudyData",$A103,"BAR","","Close",$R$1,0,,,,,"T")</f>
        <v>113.6</v>
      </c>
      <c r="T103" s="1">
        <f xml:space="preserve"> RTD("cqg.rtd",,"StudyData", $A103, "MA", "InputChoice=Close,MAType=Sim,Period="&amp;Main!$R$7&amp;"", "MA",$R$1,,"all",,,,"T")</f>
        <v>114.93300000000001</v>
      </c>
      <c r="U103" s="1">
        <f xml:space="preserve"> RTD("cqg.rtd",,"StudyData",$A103, "StdDev", "InputChoice=Close,Period1="&amp;Main!$T$7&amp;"", "STDDEV",$R$1,,"all",,,,"T")</f>
        <v>0.89467927209999998</v>
      </c>
      <c r="V103" s="1">
        <f t="shared" si="17"/>
        <v>-1.4899193952165473</v>
      </c>
      <c r="W103" s="1" t="str">
        <f t="shared" si="18"/>
        <v>S.WMT</v>
      </c>
      <c r="X103" s="1"/>
      <c r="Y103" s="1"/>
      <c r="Z103" t="str">
        <f t="shared" si="19"/>
        <v>S.WMT</v>
      </c>
      <c r="AA103" s="1">
        <f>RTD("cqg.rtd",,"StudyData",$A103,"BAR","","Close",$Z$1,0,,,,,"T")</f>
        <v>113.6</v>
      </c>
      <c r="AB103" s="1">
        <f xml:space="preserve"> RTD("cqg.rtd",,"StudyData", $A103, "MA", "InputChoice=Close,MAType=Sim,Period="&amp;Main!$D$24&amp;"", "MA",$Z$1,,"all",,,,"T")</f>
        <v>114.0395</v>
      </c>
      <c r="AC103" s="1">
        <f xml:space="preserve"> RTD("cqg.rtd",,"StudyData",$A103, "StdDev", "InputChoice=Close,Period1="&amp;Main!$D$24&amp;"", "STDDEV",$Z$1,,"all",,,,"T")</f>
        <v>2.5314550657999999</v>
      </c>
      <c r="AD103" s="1">
        <f t="shared" si="20"/>
        <v>-0.17361556439917178</v>
      </c>
      <c r="AE103" s="1" t="str">
        <f t="shared" si="21"/>
        <v>S.WMT</v>
      </c>
      <c r="AF103" s="1"/>
      <c r="AG103" s="1"/>
    </row>
    <row r="104" spans="1:33" x14ac:dyDescent="0.3">
      <c r="A104" t="s">
        <v>79</v>
      </c>
      <c r="B104" t="str">
        <f>PROPER(RTD("cqg.rtd", ,"ContractData",A104, "LongDescription",, "T"))</f>
        <v>Xcel Energy Inc</v>
      </c>
      <c r="C104" s="1">
        <f>RTD("cqg.rtd",,"StudyData",$A104,"BAR","","Close",$B$1,0,,,,,"T")</f>
        <v>79.540000000000006</v>
      </c>
      <c r="D104" s="1">
        <f xml:space="preserve"> RTD("cqg.rtd",,"StudyData", $A104, "MA", "InputChoice=Close,MAType=Sim,Period="&amp;Main!$D$7&amp;"", "MA",$B$1,,"all",,,,"T")</f>
        <v>79.051500000000004</v>
      </c>
      <c r="E104" s="1">
        <f xml:space="preserve"> RTD("cqg.rtd",,"StudyData",$A104, "StdDev", "InputChoice=Close,Period1="&amp;Main!$D$7&amp;"", "STDDEV",$B$1,,"all",,,,"T")</f>
        <v>0.32123628380000002</v>
      </c>
      <c r="F104" s="1">
        <f t="shared" si="11"/>
        <v>1.5206874958874179</v>
      </c>
      <c r="G104" s="1" t="str">
        <f t="shared" si="12"/>
        <v>S.XEL</v>
      </c>
      <c r="H104" s="1"/>
      <c r="I104" s="1"/>
      <c r="J104" s="1" t="str">
        <f t="shared" si="13"/>
        <v>S.XEL</v>
      </c>
      <c r="K104" s="1">
        <f>RTD("cqg.rtd",,"StudyData",$A104,"BAR","","Close",Main!$P$7,0,,,,,"T")</f>
        <v>79.540000000000006</v>
      </c>
      <c r="L104" s="1">
        <f xml:space="preserve"> RTD("cqg.rtd",,"StudyData", $A104, "MA", "InputChoice=Close,MAType=Sim,Period="&amp;Main!$R$7&amp;"", "MA",$J$1,,"all",,,,"T")</f>
        <v>79.253500000000003</v>
      </c>
      <c r="M104" s="1">
        <f xml:space="preserve"> RTD("cqg.rtd",,"StudyData",$A104, "StdDev", "InputChoice=Close,Period1="&amp;Main!$T$7&amp;"", "STDDEV",$J$1,,"all",,,,"T")</f>
        <v>0.4984403174</v>
      </c>
      <c r="N104" s="1">
        <f t="shared" si="14"/>
        <v>0.57479298924787126</v>
      </c>
      <c r="O104" s="1" t="str">
        <f t="shared" si="15"/>
        <v>S.XEL</v>
      </c>
      <c r="P104" s="1"/>
      <c r="Q104" s="1"/>
      <c r="R104" s="1" t="str">
        <f t="shared" si="16"/>
        <v>S.XEL</v>
      </c>
      <c r="S104" s="1">
        <f>RTD("cqg.rtd",,"StudyData",$A104,"BAR","","Close",$R$1,0,,,,,"T")</f>
        <v>79.540000000000006</v>
      </c>
      <c r="T104" s="1">
        <f xml:space="preserve"> RTD("cqg.rtd",,"StudyData", $A104, "MA", "InputChoice=Close,MAType=Sim,Period="&amp;Main!$R$7&amp;"", "MA",$R$1,,"all",,,,"T")</f>
        <v>79.66</v>
      </c>
      <c r="U104" s="1">
        <f xml:space="preserve"> RTD("cqg.rtd",,"StudyData",$A104, "StdDev", "InputChoice=Close,Period1="&amp;Main!$T$7&amp;"", "STDDEV",$R$1,,"all",,,,"T")</f>
        <v>0.65809573769999996</v>
      </c>
      <c r="V104" s="1">
        <f t="shared" si="17"/>
        <v>-0.18234428993474749</v>
      </c>
      <c r="W104" s="1" t="str">
        <f t="shared" si="18"/>
        <v>S.XEL</v>
      </c>
      <c r="X104" s="1"/>
      <c r="Y104" s="1"/>
      <c r="Z104" t="str">
        <f t="shared" si="19"/>
        <v>S.XEL</v>
      </c>
      <c r="AA104" s="1">
        <f>RTD("cqg.rtd",,"StudyData",$A104,"BAR","","Close",$Z$1,0,,,,,"T")</f>
        <v>79.540000000000006</v>
      </c>
      <c r="AB104" s="1">
        <f xml:space="preserve"> RTD("cqg.rtd",,"StudyData", $A104, "MA", "InputChoice=Close,MAType=Sim,Period="&amp;Main!$D$24&amp;"", "MA",$Z$1,,"all",,,,"T")</f>
        <v>80.322999999999993</v>
      </c>
      <c r="AC104" s="1">
        <f xml:space="preserve"> RTD("cqg.rtd",,"StudyData",$A104, "StdDev", "InputChoice=Close,Period1="&amp;Main!$D$24&amp;"", "STDDEV",$Z$1,,"all",,,,"T")</f>
        <v>1.0444524880999999</v>
      </c>
      <c r="AD104" s="1">
        <f t="shared" si="20"/>
        <v>-0.74967507753691098</v>
      </c>
      <c r="AE104" s="1" t="str">
        <f t="shared" si="21"/>
        <v>S.XEL</v>
      </c>
      <c r="AF104" s="1"/>
      <c r="AG104" s="1"/>
    </row>
    <row r="105" spans="1:33" x14ac:dyDescent="0.3">
      <c r="A105" t="s">
        <v>105</v>
      </c>
      <c r="B105" t="str">
        <f>PROPER(RTD("cqg.rtd", ,"ContractData",A105, "LongDescription",, "T"))</f>
        <v>Nasdaq-100 Index</v>
      </c>
      <c r="C105" s="1">
        <f>RTD("cqg.rtd",,"StudyData",$A105,"BAR","","Close",$B$1,0,,,,,"T")</f>
        <v>28981.99</v>
      </c>
      <c r="D105" s="1">
        <f xml:space="preserve"> RTD("cqg.rtd",,"StudyData", $A105, "MA", "InputChoice=Close,MAType=Sim,Period="&amp;Main!$D$7&amp;"", "MA",$B$1,,"all",,,,"T")</f>
        <v>28678.892500000002</v>
      </c>
      <c r="E105" s="1">
        <f xml:space="preserve"> RTD("cqg.rtd",,"StudyData",$A105, "StdDev", "InputChoice=Close,Period1="&amp;Main!$D$7&amp;"", "STDDEV",$B$1,,"all",,,,"T")</f>
        <v>125.1782053264</v>
      </c>
      <c r="F105" s="1">
        <f t="shared" si="11"/>
        <v>2.4213280515540094</v>
      </c>
      <c r="G105" s="1" t="str">
        <f t="shared" si="12"/>
        <v>NDX</v>
      </c>
      <c r="H105" s="1"/>
      <c r="I105" s="1"/>
      <c r="J105" s="1" t="str">
        <f t="shared" si="13"/>
        <v>NDX</v>
      </c>
      <c r="K105" s="1">
        <f>RTD("cqg.rtd",,"StudyData",$A105,"BAR","","Close","D",0,,,,,"T")</f>
        <v>28981.99</v>
      </c>
      <c r="L105" s="1">
        <f xml:space="preserve"> RTD("cqg.rtd",,"StudyData", $A105, "MA", "InputChoice=Close,MAType=Sim,Period="&amp;Main!$R$7&amp;"", "MA",$J$1,,"all",,,,"T")</f>
        <v>28713.1185</v>
      </c>
      <c r="M105" s="1">
        <f xml:space="preserve"> RTD("cqg.rtd",,"StudyData",$A105, "StdDev", "InputChoice=Close,Period1="&amp;Main!$T$7&amp;"", "STDDEV",$J$1,,"all",,,,"T")</f>
        <v>104.2942776606</v>
      </c>
      <c r="N105" s="1">
        <f t="shared" si="14"/>
        <v>2.5780081710233143</v>
      </c>
      <c r="O105" s="1" t="str">
        <f t="shared" si="15"/>
        <v>NDX</v>
      </c>
      <c r="P105" s="1"/>
      <c r="Q105" s="1"/>
      <c r="R105" s="1" t="str">
        <f t="shared" si="16"/>
        <v>NDX</v>
      </c>
      <c r="S105" s="1">
        <f>RTD("cqg.rtd",,"StudyData",$A105,"BAR","","Close",$R$1,0,,,,,"T")</f>
        <v>28981.99</v>
      </c>
      <c r="T105" s="1">
        <f xml:space="preserve"> RTD("cqg.rtd",,"StudyData", $A105, "MA", "InputChoice=Close,MAType=Sim,Period="&amp;Main!$R$7&amp;"", "MA",$R$1,,"all",,,,"T")</f>
        <v>28797.032500000001</v>
      </c>
      <c r="U105" s="1">
        <f xml:space="preserve"> RTD("cqg.rtd",,"StudyData",$A105, "StdDev", "InputChoice=Close,Period1="&amp;Main!$T$7&amp;"", "STDDEV",$R$1,,"all",,,,"T")</f>
        <v>192.44002800550001</v>
      </c>
      <c r="V105" s="1">
        <f t="shared" si="17"/>
        <v>0.9611176111173414</v>
      </c>
      <c r="W105" s="1" t="str">
        <f t="shared" si="18"/>
        <v>NDX</v>
      </c>
      <c r="X105" s="1"/>
      <c r="Y105" s="1"/>
      <c r="AA105" s="1">
        <f>RTD("cqg.rtd",,"StudyData",$A105,"BAR","","Close",$Z$1,0,,,,,"T")</f>
        <v>28981.99</v>
      </c>
      <c r="AB105" s="1">
        <f xml:space="preserve"> RTD("cqg.rtd",,"StudyData", $A105, "MA", "InputChoice=Close,MAType=Sim,Period="&amp;Main!$D$24&amp;"", "MA",$Z$1,,"all",,,,"T")</f>
        <v>29464.574000000001</v>
      </c>
      <c r="AC105" s="1">
        <f xml:space="preserve"> RTD("cqg.rtd",,"StudyData",$A105, "StdDev", "InputChoice=Close,Period1="&amp;Main!$D$24&amp;"", "STDDEV",$Z$1,,"all",,,,"T")</f>
        <v>417.76422866730002</v>
      </c>
      <c r="AD105" s="1">
        <f t="shared" si="20"/>
        <v>-1.1551587399894887</v>
      </c>
      <c r="AE105" s="1" t="str">
        <f t="shared" si="21"/>
        <v>NDX</v>
      </c>
      <c r="AF105" s="1"/>
      <c r="AG105" s="1"/>
    </row>
    <row r="108" spans="1:33" x14ac:dyDescent="0.3">
      <c r="B108" s="2"/>
      <c r="D108" s="1"/>
      <c r="E108" s="1"/>
      <c r="L108" s="1"/>
      <c r="M108" s="1"/>
      <c r="T108" s="1"/>
      <c r="U108" s="1"/>
      <c r="AB108" s="1"/>
      <c r="AC108" s="1"/>
    </row>
    <row r="109" spans="1:33" x14ac:dyDescent="0.3">
      <c r="D109" s="1"/>
      <c r="E109" s="1"/>
      <c r="L109" s="1"/>
      <c r="M109" s="1"/>
      <c r="T109" s="1"/>
      <c r="U109" s="1"/>
      <c r="AB109" s="1"/>
      <c r="AC109" s="1"/>
    </row>
  </sheetData>
  <sortState xmlns:xlrd2="http://schemas.microsoft.com/office/spreadsheetml/2017/richdata2" ref="A2:A104">
    <sortCondition ref="A2:A1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2026-07-19T12:01:08Z</dcterms:created>
  <dcterms:modified xsi:type="dcterms:W3CDTF">2026-07-20T13:42:32Z</dcterms:modified>
</cp:coreProperties>
</file>