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Search Bar/"/>
    </mc:Choice>
  </mc:AlternateContent>
  <xr:revisionPtr revIDLastSave="11" documentId="8_{06C2E79A-AEC0-4FF5-A366-199F78B24F97}" xr6:coauthVersionLast="47" xr6:coauthVersionMax="47" xr10:uidLastSave="{296C1D5D-B715-44BE-B524-32C249FC9616}"/>
  <bookViews>
    <workbookView xWindow="-120" yWindow="-120" windowWidth="29040" windowHeight="16440" xr2:uid="{4100A067-B981-4BD5-B237-038CB659C796}"/>
  </bookViews>
  <sheets>
    <sheet name="Main Display" sheetId="2" r:id="rId1"/>
    <sheet name="Data" sheetId="1" r:id="rId2"/>
  </sheets>
  <definedNames>
    <definedName name="FormatPrice">_xlfn.LAMBDA(_xlpm.A,_xlpm.B,TEXT(_xlpm.B,_xlfn.IFS(LEN(RTD("cqg.rtd",,"ContractData","Tsize("&amp;_xlpm.A&amp;")","LastQuoteToday",,"T"))=1,"#",LEN(RTD("cqg.rtd",,"ContractData","Tsize("&amp;_xlpm.A&amp;")","LastQuoteToday",,"T"))-2=1,"#.0",LEN(RTD("cqg.rtd",,"ContractData","Tsize("&amp;_xlpm.A&amp;")","LastQuoteToday",,"T"))-2=2,"#.00",LEN(RTD("cqg.rtd",,"ContractData","Tsize("&amp;_xlpm.A&amp;")","LastQuoteToday",,"T"))-2=3,"#.000",LEN(RTD("cqg.rtd",,"ContractData","Tsize("&amp;_xlpm.A&amp;")","LastQuoteToday",,"T"))-2=4,"#.0000",LEN(RTD("cqg.rtd",,"ContractData","Tsize("&amp;_xlpm.A&amp;")","LastQuoteToday",,"T"))-2=5,"#.00000",LEN(RTD("cqg.rtd",,"ContractData","Tsize("&amp;_xlpm.A&amp;")","LastQuoteToday",,"T"))-2=6,"#.000000",LEN(RTD("cqg.rtd",,"ContractData","Tsize("&amp;_xlpm.A&amp;")","LastQuoteToday",,"T"))-2=7,"#.0000000"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Y12" i="2" l="1"/>
  <c r="Y18" i="2"/>
  <c r="Y17" i="2"/>
  <c r="Y15" i="2"/>
  <c r="Y11" i="2"/>
  <c r="Y10" i="2"/>
  <c r="Y9" i="2"/>
  <c r="Y8" i="2"/>
  <c r="Y7" i="2"/>
  <c r="X6" i="2"/>
  <c r="X5" i="2"/>
  <c r="Q504" i="1"/>
  <c r="P504" i="1"/>
  <c r="M504" i="1"/>
  <c r="N504" i="1" s="1"/>
  <c r="L504" i="1"/>
  <c r="K504" i="1"/>
  <c r="J504" i="1"/>
  <c r="I504" i="1"/>
  <c r="H504" i="1"/>
  <c r="G504" i="1"/>
  <c r="F504" i="1"/>
  <c r="E504" i="1"/>
  <c r="D504" i="1"/>
  <c r="O504" i="1" s="1"/>
  <c r="C504" i="1"/>
  <c r="B504" i="1"/>
  <c r="Q503" i="1"/>
  <c r="P503" i="1"/>
  <c r="M503" i="1"/>
  <c r="N503" i="1" s="1"/>
  <c r="L503" i="1"/>
  <c r="K503" i="1"/>
  <c r="J503" i="1"/>
  <c r="I503" i="1"/>
  <c r="H503" i="1"/>
  <c r="G503" i="1"/>
  <c r="F503" i="1"/>
  <c r="E503" i="1"/>
  <c r="D503" i="1"/>
  <c r="O503" i="1" s="1"/>
  <c r="C503" i="1"/>
  <c r="B503" i="1"/>
  <c r="Q502" i="1"/>
  <c r="P502" i="1"/>
  <c r="M502" i="1"/>
  <c r="N502" i="1" s="1"/>
  <c r="L502" i="1"/>
  <c r="K502" i="1"/>
  <c r="J502" i="1"/>
  <c r="I502" i="1"/>
  <c r="H502" i="1"/>
  <c r="G502" i="1"/>
  <c r="F502" i="1"/>
  <c r="E502" i="1"/>
  <c r="D502" i="1"/>
  <c r="O502" i="1" s="1"/>
  <c r="C502" i="1"/>
  <c r="B502" i="1"/>
  <c r="Q501" i="1"/>
  <c r="P501" i="1"/>
  <c r="M501" i="1"/>
  <c r="N501" i="1" s="1"/>
  <c r="L501" i="1"/>
  <c r="K501" i="1"/>
  <c r="J501" i="1"/>
  <c r="I501" i="1"/>
  <c r="H501" i="1"/>
  <c r="G501" i="1"/>
  <c r="F501" i="1"/>
  <c r="E501" i="1"/>
  <c r="D501" i="1"/>
  <c r="O501" i="1" s="1"/>
  <c r="C501" i="1"/>
  <c r="B501" i="1"/>
  <c r="Q500" i="1"/>
  <c r="P500" i="1"/>
  <c r="M500" i="1"/>
  <c r="N500" i="1" s="1"/>
  <c r="L500" i="1"/>
  <c r="K500" i="1"/>
  <c r="J500" i="1"/>
  <c r="I500" i="1"/>
  <c r="H500" i="1"/>
  <c r="G500" i="1"/>
  <c r="F500" i="1"/>
  <c r="E500" i="1"/>
  <c r="D500" i="1"/>
  <c r="O500" i="1" s="1"/>
  <c r="C500" i="1"/>
  <c r="B500" i="1"/>
  <c r="Q499" i="1"/>
  <c r="P499" i="1"/>
  <c r="M499" i="1"/>
  <c r="N499" i="1" s="1"/>
  <c r="L499" i="1"/>
  <c r="K499" i="1"/>
  <c r="J499" i="1"/>
  <c r="I499" i="1"/>
  <c r="H499" i="1"/>
  <c r="G499" i="1"/>
  <c r="F499" i="1"/>
  <c r="E499" i="1"/>
  <c r="D499" i="1"/>
  <c r="O499" i="1" s="1"/>
  <c r="C499" i="1"/>
  <c r="B499" i="1"/>
  <c r="Q498" i="1"/>
  <c r="P498" i="1"/>
  <c r="M498" i="1"/>
  <c r="N498" i="1" s="1"/>
  <c r="L498" i="1"/>
  <c r="K498" i="1"/>
  <c r="J498" i="1"/>
  <c r="I498" i="1"/>
  <c r="H498" i="1"/>
  <c r="G498" i="1"/>
  <c r="F498" i="1"/>
  <c r="E498" i="1"/>
  <c r="D498" i="1"/>
  <c r="O498" i="1" s="1"/>
  <c r="C498" i="1"/>
  <c r="B498" i="1"/>
  <c r="Q497" i="1"/>
  <c r="P497" i="1"/>
  <c r="M497" i="1"/>
  <c r="N497" i="1" s="1"/>
  <c r="L497" i="1"/>
  <c r="K497" i="1"/>
  <c r="J497" i="1"/>
  <c r="I497" i="1"/>
  <c r="H497" i="1"/>
  <c r="G497" i="1"/>
  <c r="F497" i="1"/>
  <c r="E497" i="1"/>
  <c r="D497" i="1"/>
  <c r="O497" i="1" s="1"/>
  <c r="C497" i="1"/>
  <c r="B497" i="1"/>
  <c r="Q496" i="1"/>
  <c r="P496" i="1"/>
  <c r="M496" i="1"/>
  <c r="N496" i="1" s="1"/>
  <c r="L496" i="1"/>
  <c r="K496" i="1"/>
  <c r="J496" i="1"/>
  <c r="I496" i="1"/>
  <c r="H496" i="1"/>
  <c r="G496" i="1"/>
  <c r="F496" i="1"/>
  <c r="E496" i="1"/>
  <c r="D496" i="1"/>
  <c r="O496" i="1" s="1"/>
  <c r="C496" i="1"/>
  <c r="B496" i="1"/>
  <c r="Q495" i="1"/>
  <c r="P495" i="1"/>
  <c r="M495" i="1"/>
  <c r="N495" i="1" s="1"/>
  <c r="L495" i="1"/>
  <c r="K495" i="1"/>
  <c r="J495" i="1"/>
  <c r="I495" i="1"/>
  <c r="H495" i="1"/>
  <c r="G495" i="1"/>
  <c r="F495" i="1"/>
  <c r="E495" i="1"/>
  <c r="D495" i="1"/>
  <c r="O495" i="1" s="1"/>
  <c r="C495" i="1"/>
  <c r="B495" i="1"/>
  <c r="Q494" i="1"/>
  <c r="P494" i="1"/>
  <c r="M494" i="1"/>
  <c r="N494" i="1" s="1"/>
  <c r="L494" i="1"/>
  <c r="K494" i="1"/>
  <c r="J494" i="1"/>
  <c r="I494" i="1"/>
  <c r="H494" i="1"/>
  <c r="G494" i="1"/>
  <c r="F494" i="1"/>
  <c r="E494" i="1"/>
  <c r="D494" i="1"/>
  <c r="O494" i="1" s="1"/>
  <c r="C494" i="1"/>
  <c r="B494" i="1"/>
  <c r="Q493" i="1"/>
  <c r="P493" i="1"/>
  <c r="M493" i="1"/>
  <c r="N493" i="1" s="1"/>
  <c r="L493" i="1"/>
  <c r="K493" i="1"/>
  <c r="J493" i="1"/>
  <c r="I493" i="1"/>
  <c r="H493" i="1"/>
  <c r="G493" i="1"/>
  <c r="F493" i="1"/>
  <c r="E493" i="1"/>
  <c r="D493" i="1"/>
  <c r="O493" i="1" s="1"/>
  <c r="C493" i="1"/>
  <c r="B493" i="1"/>
  <c r="Q492" i="1"/>
  <c r="P492" i="1"/>
  <c r="M492" i="1"/>
  <c r="N492" i="1" s="1"/>
  <c r="L492" i="1"/>
  <c r="K492" i="1"/>
  <c r="J492" i="1"/>
  <c r="I492" i="1"/>
  <c r="H492" i="1"/>
  <c r="G492" i="1"/>
  <c r="F492" i="1"/>
  <c r="E492" i="1"/>
  <c r="D492" i="1"/>
  <c r="O492" i="1" s="1"/>
  <c r="C492" i="1"/>
  <c r="B492" i="1"/>
  <c r="Q491" i="1"/>
  <c r="P491" i="1"/>
  <c r="M491" i="1"/>
  <c r="N491" i="1" s="1"/>
  <c r="L491" i="1"/>
  <c r="K491" i="1"/>
  <c r="J491" i="1"/>
  <c r="I491" i="1"/>
  <c r="H491" i="1"/>
  <c r="G491" i="1"/>
  <c r="F491" i="1"/>
  <c r="E491" i="1"/>
  <c r="D491" i="1"/>
  <c r="O491" i="1" s="1"/>
  <c r="C491" i="1"/>
  <c r="B491" i="1"/>
  <c r="Q490" i="1"/>
  <c r="P490" i="1"/>
  <c r="M490" i="1"/>
  <c r="N490" i="1" s="1"/>
  <c r="L490" i="1"/>
  <c r="K490" i="1"/>
  <c r="J490" i="1"/>
  <c r="I490" i="1"/>
  <c r="H490" i="1"/>
  <c r="G490" i="1"/>
  <c r="F490" i="1"/>
  <c r="E490" i="1"/>
  <c r="D490" i="1"/>
  <c r="O490" i="1" s="1"/>
  <c r="C490" i="1"/>
  <c r="B490" i="1"/>
  <c r="Q489" i="1"/>
  <c r="P489" i="1"/>
  <c r="M489" i="1"/>
  <c r="N489" i="1" s="1"/>
  <c r="L489" i="1"/>
  <c r="K489" i="1"/>
  <c r="J489" i="1"/>
  <c r="I489" i="1"/>
  <c r="H489" i="1"/>
  <c r="G489" i="1"/>
  <c r="F489" i="1"/>
  <c r="E489" i="1"/>
  <c r="D489" i="1"/>
  <c r="O489" i="1" s="1"/>
  <c r="C489" i="1"/>
  <c r="B489" i="1"/>
  <c r="Q488" i="1"/>
  <c r="P488" i="1"/>
  <c r="M488" i="1"/>
  <c r="N488" i="1" s="1"/>
  <c r="L488" i="1"/>
  <c r="K488" i="1"/>
  <c r="J488" i="1"/>
  <c r="I488" i="1"/>
  <c r="H488" i="1"/>
  <c r="G488" i="1"/>
  <c r="F488" i="1"/>
  <c r="E488" i="1"/>
  <c r="D488" i="1"/>
  <c r="O488" i="1" s="1"/>
  <c r="C488" i="1"/>
  <c r="B488" i="1"/>
  <c r="Q487" i="1"/>
  <c r="P487" i="1"/>
  <c r="M487" i="1"/>
  <c r="N487" i="1" s="1"/>
  <c r="L487" i="1"/>
  <c r="K487" i="1"/>
  <c r="J487" i="1"/>
  <c r="I487" i="1"/>
  <c r="H487" i="1"/>
  <c r="G487" i="1"/>
  <c r="F487" i="1"/>
  <c r="E487" i="1"/>
  <c r="D487" i="1"/>
  <c r="O487" i="1" s="1"/>
  <c r="C487" i="1"/>
  <c r="B487" i="1"/>
  <c r="Q486" i="1"/>
  <c r="P486" i="1"/>
  <c r="M486" i="1"/>
  <c r="N486" i="1" s="1"/>
  <c r="L486" i="1"/>
  <c r="K486" i="1"/>
  <c r="J486" i="1"/>
  <c r="I486" i="1"/>
  <c r="H486" i="1"/>
  <c r="G486" i="1"/>
  <c r="F486" i="1"/>
  <c r="E486" i="1"/>
  <c r="D486" i="1"/>
  <c r="O486" i="1" s="1"/>
  <c r="C486" i="1"/>
  <c r="B486" i="1"/>
  <c r="Q485" i="1"/>
  <c r="P485" i="1"/>
  <c r="M485" i="1"/>
  <c r="N485" i="1" s="1"/>
  <c r="L485" i="1"/>
  <c r="K485" i="1"/>
  <c r="J485" i="1"/>
  <c r="I485" i="1"/>
  <c r="H485" i="1"/>
  <c r="G485" i="1"/>
  <c r="F485" i="1"/>
  <c r="E485" i="1"/>
  <c r="D485" i="1"/>
  <c r="O485" i="1" s="1"/>
  <c r="C485" i="1"/>
  <c r="B485" i="1"/>
  <c r="Q484" i="1"/>
  <c r="P484" i="1"/>
  <c r="M484" i="1"/>
  <c r="N484" i="1" s="1"/>
  <c r="L484" i="1"/>
  <c r="K484" i="1"/>
  <c r="J484" i="1"/>
  <c r="I484" i="1"/>
  <c r="H484" i="1"/>
  <c r="G484" i="1"/>
  <c r="F484" i="1"/>
  <c r="E484" i="1"/>
  <c r="D484" i="1"/>
  <c r="O484" i="1" s="1"/>
  <c r="C484" i="1"/>
  <c r="B484" i="1"/>
  <c r="Q483" i="1"/>
  <c r="P483" i="1"/>
  <c r="M483" i="1"/>
  <c r="N483" i="1" s="1"/>
  <c r="L483" i="1"/>
  <c r="K483" i="1"/>
  <c r="J483" i="1"/>
  <c r="I483" i="1"/>
  <c r="H483" i="1"/>
  <c r="G483" i="1"/>
  <c r="F483" i="1"/>
  <c r="E483" i="1"/>
  <c r="D483" i="1"/>
  <c r="O483" i="1" s="1"/>
  <c r="C483" i="1"/>
  <c r="B483" i="1"/>
  <c r="Q482" i="1"/>
  <c r="P482" i="1"/>
  <c r="M482" i="1"/>
  <c r="N482" i="1" s="1"/>
  <c r="L482" i="1"/>
  <c r="K482" i="1"/>
  <c r="J482" i="1"/>
  <c r="I482" i="1"/>
  <c r="H482" i="1"/>
  <c r="G482" i="1"/>
  <c r="F482" i="1"/>
  <c r="E482" i="1"/>
  <c r="D482" i="1"/>
  <c r="O482" i="1" s="1"/>
  <c r="C482" i="1"/>
  <c r="B482" i="1"/>
  <c r="Q481" i="1"/>
  <c r="P481" i="1"/>
  <c r="M481" i="1"/>
  <c r="N481" i="1" s="1"/>
  <c r="L481" i="1"/>
  <c r="K481" i="1"/>
  <c r="J481" i="1"/>
  <c r="I481" i="1"/>
  <c r="H481" i="1"/>
  <c r="G481" i="1"/>
  <c r="F481" i="1"/>
  <c r="E481" i="1"/>
  <c r="D481" i="1"/>
  <c r="O481" i="1" s="1"/>
  <c r="C481" i="1"/>
  <c r="B481" i="1"/>
  <c r="Q480" i="1"/>
  <c r="P480" i="1"/>
  <c r="M480" i="1"/>
  <c r="N480" i="1" s="1"/>
  <c r="L480" i="1"/>
  <c r="K480" i="1"/>
  <c r="J480" i="1"/>
  <c r="I480" i="1"/>
  <c r="H480" i="1"/>
  <c r="G480" i="1"/>
  <c r="F480" i="1"/>
  <c r="E480" i="1"/>
  <c r="D480" i="1"/>
  <c r="O480" i="1" s="1"/>
  <c r="C480" i="1"/>
  <c r="B480" i="1"/>
  <c r="Q479" i="1"/>
  <c r="P479" i="1"/>
  <c r="M479" i="1"/>
  <c r="N479" i="1" s="1"/>
  <c r="L479" i="1"/>
  <c r="K479" i="1"/>
  <c r="J479" i="1"/>
  <c r="I479" i="1"/>
  <c r="H479" i="1"/>
  <c r="G479" i="1"/>
  <c r="F479" i="1"/>
  <c r="E479" i="1"/>
  <c r="D479" i="1"/>
  <c r="O479" i="1" s="1"/>
  <c r="C479" i="1"/>
  <c r="B479" i="1"/>
  <c r="Q478" i="1"/>
  <c r="P478" i="1"/>
  <c r="M478" i="1"/>
  <c r="N478" i="1" s="1"/>
  <c r="L478" i="1"/>
  <c r="K478" i="1"/>
  <c r="J478" i="1"/>
  <c r="I478" i="1"/>
  <c r="H478" i="1"/>
  <c r="G478" i="1"/>
  <c r="F478" i="1"/>
  <c r="E478" i="1"/>
  <c r="D478" i="1"/>
  <c r="O478" i="1" s="1"/>
  <c r="C478" i="1"/>
  <c r="B478" i="1"/>
  <c r="Q477" i="1"/>
  <c r="P477" i="1"/>
  <c r="M477" i="1"/>
  <c r="N477" i="1" s="1"/>
  <c r="L477" i="1"/>
  <c r="K477" i="1"/>
  <c r="J477" i="1"/>
  <c r="I477" i="1"/>
  <c r="H477" i="1"/>
  <c r="G477" i="1"/>
  <c r="F477" i="1"/>
  <c r="E477" i="1"/>
  <c r="D477" i="1"/>
  <c r="O477" i="1" s="1"/>
  <c r="C477" i="1"/>
  <c r="B477" i="1"/>
  <c r="Q476" i="1"/>
  <c r="P476" i="1"/>
  <c r="M476" i="1"/>
  <c r="N476" i="1" s="1"/>
  <c r="L476" i="1"/>
  <c r="K476" i="1"/>
  <c r="J476" i="1"/>
  <c r="I476" i="1"/>
  <c r="H476" i="1"/>
  <c r="G476" i="1"/>
  <c r="F476" i="1"/>
  <c r="E476" i="1"/>
  <c r="D476" i="1"/>
  <c r="O476" i="1" s="1"/>
  <c r="C476" i="1"/>
  <c r="B476" i="1"/>
  <c r="Q475" i="1"/>
  <c r="P475" i="1"/>
  <c r="M475" i="1"/>
  <c r="N475" i="1" s="1"/>
  <c r="L475" i="1"/>
  <c r="K475" i="1"/>
  <c r="J475" i="1"/>
  <c r="I475" i="1"/>
  <c r="H475" i="1"/>
  <c r="G475" i="1"/>
  <c r="F475" i="1"/>
  <c r="E475" i="1"/>
  <c r="D475" i="1"/>
  <c r="O475" i="1" s="1"/>
  <c r="C475" i="1"/>
  <c r="B475" i="1"/>
  <c r="Q474" i="1"/>
  <c r="P474" i="1"/>
  <c r="M474" i="1"/>
  <c r="N474" i="1" s="1"/>
  <c r="L474" i="1"/>
  <c r="K474" i="1"/>
  <c r="J474" i="1"/>
  <c r="I474" i="1"/>
  <c r="H474" i="1"/>
  <c r="G474" i="1"/>
  <c r="F474" i="1"/>
  <c r="E474" i="1"/>
  <c r="D474" i="1"/>
  <c r="O474" i="1" s="1"/>
  <c r="C474" i="1"/>
  <c r="B474" i="1"/>
  <c r="Q473" i="1"/>
  <c r="P473" i="1"/>
  <c r="M473" i="1"/>
  <c r="N473" i="1" s="1"/>
  <c r="L473" i="1"/>
  <c r="K473" i="1"/>
  <c r="J473" i="1"/>
  <c r="I473" i="1"/>
  <c r="H473" i="1"/>
  <c r="G473" i="1"/>
  <c r="F473" i="1"/>
  <c r="E473" i="1"/>
  <c r="D473" i="1"/>
  <c r="O473" i="1" s="1"/>
  <c r="C473" i="1"/>
  <c r="B473" i="1"/>
  <c r="Q472" i="1"/>
  <c r="P472" i="1"/>
  <c r="M472" i="1"/>
  <c r="N472" i="1" s="1"/>
  <c r="L472" i="1"/>
  <c r="K472" i="1"/>
  <c r="J472" i="1"/>
  <c r="I472" i="1"/>
  <c r="H472" i="1"/>
  <c r="G472" i="1"/>
  <c r="F472" i="1"/>
  <c r="E472" i="1"/>
  <c r="D472" i="1"/>
  <c r="O472" i="1" s="1"/>
  <c r="C472" i="1"/>
  <c r="B472" i="1"/>
  <c r="Q471" i="1"/>
  <c r="P471" i="1"/>
  <c r="M471" i="1"/>
  <c r="N471" i="1" s="1"/>
  <c r="L471" i="1"/>
  <c r="K471" i="1"/>
  <c r="J471" i="1"/>
  <c r="I471" i="1"/>
  <c r="H471" i="1"/>
  <c r="G471" i="1"/>
  <c r="F471" i="1"/>
  <c r="E471" i="1"/>
  <c r="D471" i="1"/>
  <c r="O471" i="1" s="1"/>
  <c r="C471" i="1"/>
  <c r="B471" i="1"/>
  <c r="Q470" i="1"/>
  <c r="P470" i="1"/>
  <c r="M470" i="1"/>
  <c r="N470" i="1" s="1"/>
  <c r="L470" i="1"/>
  <c r="K470" i="1"/>
  <c r="J470" i="1"/>
  <c r="I470" i="1"/>
  <c r="H470" i="1"/>
  <c r="G470" i="1"/>
  <c r="F470" i="1"/>
  <c r="E470" i="1"/>
  <c r="D470" i="1"/>
  <c r="O470" i="1" s="1"/>
  <c r="C470" i="1"/>
  <c r="B470" i="1"/>
  <c r="Q469" i="1"/>
  <c r="P469" i="1"/>
  <c r="M469" i="1"/>
  <c r="N469" i="1" s="1"/>
  <c r="L469" i="1"/>
  <c r="K469" i="1"/>
  <c r="J469" i="1"/>
  <c r="I469" i="1"/>
  <c r="H469" i="1"/>
  <c r="G469" i="1"/>
  <c r="F469" i="1"/>
  <c r="E469" i="1"/>
  <c r="D469" i="1"/>
  <c r="O469" i="1" s="1"/>
  <c r="C469" i="1"/>
  <c r="B469" i="1"/>
  <c r="Q468" i="1"/>
  <c r="P468" i="1"/>
  <c r="M468" i="1"/>
  <c r="N468" i="1" s="1"/>
  <c r="L468" i="1"/>
  <c r="K468" i="1"/>
  <c r="J468" i="1"/>
  <c r="I468" i="1"/>
  <c r="H468" i="1"/>
  <c r="G468" i="1"/>
  <c r="F468" i="1"/>
  <c r="E468" i="1"/>
  <c r="D468" i="1"/>
  <c r="O468" i="1" s="1"/>
  <c r="C468" i="1"/>
  <c r="B468" i="1"/>
  <c r="Q467" i="1"/>
  <c r="P467" i="1"/>
  <c r="M467" i="1"/>
  <c r="N467" i="1" s="1"/>
  <c r="L467" i="1"/>
  <c r="K467" i="1"/>
  <c r="J467" i="1"/>
  <c r="I467" i="1"/>
  <c r="H467" i="1"/>
  <c r="G467" i="1"/>
  <c r="F467" i="1"/>
  <c r="E467" i="1"/>
  <c r="D467" i="1"/>
  <c r="O467" i="1" s="1"/>
  <c r="C467" i="1"/>
  <c r="B467" i="1"/>
  <c r="Q466" i="1"/>
  <c r="P466" i="1"/>
  <c r="M466" i="1"/>
  <c r="N466" i="1" s="1"/>
  <c r="L466" i="1"/>
  <c r="K466" i="1"/>
  <c r="J466" i="1"/>
  <c r="I466" i="1"/>
  <c r="H466" i="1"/>
  <c r="G466" i="1"/>
  <c r="F466" i="1"/>
  <c r="E466" i="1"/>
  <c r="D466" i="1"/>
  <c r="O466" i="1" s="1"/>
  <c r="C466" i="1"/>
  <c r="B466" i="1"/>
  <c r="Q465" i="1"/>
  <c r="P465" i="1"/>
  <c r="M465" i="1"/>
  <c r="N465" i="1" s="1"/>
  <c r="L465" i="1"/>
  <c r="K465" i="1"/>
  <c r="J465" i="1"/>
  <c r="I465" i="1"/>
  <c r="H465" i="1"/>
  <c r="G465" i="1"/>
  <c r="F465" i="1"/>
  <c r="E465" i="1"/>
  <c r="D465" i="1"/>
  <c r="O465" i="1" s="1"/>
  <c r="C465" i="1"/>
  <c r="B465" i="1"/>
  <c r="Q464" i="1"/>
  <c r="P464" i="1"/>
  <c r="M464" i="1"/>
  <c r="N464" i="1" s="1"/>
  <c r="L464" i="1"/>
  <c r="K464" i="1"/>
  <c r="J464" i="1"/>
  <c r="I464" i="1"/>
  <c r="H464" i="1"/>
  <c r="G464" i="1"/>
  <c r="F464" i="1"/>
  <c r="E464" i="1"/>
  <c r="D464" i="1"/>
  <c r="O464" i="1" s="1"/>
  <c r="C464" i="1"/>
  <c r="B464" i="1"/>
  <c r="Q463" i="1"/>
  <c r="P463" i="1"/>
  <c r="M463" i="1"/>
  <c r="N463" i="1" s="1"/>
  <c r="L463" i="1"/>
  <c r="K463" i="1"/>
  <c r="J463" i="1"/>
  <c r="I463" i="1"/>
  <c r="H463" i="1"/>
  <c r="G463" i="1"/>
  <c r="F463" i="1"/>
  <c r="E463" i="1"/>
  <c r="D463" i="1"/>
  <c r="O463" i="1" s="1"/>
  <c r="C463" i="1"/>
  <c r="B463" i="1"/>
  <c r="Q462" i="1"/>
  <c r="P462" i="1"/>
  <c r="M462" i="1"/>
  <c r="N462" i="1" s="1"/>
  <c r="L462" i="1"/>
  <c r="K462" i="1"/>
  <c r="J462" i="1"/>
  <c r="I462" i="1"/>
  <c r="H462" i="1"/>
  <c r="G462" i="1"/>
  <c r="F462" i="1"/>
  <c r="E462" i="1"/>
  <c r="D462" i="1"/>
  <c r="O462" i="1" s="1"/>
  <c r="C462" i="1"/>
  <c r="B462" i="1"/>
  <c r="Q461" i="1"/>
  <c r="P461" i="1"/>
  <c r="M461" i="1"/>
  <c r="N461" i="1" s="1"/>
  <c r="L461" i="1"/>
  <c r="K461" i="1"/>
  <c r="J461" i="1"/>
  <c r="I461" i="1"/>
  <c r="H461" i="1"/>
  <c r="G461" i="1"/>
  <c r="F461" i="1"/>
  <c r="E461" i="1"/>
  <c r="D461" i="1"/>
  <c r="O461" i="1" s="1"/>
  <c r="C461" i="1"/>
  <c r="B461" i="1"/>
  <c r="Q460" i="1"/>
  <c r="P460" i="1"/>
  <c r="M460" i="1"/>
  <c r="N460" i="1" s="1"/>
  <c r="L460" i="1"/>
  <c r="K460" i="1"/>
  <c r="J460" i="1"/>
  <c r="I460" i="1"/>
  <c r="H460" i="1"/>
  <c r="G460" i="1"/>
  <c r="F460" i="1"/>
  <c r="E460" i="1"/>
  <c r="D460" i="1"/>
  <c r="O460" i="1" s="1"/>
  <c r="C460" i="1"/>
  <c r="B460" i="1"/>
  <c r="Q459" i="1"/>
  <c r="P459" i="1"/>
  <c r="M459" i="1"/>
  <c r="N459" i="1" s="1"/>
  <c r="L459" i="1"/>
  <c r="K459" i="1"/>
  <c r="J459" i="1"/>
  <c r="I459" i="1"/>
  <c r="H459" i="1"/>
  <c r="G459" i="1"/>
  <c r="F459" i="1"/>
  <c r="E459" i="1"/>
  <c r="D459" i="1"/>
  <c r="O459" i="1" s="1"/>
  <c r="C459" i="1"/>
  <c r="B459" i="1"/>
  <c r="Q458" i="1"/>
  <c r="P458" i="1"/>
  <c r="M458" i="1"/>
  <c r="N458" i="1" s="1"/>
  <c r="L458" i="1"/>
  <c r="K458" i="1"/>
  <c r="J458" i="1"/>
  <c r="I458" i="1"/>
  <c r="H458" i="1"/>
  <c r="G458" i="1"/>
  <c r="F458" i="1"/>
  <c r="E458" i="1"/>
  <c r="D458" i="1"/>
  <c r="O458" i="1" s="1"/>
  <c r="C458" i="1"/>
  <c r="B458" i="1"/>
  <c r="Q457" i="1"/>
  <c r="P457" i="1"/>
  <c r="M457" i="1"/>
  <c r="N457" i="1" s="1"/>
  <c r="L457" i="1"/>
  <c r="K457" i="1"/>
  <c r="J457" i="1"/>
  <c r="I457" i="1"/>
  <c r="H457" i="1"/>
  <c r="G457" i="1"/>
  <c r="F457" i="1"/>
  <c r="E457" i="1"/>
  <c r="D457" i="1"/>
  <c r="O457" i="1" s="1"/>
  <c r="C457" i="1"/>
  <c r="B457" i="1"/>
  <c r="Q456" i="1"/>
  <c r="P456" i="1"/>
  <c r="M456" i="1"/>
  <c r="N456" i="1" s="1"/>
  <c r="L456" i="1"/>
  <c r="K456" i="1"/>
  <c r="J456" i="1"/>
  <c r="I456" i="1"/>
  <c r="H456" i="1"/>
  <c r="G456" i="1"/>
  <c r="F456" i="1"/>
  <c r="E456" i="1"/>
  <c r="D456" i="1"/>
  <c r="O456" i="1" s="1"/>
  <c r="C456" i="1"/>
  <c r="B456" i="1"/>
  <c r="Q455" i="1"/>
  <c r="P455" i="1"/>
  <c r="M455" i="1"/>
  <c r="N455" i="1" s="1"/>
  <c r="L455" i="1"/>
  <c r="K455" i="1"/>
  <c r="J455" i="1"/>
  <c r="I455" i="1"/>
  <c r="H455" i="1"/>
  <c r="G455" i="1"/>
  <c r="F455" i="1"/>
  <c r="E455" i="1"/>
  <c r="D455" i="1"/>
  <c r="O455" i="1" s="1"/>
  <c r="C455" i="1"/>
  <c r="B455" i="1"/>
  <c r="Q454" i="1"/>
  <c r="P454" i="1"/>
  <c r="M454" i="1"/>
  <c r="N454" i="1" s="1"/>
  <c r="L454" i="1"/>
  <c r="K454" i="1"/>
  <c r="J454" i="1"/>
  <c r="I454" i="1"/>
  <c r="H454" i="1"/>
  <c r="G454" i="1"/>
  <c r="F454" i="1"/>
  <c r="E454" i="1"/>
  <c r="D454" i="1"/>
  <c r="O454" i="1" s="1"/>
  <c r="C454" i="1"/>
  <c r="B454" i="1"/>
  <c r="Q453" i="1"/>
  <c r="P453" i="1"/>
  <c r="M453" i="1"/>
  <c r="N453" i="1" s="1"/>
  <c r="L453" i="1"/>
  <c r="K453" i="1"/>
  <c r="J453" i="1"/>
  <c r="I453" i="1"/>
  <c r="H453" i="1"/>
  <c r="G453" i="1"/>
  <c r="F453" i="1"/>
  <c r="E453" i="1"/>
  <c r="D453" i="1"/>
  <c r="O453" i="1" s="1"/>
  <c r="C453" i="1"/>
  <c r="B453" i="1"/>
  <c r="Q452" i="1"/>
  <c r="P452" i="1"/>
  <c r="M452" i="1"/>
  <c r="N452" i="1" s="1"/>
  <c r="L452" i="1"/>
  <c r="K452" i="1"/>
  <c r="J452" i="1"/>
  <c r="I452" i="1"/>
  <c r="H452" i="1"/>
  <c r="G452" i="1"/>
  <c r="F452" i="1"/>
  <c r="E452" i="1"/>
  <c r="D452" i="1"/>
  <c r="O452" i="1" s="1"/>
  <c r="C452" i="1"/>
  <c r="B452" i="1"/>
  <c r="Q451" i="1"/>
  <c r="P451" i="1"/>
  <c r="M451" i="1"/>
  <c r="N451" i="1" s="1"/>
  <c r="L451" i="1"/>
  <c r="K451" i="1"/>
  <c r="J451" i="1"/>
  <c r="I451" i="1"/>
  <c r="H451" i="1"/>
  <c r="G451" i="1"/>
  <c r="F451" i="1"/>
  <c r="E451" i="1"/>
  <c r="D451" i="1"/>
  <c r="O451" i="1" s="1"/>
  <c r="C451" i="1"/>
  <c r="B451" i="1"/>
  <c r="Q450" i="1"/>
  <c r="P450" i="1"/>
  <c r="M450" i="1"/>
  <c r="N450" i="1" s="1"/>
  <c r="L450" i="1"/>
  <c r="K450" i="1"/>
  <c r="J450" i="1"/>
  <c r="I450" i="1"/>
  <c r="H450" i="1"/>
  <c r="G450" i="1"/>
  <c r="F450" i="1"/>
  <c r="E450" i="1"/>
  <c r="D450" i="1"/>
  <c r="O450" i="1" s="1"/>
  <c r="C450" i="1"/>
  <c r="B450" i="1"/>
  <c r="Q449" i="1"/>
  <c r="P449" i="1"/>
  <c r="M449" i="1"/>
  <c r="N449" i="1" s="1"/>
  <c r="L449" i="1"/>
  <c r="K449" i="1"/>
  <c r="J449" i="1"/>
  <c r="I449" i="1"/>
  <c r="H449" i="1"/>
  <c r="G449" i="1"/>
  <c r="F449" i="1"/>
  <c r="E449" i="1"/>
  <c r="D449" i="1"/>
  <c r="O449" i="1" s="1"/>
  <c r="C449" i="1"/>
  <c r="B449" i="1"/>
  <c r="Q448" i="1"/>
  <c r="P448" i="1"/>
  <c r="M448" i="1"/>
  <c r="N448" i="1" s="1"/>
  <c r="L448" i="1"/>
  <c r="K448" i="1"/>
  <c r="J448" i="1"/>
  <c r="I448" i="1"/>
  <c r="H448" i="1"/>
  <c r="G448" i="1"/>
  <c r="F448" i="1"/>
  <c r="E448" i="1"/>
  <c r="D448" i="1"/>
  <c r="O448" i="1" s="1"/>
  <c r="C448" i="1"/>
  <c r="B448" i="1"/>
  <c r="Q447" i="1"/>
  <c r="P447" i="1"/>
  <c r="M447" i="1"/>
  <c r="N447" i="1" s="1"/>
  <c r="L447" i="1"/>
  <c r="K447" i="1"/>
  <c r="J447" i="1"/>
  <c r="I447" i="1"/>
  <c r="H447" i="1"/>
  <c r="G447" i="1"/>
  <c r="F447" i="1"/>
  <c r="E447" i="1"/>
  <c r="D447" i="1"/>
  <c r="O447" i="1" s="1"/>
  <c r="C447" i="1"/>
  <c r="B447" i="1"/>
  <c r="Q446" i="1"/>
  <c r="P446" i="1"/>
  <c r="M446" i="1"/>
  <c r="N446" i="1" s="1"/>
  <c r="L446" i="1"/>
  <c r="K446" i="1"/>
  <c r="J446" i="1"/>
  <c r="I446" i="1"/>
  <c r="H446" i="1"/>
  <c r="G446" i="1"/>
  <c r="F446" i="1"/>
  <c r="E446" i="1"/>
  <c r="D446" i="1"/>
  <c r="O446" i="1" s="1"/>
  <c r="C446" i="1"/>
  <c r="B446" i="1"/>
  <c r="Q445" i="1"/>
  <c r="P445" i="1"/>
  <c r="M445" i="1"/>
  <c r="N445" i="1" s="1"/>
  <c r="L445" i="1"/>
  <c r="K445" i="1"/>
  <c r="J445" i="1"/>
  <c r="I445" i="1"/>
  <c r="H445" i="1"/>
  <c r="G445" i="1"/>
  <c r="F445" i="1"/>
  <c r="E445" i="1"/>
  <c r="D445" i="1"/>
  <c r="O445" i="1" s="1"/>
  <c r="C445" i="1"/>
  <c r="B445" i="1"/>
  <c r="Q444" i="1"/>
  <c r="P444" i="1"/>
  <c r="M444" i="1"/>
  <c r="N444" i="1" s="1"/>
  <c r="L444" i="1"/>
  <c r="K444" i="1"/>
  <c r="J444" i="1"/>
  <c r="I444" i="1"/>
  <c r="H444" i="1"/>
  <c r="G444" i="1"/>
  <c r="F444" i="1"/>
  <c r="E444" i="1"/>
  <c r="D444" i="1"/>
  <c r="O444" i="1" s="1"/>
  <c r="C444" i="1"/>
  <c r="B444" i="1"/>
  <c r="Q443" i="1"/>
  <c r="P443" i="1"/>
  <c r="M443" i="1"/>
  <c r="N443" i="1" s="1"/>
  <c r="L443" i="1"/>
  <c r="K443" i="1"/>
  <c r="J443" i="1"/>
  <c r="I443" i="1"/>
  <c r="H443" i="1"/>
  <c r="G443" i="1"/>
  <c r="F443" i="1"/>
  <c r="E443" i="1"/>
  <c r="D443" i="1"/>
  <c r="O443" i="1" s="1"/>
  <c r="C443" i="1"/>
  <c r="B443" i="1"/>
  <c r="Q442" i="1"/>
  <c r="P442" i="1"/>
  <c r="M442" i="1"/>
  <c r="N442" i="1" s="1"/>
  <c r="L442" i="1"/>
  <c r="K442" i="1"/>
  <c r="J442" i="1"/>
  <c r="I442" i="1"/>
  <c r="H442" i="1"/>
  <c r="G442" i="1"/>
  <c r="F442" i="1"/>
  <c r="E442" i="1"/>
  <c r="D442" i="1"/>
  <c r="O442" i="1" s="1"/>
  <c r="C442" i="1"/>
  <c r="B442" i="1"/>
  <c r="Q441" i="1"/>
  <c r="P441" i="1"/>
  <c r="M441" i="1"/>
  <c r="N441" i="1" s="1"/>
  <c r="L441" i="1"/>
  <c r="K441" i="1"/>
  <c r="J441" i="1"/>
  <c r="I441" i="1"/>
  <c r="H441" i="1"/>
  <c r="G441" i="1"/>
  <c r="F441" i="1"/>
  <c r="E441" i="1"/>
  <c r="D441" i="1"/>
  <c r="O441" i="1" s="1"/>
  <c r="C441" i="1"/>
  <c r="B441" i="1"/>
  <c r="Q440" i="1"/>
  <c r="P440" i="1"/>
  <c r="M440" i="1"/>
  <c r="N440" i="1" s="1"/>
  <c r="L440" i="1"/>
  <c r="K440" i="1"/>
  <c r="J440" i="1"/>
  <c r="I440" i="1"/>
  <c r="H440" i="1"/>
  <c r="G440" i="1"/>
  <c r="F440" i="1"/>
  <c r="E440" i="1"/>
  <c r="D440" i="1"/>
  <c r="O440" i="1" s="1"/>
  <c r="C440" i="1"/>
  <c r="B440" i="1"/>
  <c r="Q439" i="1"/>
  <c r="P439" i="1"/>
  <c r="M439" i="1"/>
  <c r="N439" i="1" s="1"/>
  <c r="L439" i="1"/>
  <c r="K439" i="1"/>
  <c r="J439" i="1"/>
  <c r="I439" i="1"/>
  <c r="H439" i="1"/>
  <c r="G439" i="1"/>
  <c r="F439" i="1"/>
  <c r="E439" i="1"/>
  <c r="D439" i="1"/>
  <c r="O439" i="1" s="1"/>
  <c r="C439" i="1"/>
  <c r="B439" i="1"/>
  <c r="Q438" i="1"/>
  <c r="P438" i="1"/>
  <c r="M438" i="1"/>
  <c r="N438" i="1" s="1"/>
  <c r="L438" i="1"/>
  <c r="K438" i="1"/>
  <c r="J438" i="1"/>
  <c r="I438" i="1"/>
  <c r="H438" i="1"/>
  <c r="G438" i="1"/>
  <c r="F438" i="1"/>
  <c r="E438" i="1"/>
  <c r="D438" i="1"/>
  <c r="O438" i="1" s="1"/>
  <c r="C438" i="1"/>
  <c r="B438" i="1"/>
  <c r="Q437" i="1"/>
  <c r="P437" i="1"/>
  <c r="M437" i="1"/>
  <c r="N437" i="1" s="1"/>
  <c r="L437" i="1"/>
  <c r="K437" i="1"/>
  <c r="J437" i="1"/>
  <c r="I437" i="1"/>
  <c r="H437" i="1"/>
  <c r="G437" i="1"/>
  <c r="F437" i="1"/>
  <c r="E437" i="1"/>
  <c r="D437" i="1"/>
  <c r="O437" i="1" s="1"/>
  <c r="C437" i="1"/>
  <c r="B437" i="1"/>
  <c r="Q436" i="1"/>
  <c r="P436" i="1"/>
  <c r="M436" i="1"/>
  <c r="N436" i="1" s="1"/>
  <c r="L436" i="1"/>
  <c r="K436" i="1"/>
  <c r="J436" i="1"/>
  <c r="I436" i="1"/>
  <c r="H436" i="1"/>
  <c r="G436" i="1"/>
  <c r="F436" i="1"/>
  <c r="E436" i="1"/>
  <c r="D436" i="1"/>
  <c r="O436" i="1" s="1"/>
  <c r="C436" i="1"/>
  <c r="B436" i="1"/>
  <c r="Q435" i="1"/>
  <c r="P435" i="1"/>
  <c r="M435" i="1"/>
  <c r="N435" i="1" s="1"/>
  <c r="L435" i="1"/>
  <c r="K435" i="1"/>
  <c r="J435" i="1"/>
  <c r="I435" i="1"/>
  <c r="H435" i="1"/>
  <c r="G435" i="1"/>
  <c r="F435" i="1"/>
  <c r="E435" i="1"/>
  <c r="D435" i="1"/>
  <c r="O435" i="1" s="1"/>
  <c r="C435" i="1"/>
  <c r="B435" i="1"/>
  <c r="Q434" i="1"/>
  <c r="P434" i="1"/>
  <c r="M434" i="1"/>
  <c r="N434" i="1" s="1"/>
  <c r="L434" i="1"/>
  <c r="K434" i="1"/>
  <c r="J434" i="1"/>
  <c r="I434" i="1"/>
  <c r="H434" i="1"/>
  <c r="G434" i="1"/>
  <c r="F434" i="1"/>
  <c r="E434" i="1"/>
  <c r="D434" i="1"/>
  <c r="O434" i="1" s="1"/>
  <c r="C434" i="1"/>
  <c r="B434" i="1"/>
  <c r="Q433" i="1"/>
  <c r="P433" i="1"/>
  <c r="M433" i="1"/>
  <c r="N433" i="1" s="1"/>
  <c r="L433" i="1"/>
  <c r="K433" i="1"/>
  <c r="J433" i="1"/>
  <c r="I433" i="1"/>
  <c r="H433" i="1"/>
  <c r="G433" i="1"/>
  <c r="F433" i="1"/>
  <c r="E433" i="1"/>
  <c r="D433" i="1"/>
  <c r="O433" i="1" s="1"/>
  <c r="C433" i="1"/>
  <c r="B433" i="1"/>
  <c r="Q432" i="1"/>
  <c r="P432" i="1"/>
  <c r="M432" i="1"/>
  <c r="N432" i="1" s="1"/>
  <c r="L432" i="1"/>
  <c r="K432" i="1"/>
  <c r="J432" i="1"/>
  <c r="I432" i="1"/>
  <c r="H432" i="1"/>
  <c r="G432" i="1"/>
  <c r="F432" i="1"/>
  <c r="E432" i="1"/>
  <c r="D432" i="1"/>
  <c r="O432" i="1" s="1"/>
  <c r="C432" i="1"/>
  <c r="B432" i="1"/>
  <c r="Q431" i="1"/>
  <c r="P431" i="1"/>
  <c r="M431" i="1"/>
  <c r="N431" i="1" s="1"/>
  <c r="L431" i="1"/>
  <c r="K431" i="1"/>
  <c r="J431" i="1"/>
  <c r="I431" i="1"/>
  <c r="H431" i="1"/>
  <c r="G431" i="1"/>
  <c r="F431" i="1"/>
  <c r="E431" i="1"/>
  <c r="D431" i="1"/>
  <c r="O431" i="1" s="1"/>
  <c r="C431" i="1"/>
  <c r="B431" i="1"/>
  <c r="Q430" i="1"/>
  <c r="P430" i="1"/>
  <c r="M430" i="1"/>
  <c r="N430" i="1" s="1"/>
  <c r="L430" i="1"/>
  <c r="K430" i="1"/>
  <c r="J430" i="1"/>
  <c r="I430" i="1"/>
  <c r="H430" i="1"/>
  <c r="G430" i="1"/>
  <c r="F430" i="1"/>
  <c r="E430" i="1"/>
  <c r="D430" i="1"/>
  <c r="O430" i="1" s="1"/>
  <c r="C430" i="1"/>
  <c r="B430" i="1"/>
  <c r="Q429" i="1"/>
  <c r="P429" i="1"/>
  <c r="M429" i="1"/>
  <c r="N429" i="1" s="1"/>
  <c r="L429" i="1"/>
  <c r="K429" i="1"/>
  <c r="J429" i="1"/>
  <c r="I429" i="1"/>
  <c r="H429" i="1"/>
  <c r="G429" i="1"/>
  <c r="F429" i="1"/>
  <c r="E429" i="1"/>
  <c r="D429" i="1"/>
  <c r="O429" i="1" s="1"/>
  <c r="C429" i="1"/>
  <c r="B429" i="1"/>
  <c r="Q428" i="1"/>
  <c r="P428" i="1"/>
  <c r="M428" i="1"/>
  <c r="N428" i="1" s="1"/>
  <c r="L428" i="1"/>
  <c r="K428" i="1"/>
  <c r="J428" i="1"/>
  <c r="I428" i="1"/>
  <c r="H428" i="1"/>
  <c r="G428" i="1"/>
  <c r="F428" i="1"/>
  <c r="E428" i="1"/>
  <c r="D428" i="1"/>
  <c r="O428" i="1" s="1"/>
  <c r="C428" i="1"/>
  <c r="B428" i="1"/>
  <c r="Q427" i="1"/>
  <c r="P427" i="1"/>
  <c r="M427" i="1"/>
  <c r="N427" i="1" s="1"/>
  <c r="L427" i="1"/>
  <c r="K427" i="1"/>
  <c r="J427" i="1"/>
  <c r="I427" i="1"/>
  <c r="H427" i="1"/>
  <c r="G427" i="1"/>
  <c r="F427" i="1"/>
  <c r="E427" i="1"/>
  <c r="D427" i="1"/>
  <c r="O427" i="1" s="1"/>
  <c r="C427" i="1"/>
  <c r="B427" i="1"/>
  <c r="Q426" i="1"/>
  <c r="P426" i="1"/>
  <c r="M426" i="1"/>
  <c r="N426" i="1" s="1"/>
  <c r="L426" i="1"/>
  <c r="K426" i="1"/>
  <c r="J426" i="1"/>
  <c r="I426" i="1"/>
  <c r="H426" i="1"/>
  <c r="G426" i="1"/>
  <c r="F426" i="1"/>
  <c r="E426" i="1"/>
  <c r="D426" i="1"/>
  <c r="O426" i="1" s="1"/>
  <c r="C426" i="1"/>
  <c r="B426" i="1"/>
  <c r="Q425" i="1"/>
  <c r="P425" i="1"/>
  <c r="M425" i="1"/>
  <c r="N425" i="1" s="1"/>
  <c r="L425" i="1"/>
  <c r="K425" i="1"/>
  <c r="J425" i="1"/>
  <c r="I425" i="1"/>
  <c r="H425" i="1"/>
  <c r="G425" i="1"/>
  <c r="F425" i="1"/>
  <c r="E425" i="1"/>
  <c r="D425" i="1"/>
  <c r="O425" i="1" s="1"/>
  <c r="C425" i="1"/>
  <c r="B425" i="1"/>
  <c r="Q424" i="1"/>
  <c r="P424" i="1"/>
  <c r="M424" i="1"/>
  <c r="N424" i="1" s="1"/>
  <c r="L424" i="1"/>
  <c r="K424" i="1"/>
  <c r="J424" i="1"/>
  <c r="I424" i="1"/>
  <c r="H424" i="1"/>
  <c r="G424" i="1"/>
  <c r="F424" i="1"/>
  <c r="E424" i="1"/>
  <c r="D424" i="1"/>
  <c r="O424" i="1" s="1"/>
  <c r="C424" i="1"/>
  <c r="B424" i="1"/>
  <c r="Q423" i="1"/>
  <c r="P423" i="1"/>
  <c r="M423" i="1"/>
  <c r="N423" i="1" s="1"/>
  <c r="L423" i="1"/>
  <c r="K423" i="1"/>
  <c r="J423" i="1"/>
  <c r="I423" i="1"/>
  <c r="H423" i="1"/>
  <c r="G423" i="1"/>
  <c r="F423" i="1"/>
  <c r="E423" i="1"/>
  <c r="D423" i="1"/>
  <c r="O423" i="1" s="1"/>
  <c r="C423" i="1"/>
  <c r="B423" i="1"/>
  <c r="Q422" i="1"/>
  <c r="P422" i="1"/>
  <c r="M422" i="1"/>
  <c r="N422" i="1" s="1"/>
  <c r="L422" i="1"/>
  <c r="K422" i="1"/>
  <c r="J422" i="1"/>
  <c r="I422" i="1"/>
  <c r="H422" i="1"/>
  <c r="G422" i="1"/>
  <c r="F422" i="1"/>
  <c r="E422" i="1"/>
  <c r="D422" i="1"/>
  <c r="O422" i="1" s="1"/>
  <c r="C422" i="1"/>
  <c r="B422" i="1"/>
  <c r="Q421" i="1"/>
  <c r="P421" i="1"/>
  <c r="M421" i="1"/>
  <c r="N421" i="1" s="1"/>
  <c r="L421" i="1"/>
  <c r="K421" i="1"/>
  <c r="J421" i="1"/>
  <c r="I421" i="1"/>
  <c r="H421" i="1"/>
  <c r="G421" i="1"/>
  <c r="F421" i="1"/>
  <c r="E421" i="1"/>
  <c r="D421" i="1"/>
  <c r="O421" i="1" s="1"/>
  <c r="C421" i="1"/>
  <c r="B421" i="1"/>
  <c r="Q420" i="1"/>
  <c r="P420" i="1"/>
  <c r="M420" i="1"/>
  <c r="N420" i="1" s="1"/>
  <c r="L420" i="1"/>
  <c r="K420" i="1"/>
  <c r="J420" i="1"/>
  <c r="I420" i="1"/>
  <c r="H420" i="1"/>
  <c r="G420" i="1"/>
  <c r="F420" i="1"/>
  <c r="E420" i="1"/>
  <c r="D420" i="1"/>
  <c r="O420" i="1" s="1"/>
  <c r="C420" i="1"/>
  <c r="B420" i="1"/>
  <c r="Q419" i="1"/>
  <c r="P419" i="1"/>
  <c r="M419" i="1"/>
  <c r="N419" i="1" s="1"/>
  <c r="L419" i="1"/>
  <c r="K419" i="1"/>
  <c r="J419" i="1"/>
  <c r="I419" i="1"/>
  <c r="H419" i="1"/>
  <c r="G419" i="1"/>
  <c r="F419" i="1"/>
  <c r="E419" i="1"/>
  <c r="D419" i="1"/>
  <c r="O419" i="1" s="1"/>
  <c r="C419" i="1"/>
  <c r="B419" i="1"/>
  <c r="Q418" i="1"/>
  <c r="P418" i="1"/>
  <c r="M418" i="1"/>
  <c r="N418" i="1" s="1"/>
  <c r="L418" i="1"/>
  <c r="K418" i="1"/>
  <c r="J418" i="1"/>
  <c r="I418" i="1"/>
  <c r="H418" i="1"/>
  <c r="G418" i="1"/>
  <c r="F418" i="1"/>
  <c r="E418" i="1"/>
  <c r="D418" i="1"/>
  <c r="O418" i="1" s="1"/>
  <c r="C418" i="1"/>
  <c r="B418" i="1"/>
  <c r="Q417" i="1"/>
  <c r="P417" i="1"/>
  <c r="M417" i="1"/>
  <c r="N417" i="1" s="1"/>
  <c r="L417" i="1"/>
  <c r="K417" i="1"/>
  <c r="J417" i="1"/>
  <c r="I417" i="1"/>
  <c r="H417" i="1"/>
  <c r="G417" i="1"/>
  <c r="F417" i="1"/>
  <c r="E417" i="1"/>
  <c r="D417" i="1"/>
  <c r="O417" i="1" s="1"/>
  <c r="C417" i="1"/>
  <c r="B417" i="1"/>
  <c r="Q416" i="1"/>
  <c r="P416" i="1"/>
  <c r="M416" i="1"/>
  <c r="N416" i="1" s="1"/>
  <c r="L416" i="1"/>
  <c r="K416" i="1"/>
  <c r="J416" i="1"/>
  <c r="I416" i="1"/>
  <c r="H416" i="1"/>
  <c r="G416" i="1"/>
  <c r="F416" i="1"/>
  <c r="E416" i="1"/>
  <c r="D416" i="1"/>
  <c r="O416" i="1" s="1"/>
  <c r="C416" i="1"/>
  <c r="B416" i="1"/>
  <c r="Q415" i="1"/>
  <c r="P415" i="1"/>
  <c r="M415" i="1"/>
  <c r="N415" i="1" s="1"/>
  <c r="L415" i="1"/>
  <c r="K415" i="1"/>
  <c r="J415" i="1"/>
  <c r="I415" i="1"/>
  <c r="H415" i="1"/>
  <c r="G415" i="1"/>
  <c r="F415" i="1"/>
  <c r="E415" i="1"/>
  <c r="D415" i="1"/>
  <c r="O415" i="1" s="1"/>
  <c r="C415" i="1"/>
  <c r="B415" i="1"/>
  <c r="Q414" i="1"/>
  <c r="P414" i="1"/>
  <c r="M414" i="1"/>
  <c r="N414" i="1" s="1"/>
  <c r="L414" i="1"/>
  <c r="K414" i="1"/>
  <c r="J414" i="1"/>
  <c r="I414" i="1"/>
  <c r="H414" i="1"/>
  <c r="G414" i="1"/>
  <c r="F414" i="1"/>
  <c r="E414" i="1"/>
  <c r="D414" i="1"/>
  <c r="O414" i="1" s="1"/>
  <c r="C414" i="1"/>
  <c r="B414" i="1"/>
  <c r="Q413" i="1"/>
  <c r="P413" i="1"/>
  <c r="M413" i="1"/>
  <c r="N413" i="1" s="1"/>
  <c r="L413" i="1"/>
  <c r="K413" i="1"/>
  <c r="J413" i="1"/>
  <c r="I413" i="1"/>
  <c r="H413" i="1"/>
  <c r="G413" i="1"/>
  <c r="F413" i="1"/>
  <c r="E413" i="1"/>
  <c r="D413" i="1"/>
  <c r="O413" i="1" s="1"/>
  <c r="C413" i="1"/>
  <c r="B413" i="1"/>
  <c r="Q412" i="1"/>
  <c r="P412" i="1"/>
  <c r="M412" i="1"/>
  <c r="N412" i="1" s="1"/>
  <c r="L412" i="1"/>
  <c r="K412" i="1"/>
  <c r="J412" i="1"/>
  <c r="I412" i="1"/>
  <c r="H412" i="1"/>
  <c r="G412" i="1"/>
  <c r="F412" i="1"/>
  <c r="E412" i="1"/>
  <c r="D412" i="1"/>
  <c r="O412" i="1" s="1"/>
  <c r="C412" i="1"/>
  <c r="B412" i="1"/>
  <c r="Q411" i="1"/>
  <c r="P411" i="1"/>
  <c r="M411" i="1"/>
  <c r="N411" i="1" s="1"/>
  <c r="L411" i="1"/>
  <c r="K411" i="1"/>
  <c r="J411" i="1"/>
  <c r="I411" i="1"/>
  <c r="H411" i="1"/>
  <c r="G411" i="1"/>
  <c r="F411" i="1"/>
  <c r="E411" i="1"/>
  <c r="D411" i="1"/>
  <c r="O411" i="1" s="1"/>
  <c r="C411" i="1"/>
  <c r="B411" i="1"/>
  <c r="Q410" i="1"/>
  <c r="P410" i="1"/>
  <c r="M410" i="1"/>
  <c r="N410" i="1" s="1"/>
  <c r="L410" i="1"/>
  <c r="K410" i="1"/>
  <c r="J410" i="1"/>
  <c r="I410" i="1"/>
  <c r="H410" i="1"/>
  <c r="G410" i="1"/>
  <c r="F410" i="1"/>
  <c r="E410" i="1"/>
  <c r="D410" i="1"/>
  <c r="O410" i="1" s="1"/>
  <c r="C410" i="1"/>
  <c r="B410" i="1"/>
  <c r="Q409" i="1"/>
  <c r="P409" i="1"/>
  <c r="M409" i="1"/>
  <c r="N409" i="1" s="1"/>
  <c r="L409" i="1"/>
  <c r="K409" i="1"/>
  <c r="J409" i="1"/>
  <c r="I409" i="1"/>
  <c r="H409" i="1"/>
  <c r="G409" i="1"/>
  <c r="F409" i="1"/>
  <c r="E409" i="1"/>
  <c r="D409" i="1"/>
  <c r="O409" i="1" s="1"/>
  <c r="C409" i="1"/>
  <c r="B409" i="1"/>
  <c r="Q408" i="1"/>
  <c r="P408" i="1"/>
  <c r="M408" i="1"/>
  <c r="N408" i="1" s="1"/>
  <c r="L408" i="1"/>
  <c r="K408" i="1"/>
  <c r="J408" i="1"/>
  <c r="I408" i="1"/>
  <c r="H408" i="1"/>
  <c r="G408" i="1"/>
  <c r="F408" i="1"/>
  <c r="E408" i="1"/>
  <c r="D408" i="1"/>
  <c r="O408" i="1" s="1"/>
  <c r="C408" i="1"/>
  <c r="B408" i="1"/>
  <c r="Q407" i="1"/>
  <c r="P407" i="1"/>
  <c r="M407" i="1"/>
  <c r="N407" i="1" s="1"/>
  <c r="L407" i="1"/>
  <c r="K407" i="1"/>
  <c r="J407" i="1"/>
  <c r="I407" i="1"/>
  <c r="H407" i="1"/>
  <c r="G407" i="1"/>
  <c r="F407" i="1"/>
  <c r="E407" i="1"/>
  <c r="D407" i="1"/>
  <c r="O407" i="1" s="1"/>
  <c r="C407" i="1"/>
  <c r="B407" i="1"/>
  <c r="Q406" i="1"/>
  <c r="P406" i="1"/>
  <c r="M406" i="1"/>
  <c r="N406" i="1" s="1"/>
  <c r="L406" i="1"/>
  <c r="K406" i="1"/>
  <c r="J406" i="1"/>
  <c r="I406" i="1"/>
  <c r="H406" i="1"/>
  <c r="G406" i="1"/>
  <c r="F406" i="1"/>
  <c r="E406" i="1"/>
  <c r="D406" i="1"/>
  <c r="O406" i="1" s="1"/>
  <c r="C406" i="1"/>
  <c r="B406" i="1"/>
  <c r="Q405" i="1"/>
  <c r="P405" i="1"/>
  <c r="M405" i="1"/>
  <c r="N405" i="1" s="1"/>
  <c r="L405" i="1"/>
  <c r="K405" i="1"/>
  <c r="J405" i="1"/>
  <c r="I405" i="1"/>
  <c r="H405" i="1"/>
  <c r="G405" i="1"/>
  <c r="F405" i="1"/>
  <c r="E405" i="1"/>
  <c r="D405" i="1"/>
  <c r="O405" i="1" s="1"/>
  <c r="C405" i="1"/>
  <c r="B405" i="1"/>
  <c r="Q404" i="1"/>
  <c r="P404" i="1"/>
  <c r="M404" i="1"/>
  <c r="N404" i="1" s="1"/>
  <c r="L404" i="1"/>
  <c r="K404" i="1"/>
  <c r="J404" i="1"/>
  <c r="I404" i="1"/>
  <c r="H404" i="1"/>
  <c r="G404" i="1"/>
  <c r="F404" i="1"/>
  <c r="E404" i="1"/>
  <c r="D404" i="1"/>
  <c r="O404" i="1" s="1"/>
  <c r="C404" i="1"/>
  <c r="B404" i="1"/>
  <c r="Q403" i="1"/>
  <c r="P403" i="1"/>
  <c r="M403" i="1"/>
  <c r="N403" i="1" s="1"/>
  <c r="L403" i="1"/>
  <c r="K403" i="1"/>
  <c r="J403" i="1"/>
  <c r="I403" i="1"/>
  <c r="H403" i="1"/>
  <c r="G403" i="1"/>
  <c r="F403" i="1"/>
  <c r="E403" i="1"/>
  <c r="D403" i="1"/>
  <c r="O403" i="1" s="1"/>
  <c r="C403" i="1"/>
  <c r="B403" i="1"/>
  <c r="Q402" i="1"/>
  <c r="P402" i="1"/>
  <c r="M402" i="1"/>
  <c r="N402" i="1" s="1"/>
  <c r="L402" i="1"/>
  <c r="K402" i="1"/>
  <c r="J402" i="1"/>
  <c r="I402" i="1"/>
  <c r="H402" i="1"/>
  <c r="G402" i="1"/>
  <c r="F402" i="1"/>
  <c r="E402" i="1"/>
  <c r="D402" i="1"/>
  <c r="O402" i="1" s="1"/>
  <c r="C402" i="1"/>
  <c r="B402" i="1"/>
  <c r="Q401" i="1"/>
  <c r="P401" i="1"/>
  <c r="M401" i="1"/>
  <c r="N401" i="1" s="1"/>
  <c r="L401" i="1"/>
  <c r="K401" i="1"/>
  <c r="J401" i="1"/>
  <c r="I401" i="1"/>
  <c r="H401" i="1"/>
  <c r="G401" i="1"/>
  <c r="F401" i="1"/>
  <c r="E401" i="1"/>
  <c r="D401" i="1"/>
  <c r="O401" i="1" s="1"/>
  <c r="C401" i="1"/>
  <c r="B401" i="1"/>
  <c r="Q400" i="1"/>
  <c r="P400" i="1"/>
  <c r="M400" i="1"/>
  <c r="N400" i="1" s="1"/>
  <c r="L400" i="1"/>
  <c r="K400" i="1"/>
  <c r="J400" i="1"/>
  <c r="I400" i="1"/>
  <c r="H400" i="1"/>
  <c r="G400" i="1"/>
  <c r="F400" i="1"/>
  <c r="E400" i="1"/>
  <c r="D400" i="1"/>
  <c r="O400" i="1" s="1"/>
  <c r="C400" i="1"/>
  <c r="B400" i="1"/>
  <c r="Q399" i="1"/>
  <c r="P399" i="1"/>
  <c r="M399" i="1"/>
  <c r="N399" i="1" s="1"/>
  <c r="L399" i="1"/>
  <c r="K399" i="1"/>
  <c r="J399" i="1"/>
  <c r="I399" i="1"/>
  <c r="H399" i="1"/>
  <c r="G399" i="1"/>
  <c r="F399" i="1"/>
  <c r="E399" i="1"/>
  <c r="D399" i="1"/>
  <c r="O399" i="1" s="1"/>
  <c r="C399" i="1"/>
  <c r="B399" i="1"/>
  <c r="Q398" i="1"/>
  <c r="P398" i="1"/>
  <c r="M398" i="1"/>
  <c r="N398" i="1" s="1"/>
  <c r="L398" i="1"/>
  <c r="K398" i="1"/>
  <c r="J398" i="1"/>
  <c r="I398" i="1"/>
  <c r="H398" i="1"/>
  <c r="G398" i="1"/>
  <c r="F398" i="1"/>
  <c r="E398" i="1"/>
  <c r="D398" i="1"/>
  <c r="O398" i="1" s="1"/>
  <c r="C398" i="1"/>
  <c r="B398" i="1"/>
  <c r="Q397" i="1"/>
  <c r="P397" i="1"/>
  <c r="M397" i="1"/>
  <c r="N397" i="1" s="1"/>
  <c r="L397" i="1"/>
  <c r="K397" i="1"/>
  <c r="J397" i="1"/>
  <c r="I397" i="1"/>
  <c r="H397" i="1"/>
  <c r="G397" i="1"/>
  <c r="F397" i="1"/>
  <c r="E397" i="1"/>
  <c r="D397" i="1"/>
  <c r="O397" i="1" s="1"/>
  <c r="C397" i="1"/>
  <c r="B397" i="1"/>
  <c r="Q396" i="1"/>
  <c r="P396" i="1"/>
  <c r="M396" i="1"/>
  <c r="N396" i="1" s="1"/>
  <c r="L396" i="1"/>
  <c r="K396" i="1"/>
  <c r="J396" i="1"/>
  <c r="I396" i="1"/>
  <c r="H396" i="1"/>
  <c r="G396" i="1"/>
  <c r="F396" i="1"/>
  <c r="E396" i="1"/>
  <c r="D396" i="1"/>
  <c r="O396" i="1" s="1"/>
  <c r="C396" i="1"/>
  <c r="B396" i="1"/>
  <c r="Q395" i="1"/>
  <c r="P395" i="1"/>
  <c r="M395" i="1"/>
  <c r="N395" i="1" s="1"/>
  <c r="L395" i="1"/>
  <c r="K395" i="1"/>
  <c r="J395" i="1"/>
  <c r="I395" i="1"/>
  <c r="H395" i="1"/>
  <c r="G395" i="1"/>
  <c r="F395" i="1"/>
  <c r="E395" i="1"/>
  <c r="D395" i="1"/>
  <c r="O395" i="1" s="1"/>
  <c r="C395" i="1"/>
  <c r="B395" i="1"/>
  <c r="Q394" i="1"/>
  <c r="P394" i="1"/>
  <c r="M394" i="1"/>
  <c r="N394" i="1" s="1"/>
  <c r="L394" i="1"/>
  <c r="K394" i="1"/>
  <c r="J394" i="1"/>
  <c r="I394" i="1"/>
  <c r="H394" i="1"/>
  <c r="G394" i="1"/>
  <c r="F394" i="1"/>
  <c r="E394" i="1"/>
  <c r="D394" i="1"/>
  <c r="O394" i="1" s="1"/>
  <c r="C394" i="1"/>
  <c r="B394" i="1"/>
  <c r="Q393" i="1"/>
  <c r="P393" i="1"/>
  <c r="M393" i="1"/>
  <c r="N393" i="1" s="1"/>
  <c r="L393" i="1"/>
  <c r="K393" i="1"/>
  <c r="J393" i="1"/>
  <c r="I393" i="1"/>
  <c r="H393" i="1"/>
  <c r="G393" i="1"/>
  <c r="F393" i="1"/>
  <c r="E393" i="1"/>
  <c r="D393" i="1"/>
  <c r="O393" i="1" s="1"/>
  <c r="C393" i="1"/>
  <c r="B393" i="1"/>
  <c r="Q392" i="1"/>
  <c r="P392" i="1"/>
  <c r="M392" i="1"/>
  <c r="N392" i="1" s="1"/>
  <c r="L392" i="1"/>
  <c r="K392" i="1"/>
  <c r="J392" i="1"/>
  <c r="I392" i="1"/>
  <c r="H392" i="1"/>
  <c r="G392" i="1"/>
  <c r="F392" i="1"/>
  <c r="E392" i="1"/>
  <c r="D392" i="1"/>
  <c r="O392" i="1" s="1"/>
  <c r="C392" i="1"/>
  <c r="B392" i="1"/>
  <c r="Q391" i="1"/>
  <c r="P391" i="1"/>
  <c r="M391" i="1"/>
  <c r="N391" i="1" s="1"/>
  <c r="L391" i="1"/>
  <c r="K391" i="1"/>
  <c r="J391" i="1"/>
  <c r="I391" i="1"/>
  <c r="H391" i="1"/>
  <c r="G391" i="1"/>
  <c r="F391" i="1"/>
  <c r="E391" i="1"/>
  <c r="D391" i="1"/>
  <c r="O391" i="1" s="1"/>
  <c r="C391" i="1"/>
  <c r="B391" i="1"/>
  <c r="Q390" i="1"/>
  <c r="P390" i="1"/>
  <c r="M390" i="1"/>
  <c r="N390" i="1" s="1"/>
  <c r="L390" i="1"/>
  <c r="K390" i="1"/>
  <c r="J390" i="1"/>
  <c r="I390" i="1"/>
  <c r="H390" i="1"/>
  <c r="G390" i="1"/>
  <c r="F390" i="1"/>
  <c r="E390" i="1"/>
  <c r="D390" i="1"/>
  <c r="O390" i="1" s="1"/>
  <c r="C390" i="1"/>
  <c r="B390" i="1"/>
  <c r="Q389" i="1"/>
  <c r="P389" i="1"/>
  <c r="M389" i="1"/>
  <c r="N389" i="1" s="1"/>
  <c r="L389" i="1"/>
  <c r="K389" i="1"/>
  <c r="J389" i="1"/>
  <c r="I389" i="1"/>
  <c r="H389" i="1"/>
  <c r="G389" i="1"/>
  <c r="F389" i="1"/>
  <c r="E389" i="1"/>
  <c r="D389" i="1"/>
  <c r="O389" i="1" s="1"/>
  <c r="C389" i="1"/>
  <c r="B389" i="1"/>
  <c r="Q388" i="1"/>
  <c r="P388" i="1"/>
  <c r="M388" i="1"/>
  <c r="N388" i="1" s="1"/>
  <c r="L388" i="1"/>
  <c r="K388" i="1"/>
  <c r="J388" i="1"/>
  <c r="I388" i="1"/>
  <c r="H388" i="1"/>
  <c r="G388" i="1"/>
  <c r="F388" i="1"/>
  <c r="E388" i="1"/>
  <c r="D388" i="1"/>
  <c r="O388" i="1" s="1"/>
  <c r="C388" i="1"/>
  <c r="B388" i="1"/>
  <c r="Q387" i="1"/>
  <c r="P387" i="1"/>
  <c r="M387" i="1"/>
  <c r="N387" i="1" s="1"/>
  <c r="L387" i="1"/>
  <c r="K387" i="1"/>
  <c r="J387" i="1"/>
  <c r="I387" i="1"/>
  <c r="H387" i="1"/>
  <c r="G387" i="1"/>
  <c r="F387" i="1"/>
  <c r="E387" i="1"/>
  <c r="D387" i="1"/>
  <c r="O387" i="1" s="1"/>
  <c r="C387" i="1"/>
  <c r="B387" i="1"/>
  <c r="Q386" i="1"/>
  <c r="P386" i="1"/>
  <c r="M386" i="1"/>
  <c r="N386" i="1" s="1"/>
  <c r="L386" i="1"/>
  <c r="K386" i="1"/>
  <c r="J386" i="1"/>
  <c r="I386" i="1"/>
  <c r="H386" i="1"/>
  <c r="G386" i="1"/>
  <c r="F386" i="1"/>
  <c r="E386" i="1"/>
  <c r="D386" i="1"/>
  <c r="O386" i="1" s="1"/>
  <c r="C386" i="1"/>
  <c r="B386" i="1"/>
  <c r="Q385" i="1"/>
  <c r="P385" i="1"/>
  <c r="M385" i="1"/>
  <c r="N385" i="1" s="1"/>
  <c r="L385" i="1"/>
  <c r="K385" i="1"/>
  <c r="J385" i="1"/>
  <c r="I385" i="1"/>
  <c r="H385" i="1"/>
  <c r="G385" i="1"/>
  <c r="F385" i="1"/>
  <c r="E385" i="1"/>
  <c r="D385" i="1"/>
  <c r="O385" i="1" s="1"/>
  <c r="C385" i="1"/>
  <c r="B385" i="1"/>
  <c r="Q384" i="1"/>
  <c r="P384" i="1"/>
  <c r="M384" i="1"/>
  <c r="N384" i="1" s="1"/>
  <c r="L384" i="1"/>
  <c r="K384" i="1"/>
  <c r="J384" i="1"/>
  <c r="I384" i="1"/>
  <c r="H384" i="1"/>
  <c r="G384" i="1"/>
  <c r="F384" i="1"/>
  <c r="E384" i="1"/>
  <c r="D384" i="1"/>
  <c r="O384" i="1" s="1"/>
  <c r="C384" i="1"/>
  <c r="B384" i="1"/>
  <c r="Q383" i="1"/>
  <c r="P383" i="1"/>
  <c r="M383" i="1"/>
  <c r="N383" i="1" s="1"/>
  <c r="L383" i="1"/>
  <c r="K383" i="1"/>
  <c r="J383" i="1"/>
  <c r="I383" i="1"/>
  <c r="H383" i="1"/>
  <c r="G383" i="1"/>
  <c r="F383" i="1"/>
  <c r="E383" i="1"/>
  <c r="D383" i="1"/>
  <c r="O383" i="1" s="1"/>
  <c r="C383" i="1"/>
  <c r="B383" i="1"/>
  <c r="Q382" i="1"/>
  <c r="P382" i="1"/>
  <c r="M382" i="1"/>
  <c r="N382" i="1" s="1"/>
  <c r="L382" i="1"/>
  <c r="K382" i="1"/>
  <c r="J382" i="1"/>
  <c r="I382" i="1"/>
  <c r="H382" i="1"/>
  <c r="G382" i="1"/>
  <c r="F382" i="1"/>
  <c r="E382" i="1"/>
  <c r="D382" i="1"/>
  <c r="O382" i="1" s="1"/>
  <c r="C382" i="1"/>
  <c r="B382" i="1"/>
  <c r="Q381" i="1"/>
  <c r="P381" i="1"/>
  <c r="M381" i="1"/>
  <c r="N381" i="1" s="1"/>
  <c r="L381" i="1"/>
  <c r="K381" i="1"/>
  <c r="J381" i="1"/>
  <c r="I381" i="1"/>
  <c r="H381" i="1"/>
  <c r="G381" i="1"/>
  <c r="F381" i="1"/>
  <c r="E381" i="1"/>
  <c r="D381" i="1"/>
  <c r="O381" i="1" s="1"/>
  <c r="C381" i="1"/>
  <c r="B381" i="1"/>
  <c r="Q380" i="1"/>
  <c r="P380" i="1"/>
  <c r="M380" i="1"/>
  <c r="N380" i="1" s="1"/>
  <c r="L380" i="1"/>
  <c r="K380" i="1"/>
  <c r="J380" i="1"/>
  <c r="I380" i="1"/>
  <c r="H380" i="1"/>
  <c r="G380" i="1"/>
  <c r="F380" i="1"/>
  <c r="E380" i="1"/>
  <c r="D380" i="1"/>
  <c r="O380" i="1" s="1"/>
  <c r="C380" i="1"/>
  <c r="B380" i="1"/>
  <c r="Q379" i="1"/>
  <c r="P379" i="1"/>
  <c r="M379" i="1"/>
  <c r="N379" i="1" s="1"/>
  <c r="L379" i="1"/>
  <c r="K379" i="1"/>
  <c r="J379" i="1"/>
  <c r="I379" i="1"/>
  <c r="H379" i="1"/>
  <c r="G379" i="1"/>
  <c r="F379" i="1"/>
  <c r="E379" i="1"/>
  <c r="D379" i="1"/>
  <c r="O379" i="1" s="1"/>
  <c r="C379" i="1"/>
  <c r="B379" i="1"/>
  <c r="Q378" i="1"/>
  <c r="P378" i="1"/>
  <c r="M378" i="1"/>
  <c r="N378" i="1" s="1"/>
  <c r="L378" i="1"/>
  <c r="K378" i="1"/>
  <c r="J378" i="1"/>
  <c r="I378" i="1"/>
  <c r="H378" i="1"/>
  <c r="G378" i="1"/>
  <c r="F378" i="1"/>
  <c r="E378" i="1"/>
  <c r="D378" i="1"/>
  <c r="O378" i="1" s="1"/>
  <c r="C378" i="1"/>
  <c r="B378" i="1"/>
  <c r="Q377" i="1"/>
  <c r="P377" i="1"/>
  <c r="M377" i="1"/>
  <c r="N377" i="1" s="1"/>
  <c r="L377" i="1"/>
  <c r="K377" i="1"/>
  <c r="J377" i="1"/>
  <c r="I377" i="1"/>
  <c r="H377" i="1"/>
  <c r="G377" i="1"/>
  <c r="F377" i="1"/>
  <c r="E377" i="1"/>
  <c r="D377" i="1"/>
  <c r="O377" i="1" s="1"/>
  <c r="C377" i="1"/>
  <c r="B377" i="1"/>
  <c r="Q376" i="1"/>
  <c r="P376" i="1"/>
  <c r="M376" i="1"/>
  <c r="N376" i="1" s="1"/>
  <c r="L376" i="1"/>
  <c r="K376" i="1"/>
  <c r="J376" i="1"/>
  <c r="I376" i="1"/>
  <c r="H376" i="1"/>
  <c r="G376" i="1"/>
  <c r="F376" i="1"/>
  <c r="E376" i="1"/>
  <c r="D376" i="1"/>
  <c r="O376" i="1" s="1"/>
  <c r="C376" i="1"/>
  <c r="B376" i="1"/>
  <c r="Q375" i="1"/>
  <c r="P375" i="1"/>
  <c r="M375" i="1"/>
  <c r="N375" i="1" s="1"/>
  <c r="L375" i="1"/>
  <c r="K375" i="1"/>
  <c r="J375" i="1"/>
  <c r="I375" i="1"/>
  <c r="H375" i="1"/>
  <c r="G375" i="1"/>
  <c r="F375" i="1"/>
  <c r="E375" i="1"/>
  <c r="D375" i="1"/>
  <c r="O375" i="1" s="1"/>
  <c r="C375" i="1"/>
  <c r="B375" i="1"/>
  <c r="Q374" i="1"/>
  <c r="P374" i="1"/>
  <c r="M374" i="1"/>
  <c r="N374" i="1" s="1"/>
  <c r="L374" i="1"/>
  <c r="K374" i="1"/>
  <c r="J374" i="1"/>
  <c r="I374" i="1"/>
  <c r="H374" i="1"/>
  <c r="G374" i="1"/>
  <c r="F374" i="1"/>
  <c r="E374" i="1"/>
  <c r="D374" i="1"/>
  <c r="O374" i="1" s="1"/>
  <c r="C374" i="1"/>
  <c r="B374" i="1"/>
  <c r="Q373" i="1"/>
  <c r="P373" i="1"/>
  <c r="M373" i="1"/>
  <c r="N373" i="1" s="1"/>
  <c r="L373" i="1"/>
  <c r="K373" i="1"/>
  <c r="J373" i="1"/>
  <c r="I373" i="1"/>
  <c r="H373" i="1"/>
  <c r="G373" i="1"/>
  <c r="F373" i="1"/>
  <c r="E373" i="1"/>
  <c r="D373" i="1"/>
  <c r="O373" i="1" s="1"/>
  <c r="C373" i="1"/>
  <c r="B373" i="1"/>
  <c r="Q372" i="1"/>
  <c r="P372" i="1"/>
  <c r="M372" i="1"/>
  <c r="N372" i="1" s="1"/>
  <c r="L372" i="1"/>
  <c r="K372" i="1"/>
  <c r="J372" i="1"/>
  <c r="I372" i="1"/>
  <c r="H372" i="1"/>
  <c r="G372" i="1"/>
  <c r="F372" i="1"/>
  <c r="E372" i="1"/>
  <c r="D372" i="1"/>
  <c r="O372" i="1" s="1"/>
  <c r="C372" i="1"/>
  <c r="B372" i="1"/>
  <c r="Q371" i="1"/>
  <c r="P371" i="1"/>
  <c r="M371" i="1"/>
  <c r="N371" i="1" s="1"/>
  <c r="L371" i="1"/>
  <c r="K371" i="1"/>
  <c r="J371" i="1"/>
  <c r="I371" i="1"/>
  <c r="H371" i="1"/>
  <c r="G371" i="1"/>
  <c r="F371" i="1"/>
  <c r="E371" i="1"/>
  <c r="D371" i="1"/>
  <c r="O371" i="1" s="1"/>
  <c r="C371" i="1"/>
  <c r="B371" i="1"/>
  <c r="Q370" i="1"/>
  <c r="P370" i="1"/>
  <c r="M370" i="1"/>
  <c r="N370" i="1" s="1"/>
  <c r="L370" i="1"/>
  <c r="K370" i="1"/>
  <c r="J370" i="1"/>
  <c r="I370" i="1"/>
  <c r="H370" i="1"/>
  <c r="G370" i="1"/>
  <c r="F370" i="1"/>
  <c r="E370" i="1"/>
  <c r="D370" i="1"/>
  <c r="O370" i="1" s="1"/>
  <c r="C370" i="1"/>
  <c r="B370" i="1"/>
  <c r="Q369" i="1"/>
  <c r="P369" i="1"/>
  <c r="M369" i="1"/>
  <c r="N369" i="1" s="1"/>
  <c r="L369" i="1"/>
  <c r="K369" i="1"/>
  <c r="J369" i="1"/>
  <c r="I369" i="1"/>
  <c r="H369" i="1"/>
  <c r="G369" i="1"/>
  <c r="F369" i="1"/>
  <c r="E369" i="1"/>
  <c r="D369" i="1"/>
  <c r="O369" i="1" s="1"/>
  <c r="C369" i="1"/>
  <c r="B369" i="1"/>
  <c r="Q368" i="1"/>
  <c r="P368" i="1"/>
  <c r="M368" i="1"/>
  <c r="N368" i="1" s="1"/>
  <c r="L368" i="1"/>
  <c r="K368" i="1"/>
  <c r="J368" i="1"/>
  <c r="I368" i="1"/>
  <c r="H368" i="1"/>
  <c r="G368" i="1"/>
  <c r="F368" i="1"/>
  <c r="E368" i="1"/>
  <c r="D368" i="1"/>
  <c r="O368" i="1" s="1"/>
  <c r="C368" i="1"/>
  <c r="B368" i="1"/>
  <c r="Q367" i="1"/>
  <c r="P367" i="1"/>
  <c r="M367" i="1"/>
  <c r="N367" i="1" s="1"/>
  <c r="L367" i="1"/>
  <c r="K367" i="1"/>
  <c r="J367" i="1"/>
  <c r="I367" i="1"/>
  <c r="H367" i="1"/>
  <c r="G367" i="1"/>
  <c r="F367" i="1"/>
  <c r="E367" i="1"/>
  <c r="D367" i="1"/>
  <c r="O367" i="1" s="1"/>
  <c r="C367" i="1"/>
  <c r="B367" i="1"/>
  <c r="Q366" i="1"/>
  <c r="P366" i="1"/>
  <c r="M366" i="1"/>
  <c r="N366" i="1" s="1"/>
  <c r="L366" i="1"/>
  <c r="K366" i="1"/>
  <c r="J366" i="1"/>
  <c r="I366" i="1"/>
  <c r="H366" i="1"/>
  <c r="G366" i="1"/>
  <c r="F366" i="1"/>
  <c r="E366" i="1"/>
  <c r="D366" i="1"/>
  <c r="O366" i="1" s="1"/>
  <c r="C366" i="1"/>
  <c r="B366" i="1"/>
  <c r="Q365" i="1"/>
  <c r="P365" i="1"/>
  <c r="M365" i="1"/>
  <c r="N365" i="1" s="1"/>
  <c r="L365" i="1"/>
  <c r="K365" i="1"/>
  <c r="J365" i="1"/>
  <c r="I365" i="1"/>
  <c r="H365" i="1"/>
  <c r="G365" i="1"/>
  <c r="F365" i="1"/>
  <c r="E365" i="1"/>
  <c r="D365" i="1"/>
  <c r="O365" i="1" s="1"/>
  <c r="C365" i="1"/>
  <c r="B365" i="1"/>
  <c r="Q364" i="1"/>
  <c r="P364" i="1"/>
  <c r="M364" i="1"/>
  <c r="N364" i="1" s="1"/>
  <c r="L364" i="1"/>
  <c r="K364" i="1"/>
  <c r="J364" i="1"/>
  <c r="I364" i="1"/>
  <c r="H364" i="1"/>
  <c r="G364" i="1"/>
  <c r="F364" i="1"/>
  <c r="E364" i="1"/>
  <c r="D364" i="1"/>
  <c r="O364" i="1" s="1"/>
  <c r="C364" i="1"/>
  <c r="B364" i="1"/>
  <c r="Q363" i="1"/>
  <c r="P363" i="1"/>
  <c r="M363" i="1"/>
  <c r="N363" i="1" s="1"/>
  <c r="L363" i="1"/>
  <c r="K363" i="1"/>
  <c r="J363" i="1"/>
  <c r="I363" i="1"/>
  <c r="H363" i="1"/>
  <c r="G363" i="1"/>
  <c r="F363" i="1"/>
  <c r="E363" i="1"/>
  <c r="D363" i="1"/>
  <c r="O363" i="1" s="1"/>
  <c r="C363" i="1"/>
  <c r="B363" i="1"/>
  <c r="Q362" i="1"/>
  <c r="P362" i="1"/>
  <c r="M362" i="1"/>
  <c r="N362" i="1" s="1"/>
  <c r="L362" i="1"/>
  <c r="K362" i="1"/>
  <c r="J362" i="1"/>
  <c r="I362" i="1"/>
  <c r="H362" i="1"/>
  <c r="G362" i="1"/>
  <c r="F362" i="1"/>
  <c r="E362" i="1"/>
  <c r="D362" i="1"/>
  <c r="O362" i="1" s="1"/>
  <c r="C362" i="1"/>
  <c r="B362" i="1"/>
  <c r="Q361" i="1"/>
  <c r="P361" i="1"/>
  <c r="M361" i="1"/>
  <c r="N361" i="1" s="1"/>
  <c r="L361" i="1"/>
  <c r="K361" i="1"/>
  <c r="J361" i="1"/>
  <c r="I361" i="1"/>
  <c r="H361" i="1"/>
  <c r="G361" i="1"/>
  <c r="F361" i="1"/>
  <c r="E361" i="1"/>
  <c r="D361" i="1"/>
  <c r="O361" i="1" s="1"/>
  <c r="C361" i="1"/>
  <c r="B361" i="1"/>
  <c r="Q360" i="1"/>
  <c r="P360" i="1"/>
  <c r="M360" i="1"/>
  <c r="N360" i="1" s="1"/>
  <c r="L360" i="1"/>
  <c r="K360" i="1"/>
  <c r="J360" i="1"/>
  <c r="I360" i="1"/>
  <c r="H360" i="1"/>
  <c r="G360" i="1"/>
  <c r="F360" i="1"/>
  <c r="E360" i="1"/>
  <c r="D360" i="1"/>
  <c r="O360" i="1" s="1"/>
  <c r="C360" i="1"/>
  <c r="B360" i="1"/>
  <c r="Q359" i="1"/>
  <c r="P359" i="1"/>
  <c r="M359" i="1"/>
  <c r="N359" i="1" s="1"/>
  <c r="L359" i="1"/>
  <c r="K359" i="1"/>
  <c r="J359" i="1"/>
  <c r="I359" i="1"/>
  <c r="H359" i="1"/>
  <c r="G359" i="1"/>
  <c r="F359" i="1"/>
  <c r="E359" i="1"/>
  <c r="D359" i="1"/>
  <c r="O359" i="1" s="1"/>
  <c r="C359" i="1"/>
  <c r="B359" i="1"/>
  <c r="Q358" i="1"/>
  <c r="P358" i="1"/>
  <c r="M358" i="1"/>
  <c r="N358" i="1" s="1"/>
  <c r="L358" i="1"/>
  <c r="K358" i="1"/>
  <c r="J358" i="1"/>
  <c r="I358" i="1"/>
  <c r="H358" i="1"/>
  <c r="G358" i="1"/>
  <c r="F358" i="1"/>
  <c r="E358" i="1"/>
  <c r="D358" i="1"/>
  <c r="O358" i="1" s="1"/>
  <c r="C358" i="1"/>
  <c r="B358" i="1"/>
  <c r="Q357" i="1"/>
  <c r="P357" i="1"/>
  <c r="M357" i="1"/>
  <c r="N357" i="1" s="1"/>
  <c r="L357" i="1"/>
  <c r="K357" i="1"/>
  <c r="J357" i="1"/>
  <c r="I357" i="1"/>
  <c r="H357" i="1"/>
  <c r="G357" i="1"/>
  <c r="F357" i="1"/>
  <c r="E357" i="1"/>
  <c r="D357" i="1"/>
  <c r="O357" i="1" s="1"/>
  <c r="C357" i="1"/>
  <c r="B357" i="1"/>
  <c r="Q356" i="1"/>
  <c r="P356" i="1"/>
  <c r="M356" i="1"/>
  <c r="N356" i="1" s="1"/>
  <c r="L356" i="1"/>
  <c r="K356" i="1"/>
  <c r="J356" i="1"/>
  <c r="I356" i="1"/>
  <c r="H356" i="1"/>
  <c r="G356" i="1"/>
  <c r="F356" i="1"/>
  <c r="E356" i="1"/>
  <c r="D356" i="1"/>
  <c r="O356" i="1" s="1"/>
  <c r="C356" i="1"/>
  <c r="B356" i="1"/>
  <c r="Q355" i="1"/>
  <c r="P355" i="1"/>
  <c r="M355" i="1"/>
  <c r="N355" i="1" s="1"/>
  <c r="L355" i="1"/>
  <c r="K355" i="1"/>
  <c r="J355" i="1"/>
  <c r="I355" i="1"/>
  <c r="H355" i="1"/>
  <c r="G355" i="1"/>
  <c r="F355" i="1"/>
  <c r="E355" i="1"/>
  <c r="D355" i="1"/>
  <c r="O355" i="1" s="1"/>
  <c r="C355" i="1"/>
  <c r="B355" i="1"/>
  <c r="Q354" i="1"/>
  <c r="P354" i="1"/>
  <c r="M354" i="1"/>
  <c r="N354" i="1" s="1"/>
  <c r="L354" i="1"/>
  <c r="K354" i="1"/>
  <c r="J354" i="1"/>
  <c r="I354" i="1"/>
  <c r="H354" i="1"/>
  <c r="G354" i="1"/>
  <c r="F354" i="1"/>
  <c r="E354" i="1"/>
  <c r="D354" i="1"/>
  <c r="O354" i="1" s="1"/>
  <c r="C354" i="1"/>
  <c r="B354" i="1"/>
  <c r="Q353" i="1"/>
  <c r="P353" i="1"/>
  <c r="M353" i="1"/>
  <c r="N353" i="1" s="1"/>
  <c r="L353" i="1"/>
  <c r="K353" i="1"/>
  <c r="J353" i="1"/>
  <c r="I353" i="1"/>
  <c r="H353" i="1"/>
  <c r="G353" i="1"/>
  <c r="F353" i="1"/>
  <c r="E353" i="1"/>
  <c r="D353" i="1"/>
  <c r="O353" i="1" s="1"/>
  <c r="C353" i="1"/>
  <c r="B353" i="1"/>
  <c r="Q352" i="1"/>
  <c r="P352" i="1"/>
  <c r="M352" i="1"/>
  <c r="N352" i="1" s="1"/>
  <c r="L352" i="1"/>
  <c r="K352" i="1"/>
  <c r="J352" i="1"/>
  <c r="I352" i="1"/>
  <c r="H352" i="1"/>
  <c r="G352" i="1"/>
  <c r="F352" i="1"/>
  <c r="E352" i="1"/>
  <c r="D352" i="1"/>
  <c r="O352" i="1" s="1"/>
  <c r="C352" i="1"/>
  <c r="B352" i="1"/>
  <c r="Q351" i="1"/>
  <c r="P351" i="1"/>
  <c r="M351" i="1"/>
  <c r="N351" i="1" s="1"/>
  <c r="L351" i="1"/>
  <c r="K351" i="1"/>
  <c r="J351" i="1"/>
  <c r="I351" i="1"/>
  <c r="H351" i="1"/>
  <c r="G351" i="1"/>
  <c r="F351" i="1"/>
  <c r="E351" i="1"/>
  <c r="D351" i="1"/>
  <c r="O351" i="1" s="1"/>
  <c r="C351" i="1"/>
  <c r="B351" i="1"/>
  <c r="Q350" i="1"/>
  <c r="P350" i="1"/>
  <c r="M350" i="1"/>
  <c r="N350" i="1" s="1"/>
  <c r="L350" i="1"/>
  <c r="K350" i="1"/>
  <c r="J350" i="1"/>
  <c r="I350" i="1"/>
  <c r="H350" i="1"/>
  <c r="G350" i="1"/>
  <c r="F350" i="1"/>
  <c r="E350" i="1"/>
  <c r="D350" i="1"/>
  <c r="O350" i="1" s="1"/>
  <c r="C350" i="1"/>
  <c r="B350" i="1"/>
  <c r="Q349" i="1"/>
  <c r="P349" i="1"/>
  <c r="M349" i="1"/>
  <c r="N349" i="1" s="1"/>
  <c r="L349" i="1"/>
  <c r="K349" i="1"/>
  <c r="J349" i="1"/>
  <c r="I349" i="1"/>
  <c r="H349" i="1"/>
  <c r="G349" i="1"/>
  <c r="F349" i="1"/>
  <c r="E349" i="1"/>
  <c r="D349" i="1"/>
  <c r="O349" i="1" s="1"/>
  <c r="C349" i="1"/>
  <c r="B349" i="1"/>
  <c r="Q348" i="1"/>
  <c r="P348" i="1"/>
  <c r="M348" i="1"/>
  <c r="N348" i="1" s="1"/>
  <c r="L348" i="1"/>
  <c r="K348" i="1"/>
  <c r="J348" i="1"/>
  <c r="I348" i="1"/>
  <c r="H348" i="1"/>
  <c r="G348" i="1"/>
  <c r="F348" i="1"/>
  <c r="E348" i="1"/>
  <c r="D348" i="1"/>
  <c r="O348" i="1" s="1"/>
  <c r="C348" i="1"/>
  <c r="B348" i="1"/>
  <c r="Q347" i="1"/>
  <c r="P347" i="1"/>
  <c r="M347" i="1"/>
  <c r="N347" i="1" s="1"/>
  <c r="L347" i="1"/>
  <c r="K347" i="1"/>
  <c r="J347" i="1"/>
  <c r="I347" i="1"/>
  <c r="H347" i="1"/>
  <c r="G347" i="1"/>
  <c r="F347" i="1"/>
  <c r="E347" i="1"/>
  <c r="D347" i="1"/>
  <c r="O347" i="1" s="1"/>
  <c r="C347" i="1"/>
  <c r="B347" i="1"/>
  <c r="Q346" i="1"/>
  <c r="P346" i="1"/>
  <c r="M346" i="1"/>
  <c r="N346" i="1" s="1"/>
  <c r="L346" i="1"/>
  <c r="K346" i="1"/>
  <c r="J346" i="1"/>
  <c r="I346" i="1"/>
  <c r="H346" i="1"/>
  <c r="G346" i="1"/>
  <c r="F346" i="1"/>
  <c r="E346" i="1"/>
  <c r="D346" i="1"/>
  <c r="O346" i="1" s="1"/>
  <c r="C346" i="1"/>
  <c r="B346" i="1"/>
  <c r="Q345" i="1"/>
  <c r="P345" i="1"/>
  <c r="M345" i="1"/>
  <c r="N345" i="1" s="1"/>
  <c r="L345" i="1"/>
  <c r="K345" i="1"/>
  <c r="J345" i="1"/>
  <c r="I345" i="1"/>
  <c r="H345" i="1"/>
  <c r="G345" i="1"/>
  <c r="F345" i="1"/>
  <c r="E345" i="1"/>
  <c r="D345" i="1"/>
  <c r="O345" i="1" s="1"/>
  <c r="C345" i="1"/>
  <c r="B345" i="1"/>
  <c r="Q344" i="1"/>
  <c r="P344" i="1"/>
  <c r="M344" i="1"/>
  <c r="N344" i="1" s="1"/>
  <c r="L344" i="1"/>
  <c r="K344" i="1"/>
  <c r="J344" i="1"/>
  <c r="I344" i="1"/>
  <c r="H344" i="1"/>
  <c r="G344" i="1"/>
  <c r="F344" i="1"/>
  <c r="E344" i="1"/>
  <c r="D344" i="1"/>
  <c r="O344" i="1" s="1"/>
  <c r="C344" i="1"/>
  <c r="B344" i="1"/>
  <c r="Q343" i="1"/>
  <c r="P343" i="1"/>
  <c r="M343" i="1"/>
  <c r="N343" i="1" s="1"/>
  <c r="L343" i="1"/>
  <c r="K343" i="1"/>
  <c r="J343" i="1"/>
  <c r="I343" i="1"/>
  <c r="H343" i="1"/>
  <c r="G343" i="1"/>
  <c r="F343" i="1"/>
  <c r="E343" i="1"/>
  <c r="D343" i="1"/>
  <c r="O343" i="1" s="1"/>
  <c r="C343" i="1"/>
  <c r="B343" i="1"/>
  <c r="Q342" i="1"/>
  <c r="P342" i="1"/>
  <c r="M342" i="1"/>
  <c r="N342" i="1" s="1"/>
  <c r="L342" i="1"/>
  <c r="K342" i="1"/>
  <c r="J342" i="1"/>
  <c r="I342" i="1"/>
  <c r="H342" i="1"/>
  <c r="G342" i="1"/>
  <c r="F342" i="1"/>
  <c r="E342" i="1"/>
  <c r="D342" i="1"/>
  <c r="O342" i="1" s="1"/>
  <c r="C342" i="1"/>
  <c r="B342" i="1"/>
  <c r="Q341" i="1"/>
  <c r="P341" i="1"/>
  <c r="M341" i="1"/>
  <c r="N341" i="1" s="1"/>
  <c r="L341" i="1"/>
  <c r="K341" i="1"/>
  <c r="J341" i="1"/>
  <c r="I341" i="1"/>
  <c r="H341" i="1"/>
  <c r="G341" i="1"/>
  <c r="F341" i="1"/>
  <c r="E341" i="1"/>
  <c r="D341" i="1"/>
  <c r="O341" i="1" s="1"/>
  <c r="C341" i="1"/>
  <c r="B341" i="1"/>
  <c r="Q340" i="1"/>
  <c r="P340" i="1"/>
  <c r="M340" i="1"/>
  <c r="N340" i="1" s="1"/>
  <c r="L340" i="1"/>
  <c r="K340" i="1"/>
  <c r="J340" i="1"/>
  <c r="I340" i="1"/>
  <c r="H340" i="1"/>
  <c r="G340" i="1"/>
  <c r="F340" i="1"/>
  <c r="E340" i="1"/>
  <c r="D340" i="1"/>
  <c r="O340" i="1" s="1"/>
  <c r="C340" i="1"/>
  <c r="B340" i="1"/>
  <c r="Q339" i="1"/>
  <c r="P339" i="1"/>
  <c r="M339" i="1"/>
  <c r="N339" i="1" s="1"/>
  <c r="L339" i="1"/>
  <c r="K339" i="1"/>
  <c r="J339" i="1"/>
  <c r="I339" i="1"/>
  <c r="H339" i="1"/>
  <c r="G339" i="1"/>
  <c r="F339" i="1"/>
  <c r="E339" i="1"/>
  <c r="D339" i="1"/>
  <c r="O339" i="1" s="1"/>
  <c r="C339" i="1"/>
  <c r="B339" i="1"/>
  <c r="Q338" i="1"/>
  <c r="P338" i="1"/>
  <c r="M338" i="1"/>
  <c r="N338" i="1" s="1"/>
  <c r="L338" i="1"/>
  <c r="K338" i="1"/>
  <c r="J338" i="1"/>
  <c r="I338" i="1"/>
  <c r="H338" i="1"/>
  <c r="G338" i="1"/>
  <c r="F338" i="1"/>
  <c r="E338" i="1"/>
  <c r="D338" i="1"/>
  <c r="O338" i="1" s="1"/>
  <c r="C338" i="1"/>
  <c r="B338" i="1"/>
  <c r="Q337" i="1"/>
  <c r="P337" i="1"/>
  <c r="M337" i="1"/>
  <c r="N337" i="1" s="1"/>
  <c r="L337" i="1"/>
  <c r="K337" i="1"/>
  <c r="J337" i="1"/>
  <c r="I337" i="1"/>
  <c r="H337" i="1"/>
  <c r="G337" i="1"/>
  <c r="F337" i="1"/>
  <c r="E337" i="1"/>
  <c r="D337" i="1"/>
  <c r="O337" i="1" s="1"/>
  <c r="C337" i="1"/>
  <c r="B337" i="1"/>
  <c r="Q336" i="1"/>
  <c r="P336" i="1"/>
  <c r="M336" i="1"/>
  <c r="N336" i="1" s="1"/>
  <c r="L336" i="1"/>
  <c r="K336" i="1"/>
  <c r="J336" i="1"/>
  <c r="I336" i="1"/>
  <c r="H336" i="1"/>
  <c r="G336" i="1"/>
  <c r="F336" i="1"/>
  <c r="E336" i="1"/>
  <c r="D336" i="1"/>
  <c r="O336" i="1" s="1"/>
  <c r="C336" i="1"/>
  <c r="B336" i="1"/>
  <c r="Q335" i="1"/>
  <c r="P335" i="1"/>
  <c r="M335" i="1"/>
  <c r="N335" i="1" s="1"/>
  <c r="L335" i="1"/>
  <c r="K335" i="1"/>
  <c r="J335" i="1"/>
  <c r="I335" i="1"/>
  <c r="H335" i="1"/>
  <c r="G335" i="1"/>
  <c r="F335" i="1"/>
  <c r="E335" i="1"/>
  <c r="D335" i="1"/>
  <c r="O335" i="1" s="1"/>
  <c r="C335" i="1"/>
  <c r="B335" i="1"/>
  <c r="Q334" i="1"/>
  <c r="P334" i="1"/>
  <c r="M334" i="1"/>
  <c r="N334" i="1" s="1"/>
  <c r="L334" i="1"/>
  <c r="K334" i="1"/>
  <c r="J334" i="1"/>
  <c r="I334" i="1"/>
  <c r="H334" i="1"/>
  <c r="G334" i="1"/>
  <c r="F334" i="1"/>
  <c r="E334" i="1"/>
  <c r="D334" i="1"/>
  <c r="O334" i="1" s="1"/>
  <c r="C334" i="1"/>
  <c r="B334" i="1"/>
  <c r="Q333" i="1"/>
  <c r="P333" i="1"/>
  <c r="M333" i="1"/>
  <c r="N333" i="1" s="1"/>
  <c r="L333" i="1"/>
  <c r="K333" i="1"/>
  <c r="J333" i="1"/>
  <c r="I333" i="1"/>
  <c r="H333" i="1"/>
  <c r="G333" i="1"/>
  <c r="F333" i="1"/>
  <c r="E333" i="1"/>
  <c r="D333" i="1"/>
  <c r="O333" i="1" s="1"/>
  <c r="C333" i="1"/>
  <c r="B333" i="1"/>
  <c r="Q332" i="1"/>
  <c r="P332" i="1"/>
  <c r="M332" i="1"/>
  <c r="N332" i="1" s="1"/>
  <c r="L332" i="1"/>
  <c r="K332" i="1"/>
  <c r="J332" i="1"/>
  <c r="I332" i="1"/>
  <c r="H332" i="1"/>
  <c r="G332" i="1"/>
  <c r="F332" i="1"/>
  <c r="E332" i="1"/>
  <c r="D332" i="1"/>
  <c r="O332" i="1" s="1"/>
  <c r="C332" i="1"/>
  <c r="B332" i="1"/>
  <c r="Q331" i="1"/>
  <c r="P331" i="1"/>
  <c r="M331" i="1"/>
  <c r="N331" i="1" s="1"/>
  <c r="L331" i="1"/>
  <c r="K331" i="1"/>
  <c r="J331" i="1"/>
  <c r="I331" i="1"/>
  <c r="H331" i="1"/>
  <c r="G331" i="1"/>
  <c r="F331" i="1"/>
  <c r="E331" i="1"/>
  <c r="D331" i="1"/>
  <c r="O331" i="1" s="1"/>
  <c r="C331" i="1"/>
  <c r="B331" i="1"/>
  <c r="Q330" i="1"/>
  <c r="P330" i="1"/>
  <c r="M330" i="1"/>
  <c r="N330" i="1" s="1"/>
  <c r="L330" i="1"/>
  <c r="K330" i="1"/>
  <c r="J330" i="1"/>
  <c r="I330" i="1"/>
  <c r="H330" i="1"/>
  <c r="G330" i="1"/>
  <c r="F330" i="1"/>
  <c r="E330" i="1"/>
  <c r="D330" i="1"/>
  <c r="O330" i="1" s="1"/>
  <c r="C330" i="1"/>
  <c r="B330" i="1"/>
  <c r="Q329" i="1"/>
  <c r="P329" i="1"/>
  <c r="M329" i="1"/>
  <c r="N329" i="1" s="1"/>
  <c r="L329" i="1"/>
  <c r="K329" i="1"/>
  <c r="J329" i="1"/>
  <c r="I329" i="1"/>
  <c r="H329" i="1"/>
  <c r="G329" i="1"/>
  <c r="F329" i="1"/>
  <c r="E329" i="1"/>
  <c r="D329" i="1"/>
  <c r="O329" i="1" s="1"/>
  <c r="C329" i="1"/>
  <c r="B329" i="1"/>
  <c r="Q328" i="1"/>
  <c r="P328" i="1"/>
  <c r="M328" i="1"/>
  <c r="N328" i="1" s="1"/>
  <c r="L328" i="1"/>
  <c r="K328" i="1"/>
  <c r="J328" i="1"/>
  <c r="I328" i="1"/>
  <c r="H328" i="1"/>
  <c r="G328" i="1"/>
  <c r="F328" i="1"/>
  <c r="E328" i="1"/>
  <c r="D328" i="1"/>
  <c r="O328" i="1" s="1"/>
  <c r="C328" i="1"/>
  <c r="B328" i="1"/>
  <c r="Q327" i="1"/>
  <c r="P327" i="1"/>
  <c r="M327" i="1"/>
  <c r="N327" i="1" s="1"/>
  <c r="L327" i="1"/>
  <c r="K327" i="1"/>
  <c r="J327" i="1"/>
  <c r="I327" i="1"/>
  <c r="H327" i="1"/>
  <c r="G327" i="1"/>
  <c r="F327" i="1"/>
  <c r="E327" i="1"/>
  <c r="D327" i="1"/>
  <c r="O327" i="1" s="1"/>
  <c r="C327" i="1"/>
  <c r="B327" i="1"/>
  <c r="Q326" i="1"/>
  <c r="P326" i="1"/>
  <c r="M326" i="1"/>
  <c r="N326" i="1" s="1"/>
  <c r="L326" i="1"/>
  <c r="K326" i="1"/>
  <c r="J326" i="1"/>
  <c r="I326" i="1"/>
  <c r="H326" i="1"/>
  <c r="G326" i="1"/>
  <c r="F326" i="1"/>
  <c r="E326" i="1"/>
  <c r="D326" i="1"/>
  <c r="O326" i="1" s="1"/>
  <c r="C326" i="1"/>
  <c r="B326" i="1"/>
  <c r="Q325" i="1"/>
  <c r="P325" i="1"/>
  <c r="M325" i="1"/>
  <c r="N325" i="1" s="1"/>
  <c r="L325" i="1"/>
  <c r="K325" i="1"/>
  <c r="J325" i="1"/>
  <c r="I325" i="1"/>
  <c r="H325" i="1"/>
  <c r="G325" i="1"/>
  <c r="F325" i="1"/>
  <c r="E325" i="1"/>
  <c r="D325" i="1"/>
  <c r="O325" i="1" s="1"/>
  <c r="C325" i="1"/>
  <c r="B325" i="1"/>
  <c r="Q324" i="1"/>
  <c r="P324" i="1"/>
  <c r="M324" i="1"/>
  <c r="N324" i="1" s="1"/>
  <c r="L324" i="1"/>
  <c r="K324" i="1"/>
  <c r="J324" i="1"/>
  <c r="I324" i="1"/>
  <c r="H324" i="1"/>
  <c r="G324" i="1"/>
  <c r="F324" i="1"/>
  <c r="E324" i="1"/>
  <c r="D324" i="1"/>
  <c r="O324" i="1" s="1"/>
  <c r="C324" i="1"/>
  <c r="B324" i="1"/>
  <c r="Q323" i="1"/>
  <c r="P323" i="1"/>
  <c r="M323" i="1"/>
  <c r="N323" i="1" s="1"/>
  <c r="L323" i="1"/>
  <c r="K323" i="1"/>
  <c r="J323" i="1"/>
  <c r="I323" i="1"/>
  <c r="H323" i="1"/>
  <c r="G323" i="1"/>
  <c r="F323" i="1"/>
  <c r="E323" i="1"/>
  <c r="D323" i="1"/>
  <c r="O323" i="1" s="1"/>
  <c r="C323" i="1"/>
  <c r="B323" i="1"/>
  <c r="Q322" i="1"/>
  <c r="P322" i="1"/>
  <c r="M322" i="1"/>
  <c r="N322" i="1" s="1"/>
  <c r="L322" i="1"/>
  <c r="K322" i="1"/>
  <c r="J322" i="1"/>
  <c r="I322" i="1"/>
  <c r="H322" i="1"/>
  <c r="G322" i="1"/>
  <c r="F322" i="1"/>
  <c r="E322" i="1"/>
  <c r="D322" i="1"/>
  <c r="O322" i="1" s="1"/>
  <c r="C322" i="1"/>
  <c r="B322" i="1"/>
  <c r="Q321" i="1"/>
  <c r="P321" i="1"/>
  <c r="M321" i="1"/>
  <c r="N321" i="1" s="1"/>
  <c r="L321" i="1"/>
  <c r="K321" i="1"/>
  <c r="J321" i="1"/>
  <c r="I321" i="1"/>
  <c r="H321" i="1"/>
  <c r="G321" i="1"/>
  <c r="F321" i="1"/>
  <c r="E321" i="1"/>
  <c r="D321" i="1"/>
  <c r="O321" i="1" s="1"/>
  <c r="C321" i="1"/>
  <c r="B321" i="1"/>
  <c r="Q320" i="1"/>
  <c r="P320" i="1"/>
  <c r="M320" i="1"/>
  <c r="N320" i="1" s="1"/>
  <c r="L320" i="1"/>
  <c r="K320" i="1"/>
  <c r="J320" i="1"/>
  <c r="I320" i="1"/>
  <c r="H320" i="1"/>
  <c r="G320" i="1"/>
  <c r="F320" i="1"/>
  <c r="E320" i="1"/>
  <c r="D320" i="1"/>
  <c r="O320" i="1" s="1"/>
  <c r="C320" i="1"/>
  <c r="B320" i="1"/>
  <c r="Q319" i="1"/>
  <c r="P319" i="1"/>
  <c r="M319" i="1"/>
  <c r="N319" i="1" s="1"/>
  <c r="L319" i="1"/>
  <c r="K319" i="1"/>
  <c r="J319" i="1"/>
  <c r="I319" i="1"/>
  <c r="H319" i="1"/>
  <c r="G319" i="1"/>
  <c r="F319" i="1"/>
  <c r="E319" i="1"/>
  <c r="D319" i="1"/>
  <c r="O319" i="1" s="1"/>
  <c r="C319" i="1"/>
  <c r="B319" i="1"/>
  <c r="Q318" i="1"/>
  <c r="P318" i="1"/>
  <c r="M318" i="1"/>
  <c r="N318" i="1" s="1"/>
  <c r="L318" i="1"/>
  <c r="K318" i="1"/>
  <c r="J318" i="1"/>
  <c r="I318" i="1"/>
  <c r="H318" i="1"/>
  <c r="G318" i="1"/>
  <c r="F318" i="1"/>
  <c r="E318" i="1"/>
  <c r="D318" i="1"/>
  <c r="O318" i="1" s="1"/>
  <c r="C318" i="1"/>
  <c r="B318" i="1"/>
  <c r="Q317" i="1"/>
  <c r="P317" i="1"/>
  <c r="M317" i="1"/>
  <c r="N317" i="1" s="1"/>
  <c r="L317" i="1"/>
  <c r="K317" i="1"/>
  <c r="J317" i="1"/>
  <c r="I317" i="1"/>
  <c r="H317" i="1"/>
  <c r="G317" i="1"/>
  <c r="F317" i="1"/>
  <c r="E317" i="1"/>
  <c r="D317" i="1"/>
  <c r="O317" i="1" s="1"/>
  <c r="C317" i="1"/>
  <c r="B317" i="1"/>
  <c r="Q316" i="1"/>
  <c r="P316" i="1"/>
  <c r="M316" i="1"/>
  <c r="N316" i="1" s="1"/>
  <c r="L316" i="1"/>
  <c r="K316" i="1"/>
  <c r="J316" i="1"/>
  <c r="I316" i="1"/>
  <c r="H316" i="1"/>
  <c r="G316" i="1"/>
  <c r="F316" i="1"/>
  <c r="E316" i="1"/>
  <c r="D316" i="1"/>
  <c r="O316" i="1" s="1"/>
  <c r="C316" i="1"/>
  <c r="B316" i="1"/>
  <c r="Q315" i="1"/>
  <c r="P315" i="1"/>
  <c r="M315" i="1"/>
  <c r="N315" i="1" s="1"/>
  <c r="L315" i="1"/>
  <c r="K315" i="1"/>
  <c r="J315" i="1"/>
  <c r="I315" i="1"/>
  <c r="H315" i="1"/>
  <c r="G315" i="1"/>
  <c r="F315" i="1"/>
  <c r="E315" i="1"/>
  <c r="D315" i="1"/>
  <c r="O315" i="1" s="1"/>
  <c r="C315" i="1"/>
  <c r="B315" i="1"/>
  <c r="Q314" i="1"/>
  <c r="P314" i="1"/>
  <c r="M314" i="1"/>
  <c r="N314" i="1" s="1"/>
  <c r="L314" i="1"/>
  <c r="K314" i="1"/>
  <c r="J314" i="1"/>
  <c r="I314" i="1"/>
  <c r="H314" i="1"/>
  <c r="G314" i="1"/>
  <c r="F314" i="1"/>
  <c r="E314" i="1"/>
  <c r="D314" i="1"/>
  <c r="O314" i="1" s="1"/>
  <c r="C314" i="1"/>
  <c r="B314" i="1"/>
  <c r="Q313" i="1"/>
  <c r="P313" i="1"/>
  <c r="M313" i="1"/>
  <c r="N313" i="1" s="1"/>
  <c r="L313" i="1"/>
  <c r="K313" i="1"/>
  <c r="J313" i="1"/>
  <c r="I313" i="1"/>
  <c r="H313" i="1"/>
  <c r="G313" i="1"/>
  <c r="F313" i="1"/>
  <c r="E313" i="1"/>
  <c r="D313" i="1"/>
  <c r="O313" i="1" s="1"/>
  <c r="C313" i="1"/>
  <c r="B313" i="1"/>
  <c r="Q312" i="1"/>
  <c r="P312" i="1"/>
  <c r="M312" i="1"/>
  <c r="N312" i="1" s="1"/>
  <c r="L312" i="1"/>
  <c r="K312" i="1"/>
  <c r="J312" i="1"/>
  <c r="I312" i="1"/>
  <c r="H312" i="1"/>
  <c r="G312" i="1"/>
  <c r="F312" i="1"/>
  <c r="E312" i="1"/>
  <c r="D312" i="1"/>
  <c r="O312" i="1" s="1"/>
  <c r="C312" i="1"/>
  <c r="B312" i="1"/>
  <c r="Q311" i="1"/>
  <c r="P311" i="1"/>
  <c r="M311" i="1"/>
  <c r="N311" i="1" s="1"/>
  <c r="L311" i="1"/>
  <c r="K311" i="1"/>
  <c r="J311" i="1"/>
  <c r="I311" i="1"/>
  <c r="H311" i="1"/>
  <c r="G311" i="1"/>
  <c r="F311" i="1"/>
  <c r="E311" i="1"/>
  <c r="D311" i="1"/>
  <c r="O311" i="1" s="1"/>
  <c r="C311" i="1"/>
  <c r="B311" i="1"/>
  <c r="Q310" i="1"/>
  <c r="P310" i="1"/>
  <c r="M310" i="1"/>
  <c r="N310" i="1" s="1"/>
  <c r="L310" i="1"/>
  <c r="K310" i="1"/>
  <c r="J310" i="1"/>
  <c r="I310" i="1"/>
  <c r="H310" i="1"/>
  <c r="G310" i="1"/>
  <c r="F310" i="1"/>
  <c r="E310" i="1"/>
  <c r="D310" i="1"/>
  <c r="O310" i="1" s="1"/>
  <c r="C310" i="1"/>
  <c r="B310" i="1"/>
  <c r="Q309" i="1"/>
  <c r="P309" i="1"/>
  <c r="M309" i="1"/>
  <c r="N309" i="1" s="1"/>
  <c r="L309" i="1"/>
  <c r="K309" i="1"/>
  <c r="J309" i="1"/>
  <c r="I309" i="1"/>
  <c r="H309" i="1"/>
  <c r="G309" i="1"/>
  <c r="F309" i="1"/>
  <c r="E309" i="1"/>
  <c r="D309" i="1"/>
  <c r="O309" i="1" s="1"/>
  <c r="C309" i="1"/>
  <c r="B309" i="1"/>
  <c r="Q308" i="1"/>
  <c r="P308" i="1"/>
  <c r="M308" i="1"/>
  <c r="N308" i="1" s="1"/>
  <c r="L308" i="1"/>
  <c r="K308" i="1"/>
  <c r="J308" i="1"/>
  <c r="I308" i="1"/>
  <c r="H308" i="1"/>
  <c r="G308" i="1"/>
  <c r="F308" i="1"/>
  <c r="E308" i="1"/>
  <c r="D308" i="1"/>
  <c r="O308" i="1" s="1"/>
  <c r="C308" i="1"/>
  <c r="B308" i="1"/>
  <c r="Q307" i="1"/>
  <c r="P307" i="1"/>
  <c r="M307" i="1"/>
  <c r="N307" i="1" s="1"/>
  <c r="L307" i="1"/>
  <c r="K307" i="1"/>
  <c r="J307" i="1"/>
  <c r="I307" i="1"/>
  <c r="H307" i="1"/>
  <c r="G307" i="1"/>
  <c r="F307" i="1"/>
  <c r="E307" i="1"/>
  <c r="D307" i="1"/>
  <c r="O307" i="1" s="1"/>
  <c r="C307" i="1"/>
  <c r="B307" i="1"/>
  <c r="Q306" i="1"/>
  <c r="P306" i="1"/>
  <c r="M306" i="1"/>
  <c r="N306" i="1" s="1"/>
  <c r="L306" i="1"/>
  <c r="K306" i="1"/>
  <c r="J306" i="1"/>
  <c r="I306" i="1"/>
  <c r="H306" i="1"/>
  <c r="G306" i="1"/>
  <c r="F306" i="1"/>
  <c r="E306" i="1"/>
  <c r="D306" i="1"/>
  <c r="O306" i="1" s="1"/>
  <c r="C306" i="1"/>
  <c r="B306" i="1"/>
  <c r="Q305" i="1"/>
  <c r="P305" i="1"/>
  <c r="M305" i="1"/>
  <c r="N305" i="1" s="1"/>
  <c r="L305" i="1"/>
  <c r="K305" i="1"/>
  <c r="J305" i="1"/>
  <c r="I305" i="1"/>
  <c r="H305" i="1"/>
  <c r="G305" i="1"/>
  <c r="F305" i="1"/>
  <c r="E305" i="1"/>
  <c r="D305" i="1"/>
  <c r="O305" i="1" s="1"/>
  <c r="C305" i="1"/>
  <c r="B305" i="1"/>
  <c r="Q304" i="1"/>
  <c r="P304" i="1"/>
  <c r="M304" i="1"/>
  <c r="N304" i="1" s="1"/>
  <c r="L304" i="1"/>
  <c r="K304" i="1"/>
  <c r="J304" i="1"/>
  <c r="I304" i="1"/>
  <c r="H304" i="1"/>
  <c r="G304" i="1"/>
  <c r="F304" i="1"/>
  <c r="E304" i="1"/>
  <c r="D304" i="1"/>
  <c r="O304" i="1" s="1"/>
  <c r="C304" i="1"/>
  <c r="B304" i="1"/>
  <c r="Q303" i="1"/>
  <c r="P303" i="1"/>
  <c r="M303" i="1"/>
  <c r="N303" i="1" s="1"/>
  <c r="L303" i="1"/>
  <c r="K303" i="1"/>
  <c r="J303" i="1"/>
  <c r="I303" i="1"/>
  <c r="H303" i="1"/>
  <c r="G303" i="1"/>
  <c r="F303" i="1"/>
  <c r="E303" i="1"/>
  <c r="D303" i="1"/>
  <c r="O303" i="1" s="1"/>
  <c r="C303" i="1"/>
  <c r="B303" i="1"/>
  <c r="Q302" i="1"/>
  <c r="P302" i="1"/>
  <c r="M302" i="1"/>
  <c r="N302" i="1" s="1"/>
  <c r="L302" i="1"/>
  <c r="K302" i="1"/>
  <c r="J302" i="1"/>
  <c r="I302" i="1"/>
  <c r="H302" i="1"/>
  <c r="G302" i="1"/>
  <c r="F302" i="1"/>
  <c r="E302" i="1"/>
  <c r="D302" i="1"/>
  <c r="O302" i="1" s="1"/>
  <c r="C302" i="1"/>
  <c r="B302" i="1"/>
  <c r="Q301" i="1"/>
  <c r="P301" i="1"/>
  <c r="M301" i="1"/>
  <c r="N301" i="1" s="1"/>
  <c r="L301" i="1"/>
  <c r="K301" i="1"/>
  <c r="J301" i="1"/>
  <c r="I301" i="1"/>
  <c r="H301" i="1"/>
  <c r="G301" i="1"/>
  <c r="F301" i="1"/>
  <c r="E301" i="1"/>
  <c r="D301" i="1"/>
  <c r="O301" i="1" s="1"/>
  <c r="C301" i="1"/>
  <c r="B301" i="1"/>
  <c r="Q300" i="1"/>
  <c r="P300" i="1"/>
  <c r="M300" i="1"/>
  <c r="N300" i="1" s="1"/>
  <c r="L300" i="1"/>
  <c r="K300" i="1"/>
  <c r="J300" i="1"/>
  <c r="I300" i="1"/>
  <c r="H300" i="1"/>
  <c r="G300" i="1"/>
  <c r="F300" i="1"/>
  <c r="E300" i="1"/>
  <c r="D300" i="1"/>
  <c r="O300" i="1" s="1"/>
  <c r="C300" i="1"/>
  <c r="B300" i="1"/>
  <c r="Q299" i="1"/>
  <c r="P299" i="1"/>
  <c r="M299" i="1"/>
  <c r="N299" i="1" s="1"/>
  <c r="L299" i="1"/>
  <c r="K299" i="1"/>
  <c r="J299" i="1"/>
  <c r="I299" i="1"/>
  <c r="H299" i="1"/>
  <c r="G299" i="1"/>
  <c r="F299" i="1"/>
  <c r="E299" i="1"/>
  <c r="D299" i="1"/>
  <c r="O299" i="1" s="1"/>
  <c r="C299" i="1"/>
  <c r="B299" i="1"/>
  <c r="Q298" i="1"/>
  <c r="P298" i="1"/>
  <c r="M298" i="1"/>
  <c r="N298" i="1" s="1"/>
  <c r="L298" i="1"/>
  <c r="K298" i="1"/>
  <c r="J298" i="1"/>
  <c r="I298" i="1"/>
  <c r="H298" i="1"/>
  <c r="G298" i="1"/>
  <c r="F298" i="1"/>
  <c r="E298" i="1"/>
  <c r="D298" i="1"/>
  <c r="O298" i="1" s="1"/>
  <c r="C298" i="1"/>
  <c r="B298" i="1"/>
  <c r="Q297" i="1"/>
  <c r="P297" i="1"/>
  <c r="M297" i="1"/>
  <c r="N297" i="1" s="1"/>
  <c r="L297" i="1"/>
  <c r="K297" i="1"/>
  <c r="J297" i="1"/>
  <c r="I297" i="1"/>
  <c r="H297" i="1"/>
  <c r="G297" i="1"/>
  <c r="F297" i="1"/>
  <c r="E297" i="1"/>
  <c r="D297" i="1"/>
  <c r="O297" i="1" s="1"/>
  <c r="C297" i="1"/>
  <c r="B297" i="1"/>
  <c r="Q296" i="1"/>
  <c r="P296" i="1"/>
  <c r="M296" i="1"/>
  <c r="N296" i="1" s="1"/>
  <c r="L296" i="1"/>
  <c r="K296" i="1"/>
  <c r="J296" i="1"/>
  <c r="I296" i="1"/>
  <c r="H296" i="1"/>
  <c r="G296" i="1"/>
  <c r="F296" i="1"/>
  <c r="E296" i="1"/>
  <c r="D296" i="1"/>
  <c r="O296" i="1" s="1"/>
  <c r="C296" i="1"/>
  <c r="B296" i="1"/>
  <c r="Q295" i="1"/>
  <c r="P295" i="1"/>
  <c r="M295" i="1"/>
  <c r="N295" i="1" s="1"/>
  <c r="L295" i="1"/>
  <c r="K295" i="1"/>
  <c r="J295" i="1"/>
  <c r="I295" i="1"/>
  <c r="H295" i="1"/>
  <c r="G295" i="1"/>
  <c r="F295" i="1"/>
  <c r="E295" i="1"/>
  <c r="D295" i="1"/>
  <c r="O295" i="1" s="1"/>
  <c r="C295" i="1"/>
  <c r="B295" i="1"/>
  <c r="Q294" i="1"/>
  <c r="P294" i="1"/>
  <c r="M294" i="1"/>
  <c r="N294" i="1" s="1"/>
  <c r="L294" i="1"/>
  <c r="K294" i="1"/>
  <c r="J294" i="1"/>
  <c r="I294" i="1"/>
  <c r="H294" i="1"/>
  <c r="G294" i="1"/>
  <c r="F294" i="1"/>
  <c r="E294" i="1"/>
  <c r="D294" i="1"/>
  <c r="O294" i="1" s="1"/>
  <c r="C294" i="1"/>
  <c r="B294" i="1"/>
  <c r="Q293" i="1"/>
  <c r="P293" i="1"/>
  <c r="M293" i="1"/>
  <c r="N293" i="1" s="1"/>
  <c r="L293" i="1"/>
  <c r="K293" i="1"/>
  <c r="J293" i="1"/>
  <c r="I293" i="1"/>
  <c r="H293" i="1"/>
  <c r="G293" i="1"/>
  <c r="F293" i="1"/>
  <c r="E293" i="1"/>
  <c r="D293" i="1"/>
  <c r="O293" i="1" s="1"/>
  <c r="C293" i="1"/>
  <c r="B293" i="1"/>
  <c r="Q292" i="1"/>
  <c r="P292" i="1"/>
  <c r="M292" i="1"/>
  <c r="N292" i="1" s="1"/>
  <c r="L292" i="1"/>
  <c r="K292" i="1"/>
  <c r="J292" i="1"/>
  <c r="I292" i="1"/>
  <c r="H292" i="1"/>
  <c r="G292" i="1"/>
  <c r="F292" i="1"/>
  <c r="E292" i="1"/>
  <c r="D292" i="1"/>
  <c r="O292" i="1" s="1"/>
  <c r="C292" i="1"/>
  <c r="B292" i="1"/>
  <c r="Q291" i="1"/>
  <c r="P291" i="1"/>
  <c r="M291" i="1"/>
  <c r="N291" i="1" s="1"/>
  <c r="L291" i="1"/>
  <c r="K291" i="1"/>
  <c r="J291" i="1"/>
  <c r="I291" i="1"/>
  <c r="H291" i="1"/>
  <c r="G291" i="1"/>
  <c r="F291" i="1"/>
  <c r="E291" i="1"/>
  <c r="D291" i="1"/>
  <c r="O291" i="1" s="1"/>
  <c r="C291" i="1"/>
  <c r="B291" i="1"/>
  <c r="Q290" i="1"/>
  <c r="P290" i="1"/>
  <c r="M290" i="1"/>
  <c r="N290" i="1" s="1"/>
  <c r="L290" i="1"/>
  <c r="K290" i="1"/>
  <c r="J290" i="1"/>
  <c r="I290" i="1"/>
  <c r="H290" i="1"/>
  <c r="G290" i="1"/>
  <c r="F290" i="1"/>
  <c r="E290" i="1"/>
  <c r="D290" i="1"/>
  <c r="O290" i="1" s="1"/>
  <c r="C290" i="1"/>
  <c r="B290" i="1"/>
  <c r="Q289" i="1"/>
  <c r="P289" i="1"/>
  <c r="M289" i="1"/>
  <c r="N289" i="1" s="1"/>
  <c r="L289" i="1"/>
  <c r="K289" i="1"/>
  <c r="J289" i="1"/>
  <c r="I289" i="1"/>
  <c r="H289" i="1"/>
  <c r="G289" i="1"/>
  <c r="F289" i="1"/>
  <c r="E289" i="1"/>
  <c r="D289" i="1"/>
  <c r="O289" i="1" s="1"/>
  <c r="C289" i="1"/>
  <c r="B289" i="1"/>
  <c r="Q288" i="1"/>
  <c r="P288" i="1"/>
  <c r="M288" i="1"/>
  <c r="N288" i="1" s="1"/>
  <c r="L288" i="1"/>
  <c r="K288" i="1"/>
  <c r="J288" i="1"/>
  <c r="I288" i="1"/>
  <c r="H288" i="1"/>
  <c r="G288" i="1"/>
  <c r="F288" i="1"/>
  <c r="E288" i="1"/>
  <c r="D288" i="1"/>
  <c r="O288" i="1" s="1"/>
  <c r="C288" i="1"/>
  <c r="B288" i="1"/>
  <c r="Q287" i="1"/>
  <c r="P287" i="1"/>
  <c r="M287" i="1"/>
  <c r="N287" i="1" s="1"/>
  <c r="L287" i="1"/>
  <c r="K287" i="1"/>
  <c r="J287" i="1"/>
  <c r="I287" i="1"/>
  <c r="H287" i="1"/>
  <c r="G287" i="1"/>
  <c r="F287" i="1"/>
  <c r="E287" i="1"/>
  <c r="D287" i="1"/>
  <c r="O287" i="1" s="1"/>
  <c r="C287" i="1"/>
  <c r="B287" i="1"/>
  <c r="Q286" i="1"/>
  <c r="P286" i="1"/>
  <c r="M286" i="1"/>
  <c r="N286" i="1" s="1"/>
  <c r="L286" i="1"/>
  <c r="K286" i="1"/>
  <c r="J286" i="1"/>
  <c r="I286" i="1"/>
  <c r="H286" i="1"/>
  <c r="G286" i="1"/>
  <c r="F286" i="1"/>
  <c r="E286" i="1"/>
  <c r="D286" i="1"/>
  <c r="O286" i="1" s="1"/>
  <c r="C286" i="1"/>
  <c r="B286" i="1"/>
  <c r="Q285" i="1"/>
  <c r="P285" i="1"/>
  <c r="M285" i="1"/>
  <c r="N285" i="1" s="1"/>
  <c r="L285" i="1"/>
  <c r="K285" i="1"/>
  <c r="J285" i="1"/>
  <c r="I285" i="1"/>
  <c r="H285" i="1"/>
  <c r="G285" i="1"/>
  <c r="F285" i="1"/>
  <c r="E285" i="1"/>
  <c r="D285" i="1"/>
  <c r="O285" i="1" s="1"/>
  <c r="C285" i="1"/>
  <c r="B285" i="1"/>
  <c r="Q284" i="1"/>
  <c r="P284" i="1"/>
  <c r="M284" i="1"/>
  <c r="N284" i="1" s="1"/>
  <c r="L284" i="1"/>
  <c r="K284" i="1"/>
  <c r="J284" i="1"/>
  <c r="I284" i="1"/>
  <c r="H284" i="1"/>
  <c r="G284" i="1"/>
  <c r="F284" i="1"/>
  <c r="E284" i="1"/>
  <c r="D284" i="1"/>
  <c r="O284" i="1" s="1"/>
  <c r="C284" i="1"/>
  <c r="B284" i="1"/>
  <c r="Q283" i="1"/>
  <c r="P283" i="1"/>
  <c r="M283" i="1"/>
  <c r="N283" i="1" s="1"/>
  <c r="L283" i="1"/>
  <c r="K283" i="1"/>
  <c r="J283" i="1"/>
  <c r="I283" i="1"/>
  <c r="H283" i="1"/>
  <c r="G283" i="1"/>
  <c r="F283" i="1"/>
  <c r="E283" i="1"/>
  <c r="D283" i="1"/>
  <c r="O283" i="1" s="1"/>
  <c r="C283" i="1"/>
  <c r="B283" i="1"/>
  <c r="Q282" i="1"/>
  <c r="P282" i="1"/>
  <c r="M282" i="1"/>
  <c r="N282" i="1" s="1"/>
  <c r="L282" i="1"/>
  <c r="K282" i="1"/>
  <c r="J282" i="1"/>
  <c r="I282" i="1"/>
  <c r="H282" i="1"/>
  <c r="G282" i="1"/>
  <c r="F282" i="1"/>
  <c r="E282" i="1"/>
  <c r="D282" i="1"/>
  <c r="O282" i="1" s="1"/>
  <c r="C282" i="1"/>
  <c r="B282" i="1"/>
  <c r="Q281" i="1"/>
  <c r="P281" i="1"/>
  <c r="M281" i="1"/>
  <c r="N281" i="1" s="1"/>
  <c r="L281" i="1"/>
  <c r="K281" i="1"/>
  <c r="J281" i="1"/>
  <c r="I281" i="1"/>
  <c r="H281" i="1"/>
  <c r="G281" i="1"/>
  <c r="F281" i="1"/>
  <c r="E281" i="1"/>
  <c r="D281" i="1"/>
  <c r="O281" i="1" s="1"/>
  <c r="C281" i="1"/>
  <c r="B281" i="1"/>
  <c r="Q280" i="1"/>
  <c r="P280" i="1"/>
  <c r="M280" i="1"/>
  <c r="N280" i="1" s="1"/>
  <c r="L280" i="1"/>
  <c r="K280" i="1"/>
  <c r="J280" i="1"/>
  <c r="I280" i="1"/>
  <c r="H280" i="1"/>
  <c r="G280" i="1"/>
  <c r="F280" i="1"/>
  <c r="E280" i="1"/>
  <c r="D280" i="1"/>
  <c r="O280" i="1" s="1"/>
  <c r="C280" i="1"/>
  <c r="B280" i="1"/>
  <c r="Q279" i="1"/>
  <c r="P279" i="1"/>
  <c r="M279" i="1"/>
  <c r="N279" i="1" s="1"/>
  <c r="L279" i="1"/>
  <c r="K279" i="1"/>
  <c r="J279" i="1"/>
  <c r="I279" i="1"/>
  <c r="H279" i="1"/>
  <c r="G279" i="1"/>
  <c r="F279" i="1"/>
  <c r="E279" i="1"/>
  <c r="D279" i="1"/>
  <c r="O279" i="1" s="1"/>
  <c r="C279" i="1"/>
  <c r="B279" i="1"/>
  <c r="Q278" i="1"/>
  <c r="P278" i="1"/>
  <c r="M278" i="1"/>
  <c r="N278" i="1" s="1"/>
  <c r="L278" i="1"/>
  <c r="K278" i="1"/>
  <c r="J278" i="1"/>
  <c r="I278" i="1"/>
  <c r="H278" i="1"/>
  <c r="G278" i="1"/>
  <c r="F278" i="1"/>
  <c r="E278" i="1"/>
  <c r="D278" i="1"/>
  <c r="O278" i="1" s="1"/>
  <c r="C278" i="1"/>
  <c r="B278" i="1"/>
  <c r="Q277" i="1"/>
  <c r="P277" i="1"/>
  <c r="M277" i="1"/>
  <c r="N277" i="1" s="1"/>
  <c r="L277" i="1"/>
  <c r="K277" i="1"/>
  <c r="J277" i="1"/>
  <c r="I277" i="1"/>
  <c r="H277" i="1"/>
  <c r="G277" i="1"/>
  <c r="F277" i="1"/>
  <c r="E277" i="1"/>
  <c r="D277" i="1"/>
  <c r="O277" i="1" s="1"/>
  <c r="C277" i="1"/>
  <c r="B277" i="1"/>
  <c r="Q276" i="1"/>
  <c r="P276" i="1"/>
  <c r="M276" i="1"/>
  <c r="N276" i="1" s="1"/>
  <c r="L276" i="1"/>
  <c r="K276" i="1"/>
  <c r="J276" i="1"/>
  <c r="I276" i="1"/>
  <c r="H276" i="1"/>
  <c r="G276" i="1"/>
  <c r="F276" i="1"/>
  <c r="E276" i="1"/>
  <c r="D276" i="1"/>
  <c r="O276" i="1" s="1"/>
  <c r="C276" i="1"/>
  <c r="B276" i="1"/>
  <c r="Q275" i="1"/>
  <c r="P275" i="1"/>
  <c r="M275" i="1"/>
  <c r="N275" i="1" s="1"/>
  <c r="L275" i="1"/>
  <c r="K275" i="1"/>
  <c r="J275" i="1"/>
  <c r="I275" i="1"/>
  <c r="H275" i="1"/>
  <c r="G275" i="1"/>
  <c r="F275" i="1"/>
  <c r="E275" i="1"/>
  <c r="D275" i="1"/>
  <c r="O275" i="1" s="1"/>
  <c r="C275" i="1"/>
  <c r="B275" i="1"/>
  <c r="Q274" i="1"/>
  <c r="P274" i="1"/>
  <c r="M274" i="1"/>
  <c r="N274" i="1" s="1"/>
  <c r="L274" i="1"/>
  <c r="K274" i="1"/>
  <c r="J274" i="1"/>
  <c r="I274" i="1"/>
  <c r="H274" i="1"/>
  <c r="G274" i="1"/>
  <c r="F274" i="1"/>
  <c r="E274" i="1"/>
  <c r="D274" i="1"/>
  <c r="O274" i="1" s="1"/>
  <c r="C274" i="1"/>
  <c r="B274" i="1"/>
  <c r="Q273" i="1"/>
  <c r="P273" i="1"/>
  <c r="M273" i="1"/>
  <c r="N273" i="1" s="1"/>
  <c r="L273" i="1"/>
  <c r="K273" i="1"/>
  <c r="J273" i="1"/>
  <c r="I273" i="1"/>
  <c r="H273" i="1"/>
  <c r="G273" i="1"/>
  <c r="F273" i="1"/>
  <c r="E273" i="1"/>
  <c r="D273" i="1"/>
  <c r="O273" i="1" s="1"/>
  <c r="C273" i="1"/>
  <c r="B273" i="1"/>
  <c r="Q272" i="1"/>
  <c r="P272" i="1"/>
  <c r="M272" i="1"/>
  <c r="N272" i="1" s="1"/>
  <c r="L272" i="1"/>
  <c r="K272" i="1"/>
  <c r="J272" i="1"/>
  <c r="I272" i="1"/>
  <c r="H272" i="1"/>
  <c r="G272" i="1"/>
  <c r="F272" i="1"/>
  <c r="E272" i="1"/>
  <c r="D272" i="1"/>
  <c r="O272" i="1" s="1"/>
  <c r="C272" i="1"/>
  <c r="B272" i="1"/>
  <c r="Q271" i="1"/>
  <c r="P271" i="1"/>
  <c r="M271" i="1"/>
  <c r="N271" i="1" s="1"/>
  <c r="L271" i="1"/>
  <c r="K271" i="1"/>
  <c r="J271" i="1"/>
  <c r="I271" i="1"/>
  <c r="H271" i="1"/>
  <c r="G271" i="1"/>
  <c r="F271" i="1"/>
  <c r="E271" i="1"/>
  <c r="D271" i="1"/>
  <c r="O271" i="1" s="1"/>
  <c r="C271" i="1"/>
  <c r="B271" i="1"/>
  <c r="Q270" i="1"/>
  <c r="P270" i="1"/>
  <c r="M270" i="1"/>
  <c r="N270" i="1" s="1"/>
  <c r="L270" i="1"/>
  <c r="K270" i="1"/>
  <c r="J270" i="1"/>
  <c r="I270" i="1"/>
  <c r="H270" i="1"/>
  <c r="G270" i="1"/>
  <c r="F270" i="1"/>
  <c r="E270" i="1"/>
  <c r="D270" i="1"/>
  <c r="O270" i="1" s="1"/>
  <c r="C270" i="1"/>
  <c r="B270" i="1"/>
  <c r="Q269" i="1"/>
  <c r="P269" i="1"/>
  <c r="M269" i="1"/>
  <c r="N269" i="1" s="1"/>
  <c r="L269" i="1"/>
  <c r="K269" i="1"/>
  <c r="J269" i="1"/>
  <c r="I269" i="1"/>
  <c r="H269" i="1"/>
  <c r="G269" i="1"/>
  <c r="F269" i="1"/>
  <c r="E269" i="1"/>
  <c r="D269" i="1"/>
  <c r="O269" i="1" s="1"/>
  <c r="C269" i="1"/>
  <c r="B269" i="1"/>
  <c r="Q268" i="1"/>
  <c r="P268" i="1"/>
  <c r="M268" i="1"/>
  <c r="N268" i="1" s="1"/>
  <c r="L268" i="1"/>
  <c r="K268" i="1"/>
  <c r="J268" i="1"/>
  <c r="I268" i="1"/>
  <c r="H268" i="1"/>
  <c r="G268" i="1"/>
  <c r="F268" i="1"/>
  <c r="E268" i="1"/>
  <c r="D268" i="1"/>
  <c r="O268" i="1" s="1"/>
  <c r="C268" i="1"/>
  <c r="B268" i="1"/>
  <c r="Q267" i="1"/>
  <c r="P267" i="1"/>
  <c r="M267" i="1"/>
  <c r="N267" i="1" s="1"/>
  <c r="L267" i="1"/>
  <c r="K267" i="1"/>
  <c r="J267" i="1"/>
  <c r="I267" i="1"/>
  <c r="H267" i="1"/>
  <c r="G267" i="1"/>
  <c r="F267" i="1"/>
  <c r="E267" i="1"/>
  <c r="D267" i="1"/>
  <c r="O267" i="1" s="1"/>
  <c r="C267" i="1"/>
  <c r="B267" i="1"/>
  <c r="Q266" i="1"/>
  <c r="P266" i="1"/>
  <c r="M266" i="1"/>
  <c r="N266" i="1" s="1"/>
  <c r="L266" i="1"/>
  <c r="K266" i="1"/>
  <c r="J266" i="1"/>
  <c r="I266" i="1"/>
  <c r="H266" i="1"/>
  <c r="G266" i="1"/>
  <c r="F266" i="1"/>
  <c r="E266" i="1"/>
  <c r="D266" i="1"/>
  <c r="O266" i="1" s="1"/>
  <c r="C266" i="1"/>
  <c r="B266" i="1"/>
  <c r="Q265" i="1"/>
  <c r="P265" i="1"/>
  <c r="M265" i="1"/>
  <c r="N265" i="1" s="1"/>
  <c r="L265" i="1"/>
  <c r="K265" i="1"/>
  <c r="J265" i="1"/>
  <c r="I265" i="1"/>
  <c r="H265" i="1"/>
  <c r="G265" i="1"/>
  <c r="F265" i="1"/>
  <c r="E265" i="1"/>
  <c r="D265" i="1"/>
  <c r="O265" i="1" s="1"/>
  <c r="C265" i="1"/>
  <c r="B265" i="1"/>
  <c r="Q264" i="1"/>
  <c r="P264" i="1"/>
  <c r="M264" i="1"/>
  <c r="N264" i="1" s="1"/>
  <c r="L264" i="1"/>
  <c r="K264" i="1"/>
  <c r="J264" i="1"/>
  <c r="I264" i="1"/>
  <c r="H264" i="1"/>
  <c r="G264" i="1"/>
  <c r="F264" i="1"/>
  <c r="E264" i="1"/>
  <c r="D264" i="1"/>
  <c r="O264" i="1" s="1"/>
  <c r="C264" i="1"/>
  <c r="B264" i="1"/>
  <c r="Q263" i="1"/>
  <c r="P263" i="1"/>
  <c r="M263" i="1"/>
  <c r="N263" i="1" s="1"/>
  <c r="L263" i="1"/>
  <c r="K263" i="1"/>
  <c r="J263" i="1"/>
  <c r="I263" i="1"/>
  <c r="H263" i="1"/>
  <c r="G263" i="1"/>
  <c r="F263" i="1"/>
  <c r="E263" i="1"/>
  <c r="D263" i="1"/>
  <c r="O263" i="1" s="1"/>
  <c r="C263" i="1"/>
  <c r="B263" i="1"/>
  <c r="Q262" i="1"/>
  <c r="P262" i="1"/>
  <c r="M262" i="1"/>
  <c r="N262" i="1" s="1"/>
  <c r="L262" i="1"/>
  <c r="K262" i="1"/>
  <c r="J262" i="1"/>
  <c r="I262" i="1"/>
  <c r="H262" i="1"/>
  <c r="G262" i="1"/>
  <c r="F262" i="1"/>
  <c r="E262" i="1"/>
  <c r="D262" i="1"/>
  <c r="O262" i="1" s="1"/>
  <c r="C262" i="1"/>
  <c r="B262" i="1"/>
  <c r="Q261" i="1"/>
  <c r="P261" i="1"/>
  <c r="M261" i="1"/>
  <c r="N261" i="1" s="1"/>
  <c r="L261" i="1"/>
  <c r="K261" i="1"/>
  <c r="J261" i="1"/>
  <c r="I261" i="1"/>
  <c r="H261" i="1"/>
  <c r="G261" i="1"/>
  <c r="F261" i="1"/>
  <c r="E261" i="1"/>
  <c r="D261" i="1"/>
  <c r="O261" i="1" s="1"/>
  <c r="C261" i="1"/>
  <c r="B261" i="1"/>
  <c r="Q260" i="1"/>
  <c r="P260" i="1"/>
  <c r="M260" i="1"/>
  <c r="N260" i="1" s="1"/>
  <c r="L260" i="1"/>
  <c r="K260" i="1"/>
  <c r="J260" i="1"/>
  <c r="I260" i="1"/>
  <c r="H260" i="1"/>
  <c r="G260" i="1"/>
  <c r="F260" i="1"/>
  <c r="E260" i="1"/>
  <c r="D260" i="1"/>
  <c r="O260" i="1" s="1"/>
  <c r="C260" i="1"/>
  <c r="B260" i="1"/>
  <c r="Q259" i="1"/>
  <c r="P259" i="1"/>
  <c r="M259" i="1"/>
  <c r="N259" i="1" s="1"/>
  <c r="L259" i="1"/>
  <c r="K259" i="1"/>
  <c r="J259" i="1"/>
  <c r="I259" i="1"/>
  <c r="H259" i="1"/>
  <c r="G259" i="1"/>
  <c r="F259" i="1"/>
  <c r="E259" i="1"/>
  <c r="D259" i="1"/>
  <c r="O259" i="1" s="1"/>
  <c r="C259" i="1"/>
  <c r="B259" i="1"/>
  <c r="Q258" i="1"/>
  <c r="P258" i="1"/>
  <c r="M258" i="1"/>
  <c r="N258" i="1" s="1"/>
  <c r="L258" i="1"/>
  <c r="K258" i="1"/>
  <c r="J258" i="1"/>
  <c r="I258" i="1"/>
  <c r="H258" i="1"/>
  <c r="G258" i="1"/>
  <c r="F258" i="1"/>
  <c r="E258" i="1"/>
  <c r="D258" i="1"/>
  <c r="O258" i="1" s="1"/>
  <c r="C258" i="1"/>
  <c r="B258" i="1"/>
  <c r="Q257" i="1"/>
  <c r="P257" i="1"/>
  <c r="M257" i="1"/>
  <c r="N257" i="1" s="1"/>
  <c r="L257" i="1"/>
  <c r="K257" i="1"/>
  <c r="J257" i="1"/>
  <c r="I257" i="1"/>
  <c r="H257" i="1"/>
  <c r="G257" i="1"/>
  <c r="F257" i="1"/>
  <c r="E257" i="1"/>
  <c r="D257" i="1"/>
  <c r="O257" i="1" s="1"/>
  <c r="C257" i="1"/>
  <c r="B257" i="1"/>
  <c r="Q256" i="1"/>
  <c r="P256" i="1"/>
  <c r="M256" i="1"/>
  <c r="N256" i="1" s="1"/>
  <c r="L256" i="1"/>
  <c r="K256" i="1"/>
  <c r="J256" i="1"/>
  <c r="I256" i="1"/>
  <c r="H256" i="1"/>
  <c r="G256" i="1"/>
  <c r="F256" i="1"/>
  <c r="E256" i="1"/>
  <c r="D256" i="1"/>
  <c r="O256" i="1" s="1"/>
  <c r="C256" i="1"/>
  <c r="B256" i="1"/>
  <c r="Q255" i="1"/>
  <c r="P255" i="1"/>
  <c r="M255" i="1"/>
  <c r="N255" i="1" s="1"/>
  <c r="L255" i="1"/>
  <c r="K255" i="1"/>
  <c r="J255" i="1"/>
  <c r="I255" i="1"/>
  <c r="H255" i="1"/>
  <c r="G255" i="1"/>
  <c r="F255" i="1"/>
  <c r="E255" i="1"/>
  <c r="D255" i="1"/>
  <c r="O255" i="1" s="1"/>
  <c r="C255" i="1"/>
  <c r="B255" i="1"/>
  <c r="Q254" i="1"/>
  <c r="P254" i="1"/>
  <c r="M254" i="1"/>
  <c r="N254" i="1" s="1"/>
  <c r="L254" i="1"/>
  <c r="K254" i="1"/>
  <c r="J254" i="1"/>
  <c r="I254" i="1"/>
  <c r="H254" i="1"/>
  <c r="G254" i="1"/>
  <c r="F254" i="1"/>
  <c r="E254" i="1"/>
  <c r="D254" i="1"/>
  <c r="O254" i="1" s="1"/>
  <c r="C254" i="1"/>
  <c r="B254" i="1"/>
  <c r="Q253" i="1"/>
  <c r="P253" i="1"/>
  <c r="M253" i="1"/>
  <c r="N253" i="1" s="1"/>
  <c r="L253" i="1"/>
  <c r="K253" i="1"/>
  <c r="J253" i="1"/>
  <c r="I253" i="1"/>
  <c r="H253" i="1"/>
  <c r="G253" i="1"/>
  <c r="F253" i="1"/>
  <c r="E253" i="1"/>
  <c r="D253" i="1"/>
  <c r="O253" i="1" s="1"/>
  <c r="C253" i="1"/>
  <c r="B253" i="1"/>
  <c r="Q252" i="1"/>
  <c r="P252" i="1"/>
  <c r="M252" i="1"/>
  <c r="N252" i="1" s="1"/>
  <c r="L252" i="1"/>
  <c r="K252" i="1"/>
  <c r="J252" i="1"/>
  <c r="I252" i="1"/>
  <c r="H252" i="1"/>
  <c r="G252" i="1"/>
  <c r="F252" i="1"/>
  <c r="E252" i="1"/>
  <c r="D252" i="1"/>
  <c r="O252" i="1" s="1"/>
  <c r="C252" i="1"/>
  <c r="B252" i="1"/>
  <c r="Q251" i="1"/>
  <c r="P251" i="1"/>
  <c r="M251" i="1"/>
  <c r="N251" i="1" s="1"/>
  <c r="L251" i="1"/>
  <c r="K251" i="1"/>
  <c r="J251" i="1"/>
  <c r="I251" i="1"/>
  <c r="H251" i="1"/>
  <c r="G251" i="1"/>
  <c r="F251" i="1"/>
  <c r="E251" i="1"/>
  <c r="D251" i="1"/>
  <c r="O251" i="1" s="1"/>
  <c r="C251" i="1"/>
  <c r="B251" i="1"/>
  <c r="Q250" i="1"/>
  <c r="P250" i="1"/>
  <c r="M250" i="1"/>
  <c r="N250" i="1" s="1"/>
  <c r="L250" i="1"/>
  <c r="K250" i="1"/>
  <c r="J250" i="1"/>
  <c r="I250" i="1"/>
  <c r="H250" i="1"/>
  <c r="G250" i="1"/>
  <c r="F250" i="1"/>
  <c r="E250" i="1"/>
  <c r="D250" i="1"/>
  <c r="O250" i="1" s="1"/>
  <c r="C250" i="1"/>
  <c r="B250" i="1"/>
  <c r="Q249" i="1"/>
  <c r="P249" i="1"/>
  <c r="M249" i="1"/>
  <c r="N249" i="1" s="1"/>
  <c r="L249" i="1"/>
  <c r="K249" i="1"/>
  <c r="J249" i="1"/>
  <c r="I249" i="1"/>
  <c r="H249" i="1"/>
  <c r="G249" i="1"/>
  <c r="F249" i="1"/>
  <c r="E249" i="1"/>
  <c r="D249" i="1"/>
  <c r="O249" i="1" s="1"/>
  <c r="C249" i="1"/>
  <c r="B249" i="1"/>
  <c r="Q248" i="1"/>
  <c r="P248" i="1"/>
  <c r="M248" i="1"/>
  <c r="N248" i="1" s="1"/>
  <c r="L248" i="1"/>
  <c r="K248" i="1"/>
  <c r="J248" i="1"/>
  <c r="I248" i="1"/>
  <c r="H248" i="1"/>
  <c r="G248" i="1"/>
  <c r="F248" i="1"/>
  <c r="E248" i="1"/>
  <c r="D248" i="1"/>
  <c r="O248" i="1" s="1"/>
  <c r="C248" i="1"/>
  <c r="B248" i="1"/>
  <c r="Q247" i="1"/>
  <c r="P247" i="1"/>
  <c r="M247" i="1"/>
  <c r="N247" i="1" s="1"/>
  <c r="L247" i="1"/>
  <c r="K247" i="1"/>
  <c r="J247" i="1"/>
  <c r="I247" i="1"/>
  <c r="H247" i="1"/>
  <c r="G247" i="1"/>
  <c r="F247" i="1"/>
  <c r="E247" i="1"/>
  <c r="D247" i="1"/>
  <c r="O247" i="1" s="1"/>
  <c r="C247" i="1"/>
  <c r="B247" i="1"/>
  <c r="Q246" i="1"/>
  <c r="P246" i="1"/>
  <c r="M246" i="1"/>
  <c r="N246" i="1" s="1"/>
  <c r="L246" i="1"/>
  <c r="K246" i="1"/>
  <c r="J246" i="1"/>
  <c r="I246" i="1"/>
  <c r="H246" i="1"/>
  <c r="G246" i="1"/>
  <c r="F246" i="1"/>
  <c r="E246" i="1"/>
  <c r="D246" i="1"/>
  <c r="O246" i="1" s="1"/>
  <c r="C246" i="1"/>
  <c r="B246" i="1"/>
  <c r="Q245" i="1"/>
  <c r="P245" i="1"/>
  <c r="M245" i="1"/>
  <c r="N245" i="1" s="1"/>
  <c r="L245" i="1"/>
  <c r="K245" i="1"/>
  <c r="J245" i="1"/>
  <c r="I245" i="1"/>
  <c r="H245" i="1"/>
  <c r="G245" i="1"/>
  <c r="F245" i="1"/>
  <c r="E245" i="1"/>
  <c r="D245" i="1"/>
  <c r="O245" i="1" s="1"/>
  <c r="C245" i="1"/>
  <c r="B245" i="1"/>
  <c r="Q244" i="1"/>
  <c r="P244" i="1"/>
  <c r="M244" i="1"/>
  <c r="N244" i="1" s="1"/>
  <c r="L244" i="1"/>
  <c r="K244" i="1"/>
  <c r="J244" i="1"/>
  <c r="I244" i="1"/>
  <c r="H244" i="1"/>
  <c r="G244" i="1"/>
  <c r="F244" i="1"/>
  <c r="E244" i="1"/>
  <c r="D244" i="1"/>
  <c r="O244" i="1" s="1"/>
  <c r="C244" i="1"/>
  <c r="B244" i="1"/>
  <c r="Q243" i="1"/>
  <c r="P243" i="1"/>
  <c r="M243" i="1"/>
  <c r="N243" i="1" s="1"/>
  <c r="L243" i="1"/>
  <c r="K243" i="1"/>
  <c r="J243" i="1"/>
  <c r="I243" i="1"/>
  <c r="H243" i="1"/>
  <c r="G243" i="1"/>
  <c r="F243" i="1"/>
  <c r="E243" i="1"/>
  <c r="D243" i="1"/>
  <c r="O243" i="1" s="1"/>
  <c r="C243" i="1"/>
  <c r="B243" i="1"/>
  <c r="Q242" i="1"/>
  <c r="P242" i="1"/>
  <c r="M242" i="1"/>
  <c r="N242" i="1" s="1"/>
  <c r="L242" i="1"/>
  <c r="K242" i="1"/>
  <c r="J242" i="1"/>
  <c r="I242" i="1"/>
  <c r="H242" i="1"/>
  <c r="G242" i="1"/>
  <c r="F242" i="1"/>
  <c r="E242" i="1"/>
  <c r="D242" i="1"/>
  <c r="O242" i="1" s="1"/>
  <c r="C242" i="1"/>
  <c r="B242" i="1"/>
  <c r="Q241" i="1"/>
  <c r="P241" i="1"/>
  <c r="M241" i="1"/>
  <c r="N241" i="1" s="1"/>
  <c r="L241" i="1"/>
  <c r="K241" i="1"/>
  <c r="J241" i="1"/>
  <c r="I241" i="1"/>
  <c r="H241" i="1"/>
  <c r="G241" i="1"/>
  <c r="F241" i="1"/>
  <c r="E241" i="1"/>
  <c r="D241" i="1"/>
  <c r="O241" i="1" s="1"/>
  <c r="C241" i="1"/>
  <c r="B241" i="1"/>
  <c r="Q240" i="1"/>
  <c r="P240" i="1"/>
  <c r="M240" i="1"/>
  <c r="N240" i="1" s="1"/>
  <c r="L240" i="1"/>
  <c r="K240" i="1"/>
  <c r="J240" i="1"/>
  <c r="I240" i="1"/>
  <c r="H240" i="1"/>
  <c r="G240" i="1"/>
  <c r="F240" i="1"/>
  <c r="E240" i="1"/>
  <c r="D240" i="1"/>
  <c r="O240" i="1" s="1"/>
  <c r="C240" i="1"/>
  <c r="B240" i="1"/>
  <c r="Q239" i="1"/>
  <c r="P239" i="1"/>
  <c r="M239" i="1"/>
  <c r="N239" i="1" s="1"/>
  <c r="L239" i="1"/>
  <c r="K239" i="1"/>
  <c r="J239" i="1"/>
  <c r="I239" i="1"/>
  <c r="H239" i="1"/>
  <c r="G239" i="1"/>
  <c r="F239" i="1"/>
  <c r="E239" i="1"/>
  <c r="D239" i="1"/>
  <c r="O239" i="1" s="1"/>
  <c r="C239" i="1"/>
  <c r="B239" i="1"/>
  <c r="Q238" i="1"/>
  <c r="P238" i="1"/>
  <c r="M238" i="1"/>
  <c r="N238" i="1" s="1"/>
  <c r="L238" i="1"/>
  <c r="K238" i="1"/>
  <c r="J238" i="1"/>
  <c r="I238" i="1"/>
  <c r="H238" i="1"/>
  <c r="G238" i="1"/>
  <c r="F238" i="1"/>
  <c r="E238" i="1"/>
  <c r="D238" i="1"/>
  <c r="O238" i="1" s="1"/>
  <c r="C238" i="1"/>
  <c r="B238" i="1"/>
  <c r="Q237" i="1"/>
  <c r="P237" i="1"/>
  <c r="M237" i="1"/>
  <c r="N237" i="1" s="1"/>
  <c r="L237" i="1"/>
  <c r="K237" i="1"/>
  <c r="J237" i="1"/>
  <c r="I237" i="1"/>
  <c r="H237" i="1"/>
  <c r="G237" i="1"/>
  <c r="F237" i="1"/>
  <c r="E237" i="1"/>
  <c r="D237" i="1"/>
  <c r="O237" i="1" s="1"/>
  <c r="C237" i="1"/>
  <c r="B237" i="1"/>
  <c r="Q236" i="1"/>
  <c r="P236" i="1"/>
  <c r="M236" i="1"/>
  <c r="N236" i="1" s="1"/>
  <c r="L236" i="1"/>
  <c r="K236" i="1"/>
  <c r="J236" i="1"/>
  <c r="I236" i="1"/>
  <c r="H236" i="1"/>
  <c r="G236" i="1"/>
  <c r="F236" i="1"/>
  <c r="E236" i="1"/>
  <c r="D236" i="1"/>
  <c r="O236" i="1" s="1"/>
  <c r="C236" i="1"/>
  <c r="B236" i="1"/>
  <c r="Q235" i="1"/>
  <c r="P235" i="1"/>
  <c r="M235" i="1"/>
  <c r="N235" i="1" s="1"/>
  <c r="L235" i="1"/>
  <c r="K235" i="1"/>
  <c r="J235" i="1"/>
  <c r="I235" i="1"/>
  <c r="H235" i="1"/>
  <c r="G235" i="1"/>
  <c r="F235" i="1"/>
  <c r="E235" i="1"/>
  <c r="D235" i="1"/>
  <c r="O235" i="1" s="1"/>
  <c r="C235" i="1"/>
  <c r="B235" i="1"/>
  <c r="Q234" i="1"/>
  <c r="P234" i="1"/>
  <c r="M234" i="1"/>
  <c r="N234" i="1" s="1"/>
  <c r="L234" i="1"/>
  <c r="K234" i="1"/>
  <c r="J234" i="1"/>
  <c r="I234" i="1"/>
  <c r="H234" i="1"/>
  <c r="G234" i="1"/>
  <c r="F234" i="1"/>
  <c r="E234" i="1"/>
  <c r="D234" i="1"/>
  <c r="O234" i="1" s="1"/>
  <c r="C234" i="1"/>
  <c r="B234" i="1"/>
  <c r="Q233" i="1"/>
  <c r="P233" i="1"/>
  <c r="M233" i="1"/>
  <c r="N233" i="1" s="1"/>
  <c r="L233" i="1"/>
  <c r="K233" i="1"/>
  <c r="J233" i="1"/>
  <c r="I233" i="1"/>
  <c r="H233" i="1"/>
  <c r="G233" i="1"/>
  <c r="F233" i="1"/>
  <c r="E233" i="1"/>
  <c r="D233" i="1"/>
  <c r="O233" i="1" s="1"/>
  <c r="C233" i="1"/>
  <c r="B233" i="1"/>
  <c r="Q232" i="1"/>
  <c r="P232" i="1"/>
  <c r="M232" i="1"/>
  <c r="N232" i="1" s="1"/>
  <c r="L232" i="1"/>
  <c r="K232" i="1"/>
  <c r="J232" i="1"/>
  <c r="I232" i="1"/>
  <c r="H232" i="1"/>
  <c r="G232" i="1"/>
  <c r="F232" i="1"/>
  <c r="E232" i="1"/>
  <c r="D232" i="1"/>
  <c r="O232" i="1" s="1"/>
  <c r="C232" i="1"/>
  <c r="B232" i="1"/>
  <c r="Q231" i="1"/>
  <c r="P231" i="1"/>
  <c r="M231" i="1"/>
  <c r="N231" i="1" s="1"/>
  <c r="L231" i="1"/>
  <c r="K231" i="1"/>
  <c r="J231" i="1"/>
  <c r="I231" i="1"/>
  <c r="H231" i="1"/>
  <c r="G231" i="1"/>
  <c r="F231" i="1"/>
  <c r="E231" i="1"/>
  <c r="D231" i="1"/>
  <c r="O231" i="1" s="1"/>
  <c r="C231" i="1"/>
  <c r="B231" i="1"/>
  <c r="Q230" i="1"/>
  <c r="P230" i="1"/>
  <c r="M230" i="1"/>
  <c r="N230" i="1" s="1"/>
  <c r="L230" i="1"/>
  <c r="K230" i="1"/>
  <c r="J230" i="1"/>
  <c r="I230" i="1"/>
  <c r="H230" i="1"/>
  <c r="G230" i="1"/>
  <c r="F230" i="1"/>
  <c r="E230" i="1"/>
  <c r="D230" i="1"/>
  <c r="O230" i="1" s="1"/>
  <c r="C230" i="1"/>
  <c r="B230" i="1"/>
  <c r="Q229" i="1"/>
  <c r="P229" i="1"/>
  <c r="M229" i="1"/>
  <c r="N229" i="1" s="1"/>
  <c r="L229" i="1"/>
  <c r="K229" i="1"/>
  <c r="J229" i="1"/>
  <c r="I229" i="1"/>
  <c r="H229" i="1"/>
  <c r="G229" i="1"/>
  <c r="F229" i="1"/>
  <c r="E229" i="1"/>
  <c r="D229" i="1"/>
  <c r="O229" i="1" s="1"/>
  <c r="C229" i="1"/>
  <c r="B229" i="1"/>
  <c r="Q228" i="1"/>
  <c r="P228" i="1"/>
  <c r="M228" i="1"/>
  <c r="N228" i="1" s="1"/>
  <c r="L228" i="1"/>
  <c r="K228" i="1"/>
  <c r="J228" i="1"/>
  <c r="I228" i="1"/>
  <c r="H228" i="1"/>
  <c r="G228" i="1"/>
  <c r="F228" i="1"/>
  <c r="E228" i="1"/>
  <c r="D228" i="1"/>
  <c r="O228" i="1" s="1"/>
  <c r="C228" i="1"/>
  <c r="B228" i="1"/>
  <c r="Q227" i="1"/>
  <c r="P227" i="1"/>
  <c r="M227" i="1"/>
  <c r="N227" i="1" s="1"/>
  <c r="L227" i="1"/>
  <c r="K227" i="1"/>
  <c r="J227" i="1"/>
  <c r="I227" i="1"/>
  <c r="H227" i="1"/>
  <c r="G227" i="1"/>
  <c r="F227" i="1"/>
  <c r="E227" i="1"/>
  <c r="D227" i="1"/>
  <c r="O227" i="1" s="1"/>
  <c r="C227" i="1"/>
  <c r="B227" i="1"/>
  <c r="Q226" i="1"/>
  <c r="P226" i="1"/>
  <c r="M226" i="1"/>
  <c r="N226" i="1" s="1"/>
  <c r="L226" i="1"/>
  <c r="K226" i="1"/>
  <c r="J226" i="1"/>
  <c r="I226" i="1"/>
  <c r="H226" i="1"/>
  <c r="G226" i="1"/>
  <c r="F226" i="1"/>
  <c r="E226" i="1"/>
  <c r="D226" i="1"/>
  <c r="O226" i="1" s="1"/>
  <c r="C226" i="1"/>
  <c r="B226" i="1"/>
  <c r="Q225" i="1"/>
  <c r="P225" i="1"/>
  <c r="M225" i="1"/>
  <c r="N225" i="1" s="1"/>
  <c r="L225" i="1"/>
  <c r="K225" i="1"/>
  <c r="J225" i="1"/>
  <c r="I225" i="1"/>
  <c r="H225" i="1"/>
  <c r="G225" i="1"/>
  <c r="F225" i="1"/>
  <c r="E225" i="1"/>
  <c r="D225" i="1"/>
  <c r="O225" i="1" s="1"/>
  <c r="C225" i="1"/>
  <c r="B225" i="1"/>
  <c r="Q224" i="1"/>
  <c r="P224" i="1"/>
  <c r="M224" i="1"/>
  <c r="N224" i="1" s="1"/>
  <c r="L224" i="1"/>
  <c r="K224" i="1"/>
  <c r="J224" i="1"/>
  <c r="I224" i="1"/>
  <c r="H224" i="1"/>
  <c r="G224" i="1"/>
  <c r="F224" i="1"/>
  <c r="E224" i="1"/>
  <c r="D224" i="1"/>
  <c r="O224" i="1" s="1"/>
  <c r="C224" i="1"/>
  <c r="B224" i="1"/>
  <c r="Q223" i="1"/>
  <c r="P223" i="1"/>
  <c r="M223" i="1"/>
  <c r="N223" i="1" s="1"/>
  <c r="L223" i="1"/>
  <c r="K223" i="1"/>
  <c r="J223" i="1"/>
  <c r="I223" i="1"/>
  <c r="H223" i="1"/>
  <c r="G223" i="1"/>
  <c r="F223" i="1"/>
  <c r="E223" i="1"/>
  <c r="D223" i="1"/>
  <c r="O223" i="1" s="1"/>
  <c r="C223" i="1"/>
  <c r="B223" i="1"/>
  <c r="Q222" i="1"/>
  <c r="P222" i="1"/>
  <c r="M222" i="1"/>
  <c r="N222" i="1" s="1"/>
  <c r="L222" i="1"/>
  <c r="K222" i="1"/>
  <c r="J222" i="1"/>
  <c r="I222" i="1"/>
  <c r="H222" i="1"/>
  <c r="G222" i="1"/>
  <c r="F222" i="1"/>
  <c r="E222" i="1"/>
  <c r="D222" i="1"/>
  <c r="O222" i="1" s="1"/>
  <c r="C222" i="1"/>
  <c r="B222" i="1"/>
  <c r="Q221" i="1"/>
  <c r="P221" i="1"/>
  <c r="M221" i="1"/>
  <c r="N221" i="1" s="1"/>
  <c r="L221" i="1"/>
  <c r="K221" i="1"/>
  <c r="J221" i="1"/>
  <c r="I221" i="1"/>
  <c r="H221" i="1"/>
  <c r="G221" i="1"/>
  <c r="F221" i="1"/>
  <c r="E221" i="1"/>
  <c r="D221" i="1"/>
  <c r="O221" i="1" s="1"/>
  <c r="C221" i="1"/>
  <c r="B221" i="1"/>
  <c r="Q220" i="1"/>
  <c r="P220" i="1"/>
  <c r="M220" i="1"/>
  <c r="N220" i="1" s="1"/>
  <c r="L220" i="1"/>
  <c r="K220" i="1"/>
  <c r="J220" i="1"/>
  <c r="I220" i="1"/>
  <c r="H220" i="1"/>
  <c r="G220" i="1"/>
  <c r="F220" i="1"/>
  <c r="E220" i="1"/>
  <c r="D220" i="1"/>
  <c r="O220" i="1" s="1"/>
  <c r="C220" i="1"/>
  <c r="B220" i="1"/>
  <c r="Q219" i="1"/>
  <c r="P219" i="1"/>
  <c r="M219" i="1"/>
  <c r="N219" i="1" s="1"/>
  <c r="L219" i="1"/>
  <c r="K219" i="1"/>
  <c r="J219" i="1"/>
  <c r="I219" i="1"/>
  <c r="H219" i="1"/>
  <c r="G219" i="1"/>
  <c r="F219" i="1"/>
  <c r="E219" i="1"/>
  <c r="D219" i="1"/>
  <c r="O219" i="1" s="1"/>
  <c r="C219" i="1"/>
  <c r="B219" i="1"/>
  <c r="Q218" i="1"/>
  <c r="P218" i="1"/>
  <c r="M218" i="1"/>
  <c r="N218" i="1" s="1"/>
  <c r="L218" i="1"/>
  <c r="K218" i="1"/>
  <c r="J218" i="1"/>
  <c r="I218" i="1"/>
  <c r="H218" i="1"/>
  <c r="G218" i="1"/>
  <c r="F218" i="1"/>
  <c r="E218" i="1"/>
  <c r="D218" i="1"/>
  <c r="O218" i="1" s="1"/>
  <c r="C218" i="1"/>
  <c r="B218" i="1"/>
  <c r="Q217" i="1"/>
  <c r="P217" i="1"/>
  <c r="M217" i="1"/>
  <c r="N217" i="1" s="1"/>
  <c r="L217" i="1"/>
  <c r="K217" i="1"/>
  <c r="J217" i="1"/>
  <c r="I217" i="1"/>
  <c r="H217" i="1"/>
  <c r="G217" i="1"/>
  <c r="F217" i="1"/>
  <c r="E217" i="1"/>
  <c r="D217" i="1"/>
  <c r="O217" i="1" s="1"/>
  <c r="C217" i="1"/>
  <c r="B217" i="1"/>
  <c r="Q216" i="1"/>
  <c r="P216" i="1"/>
  <c r="M216" i="1"/>
  <c r="N216" i="1" s="1"/>
  <c r="L216" i="1"/>
  <c r="K216" i="1"/>
  <c r="J216" i="1"/>
  <c r="I216" i="1"/>
  <c r="H216" i="1"/>
  <c r="G216" i="1"/>
  <c r="F216" i="1"/>
  <c r="E216" i="1"/>
  <c r="D216" i="1"/>
  <c r="O216" i="1" s="1"/>
  <c r="C216" i="1"/>
  <c r="B216" i="1"/>
  <c r="Q215" i="1"/>
  <c r="P215" i="1"/>
  <c r="M215" i="1"/>
  <c r="N215" i="1" s="1"/>
  <c r="L215" i="1"/>
  <c r="K215" i="1"/>
  <c r="J215" i="1"/>
  <c r="I215" i="1"/>
  <c r="H215" i="1"/>
  <c r="G215" i="1"/>
  <c r="F215" i="1"/>
  <c r="E215" i="1"/>
  <c r="D215" i="1"/>
  <c r="O215" i="1" s="1"/>
  <c r="C215" i="1"/>
  <c r="B215" i="1"/>
  <c r="Q214" i="1"/>
  <c r="P214" i="1"/>
  <c r="M214" i="1"/>
  <c r="N214" i="1" s="1"/>
  <c r="L214" i="1"/>
  <c r="K214" i="1"/>
  <c r="J214" i="1"/>
  <c r="I214" i="1"/>
  <c r="H214" i="1"/>
  <c r="G214" i="1"/>
  <c r="F214" i="1"/>
  <c r="E214" i="1"/>
  <c r="D214" i="1"/>
  <c r="O214" i="1" s="1"/>
  <c r="C214" i="1"/>
  <c r="B214" i="1"/>
  <c r="Q213" i="1"/>
  <c r="P213" i="1"/>
  <c r="M213" i="1"/>
  <c r="N213" i="1" s="1"/>
  <c r="L213" i="1"/>
  <c r="K213" i="1"/>
  <c r="J213" i="1"/>
  <c r="I213" i="1"/>
  <c r="H213" i="1"/>
  <c r="G213" i="1"/>
  <c r="F213" i="1"/>
  <c r="E213" i="1"/>
  <c r="D213" i="1"/>
  <c r="O213" i="1" s="1"/>
  <c r="C213" i="1"/>
  <c r="B213" i="1"/>
  <c r="Q212" i="1"/>
  <c r="P212" i="1"/>
  <c r="M212" i="1"/>
  <c r="N212" i="1" s="1"/>
  <c r="L212" i="1"/>
  <c r="K212" i="1"/>
  <c r="J212" i="1"/>
  <c r="I212" i="1"/>
  <c r="H212" i="1"/>
  <c r="G212" i="1"/>
  <c r="F212" i="1"/>
  <c r="E212" i="1"/>
  <c r="D212" i="1"/>
  <c r="O212" i="1" s="1"/>
  <c r="C212" i="1"/>
  <c r="B212" i="1"/>
  <c r="Q211" i="1"/>
  <c r="P211" i="1"/>
  <c r="M211" i="1"/>
  <c r="N211" i="1" s="1"/>
  <c r="L211" i="1"/>
  <c r="K211" i="1"/>
  <c r="J211" i="1"/>
  <c r="I211" i="1"/>
  <c r="H211" i="1"/>
  <c r="G211" i="1"/>
  <c r="F211" i="1"/>
  <c r="E211" i="1"/>
  <c r="D211" i="1"/>
  <c r="O211" i="1" s="1"/>
  <c r="C211" i="1"/>
  <c r="B211" i="1"/>
  <c r="Q210" i="1"/>
  <c r="P210" i="1"/>
  <c r="M210" i="1"/>
  <c r="N210" i="1" s="1"/>
  <c r="L210" i="1"/>
  <c r="K210" i="1"/>
  <c r="J210" i="1"/>
  <c r="I210" i="1"/>
  <c r="H210" i="1"/>
  <c r="G210" i="1"/>
  <c r="F210" i="1"/>
  <c r="E210" i="1"/>
  <c r="D210" i="1"/>
  <c r="O210" i="1" s="1"/>
  <c r="C210" i="1"/>
  <c r="B210" i="1"/>
  <c r="Q209" i="1"/>
  <c r="P209" i="1"/>
  <c r="M209" i="1"/>
  <c r="N209" i="1" s="1"/>
  <c r="L209" i="1"/>
  <c r="K209" i="1"/>
  <c r="J209" i="1"/>
  <c r="I209" i="1"/>
  <c r="H209" i="1"/>
  <c r="G209" i="1"/>
  <c r="F209" i="1"/>
  <c r="E209" i="1"/>
  <c r="D209" i="1"/>
  <c r="O209" i="1" s="1"/>
  <c r="C209" i="1"/>
  <c r="B209" i="1"/>
  <c r="Q208" i="1"/>
  <c r="P208" i="1"/>
  <c r="M208" i="1"/>
  <c r="N208" i="1" s="1"/>
  <c r="L208" i="1"/>
  <c r="K208" i="1"/>
  <c r="J208" i="1"/>
  <c r="I208" i="1"/>
  <c r="H208" i="1"/>
  <c r="G208" i="1"/>
  <c r="F208" i="1"/>
  <c r="E208" i="1"/>
  <c r="D208" i="1"/>
  <c r="O208" i="1" s="1"/>
  <c r="C208" i="1"/>
  <c r="B208" i="1"/>
  <c r="Q207" i="1"/>
  <c r="P207" i="1"/>
  <c r="M207" i="1"/>
  <c r="N207" i="1" s="1"/>
  <c r="L207" i="1"/>
  <c r="K207" i="1"/>
  <c r="J207" i="1"/>
  <c r="I207" i="1"/>
  <c r="H207" i="1"/>
  <c r="G207" i="1"/>
  <c r="F207" i="1"/>
  <c r="E207" i="1"/>
  <c r="D207" i="1"/>
  <c r="O207" i="1" s="1"/>
  <c r="C207" i="1"/>
  <c r="B207" i="1"/>
  <c r="Q206" i="1"/>
  <c r="P206" i="1"/>
  <c r="M206" i="1"/>
  <c r="N206" i="1" s="1"/>
  <c r="L206" i="1"/>
  <c r="K206" i="1"/>
  <c r="J206" i="1"/>
  <c r="I206" i="1"/>
  <c r="H206" i="1"/>
  <c r="G206" i="1"/>
  <c r="F206" i="1"/>
  <c r="E206" i="1"/>
  <c r="D206" i="1"/>
  <c r="O206" i="1" s="1"/>
  <c r="C206" i="1"/>
  <c r="B206" i="1"/>
  <c r="Q205" i="1"/>
  <c r="P205" i="1"/>
  <c r="M205" i="1"/>
  <c r="N205" i="1" s="1"/>
  <c r="L205" i="1"/>
  <c r="K205" i="1"/>
  <c r="J205" i="1"/>
  <c r="I205" i="1"/>
  <c r="H205" i="1"/>
  <c r="G205" i="1"/>
  <c r="F205" i="1"/>
  <c r="E205" i="1"/>
  <c r="D205" i="1"/>
  <c r="O205" i="1" s="1"/>
  <c r="C205" i="1"/>
  <c r="B205" i="1"/>
  <c r="Q204" i="1"/>
  <c r="P204" i="1"/>
  <c r="M204" i="1"/>
  <c r="N204" i="1" s="1"/>
  <c r="L204" i="1"/>
  <c r="K204" i="1"/>
  <c r="J204" i="1"/>
  <c r="I204" i="1"/>
  <c r="H204" i="1"/>
  <c r="G204" i="1"/>
  <c r="F204" i="1"/>
  <c r="E204" i="1"/>
  <c r="D204" i="1"/>
  <c r="O204" i="1" s="1"/>
  <c r="C204" i="1"/>
  <c r="B204" i="1"/>
  <c r="Q203" i="1"/>
  <c r="P203" i="1"/>
  <c r="M203" i="1"/>
  <c r="N203" i="1" s="1"/>
  <c r="L203" i="1"/>
  <c r="K203" i="1"/>
  <c r="J203" i="1"/>
  <c r="I203" i="1"/>
  <c r="H203" i="1"/>
  <c r="G203" i="1"/>
  <c r="F203" i="1"/>
  <c r="E203" i="1"/>
  <c r="D203" i="1"/>
  <c r="O203" i="1" s="1"/>
  <c r="C203" i="1"/>
  <c r="B203" i="1"/>
  <c r="Q202" i="1"/>
  <c r="P202" i="1"/>
  <c r="M202" i="1"/>
  <c r="N202" i="1" s="1"/>
  <c r="L202" i="1"/>
  <c r="K202" i="1"/>
  <c r="J202" i="1"/>
  <c r="I202" i="1"/>
  <c r="H202" i="1"/>
  <c r="G202" i="1"/>
  <c r="F202" i="1"/>
  <c r="E202" i="1"/>
  <c r="D202" i="1"/>
  <c r="O202" i="1" s="1"/>
  <c r="C202" i="1"/>
  <c r="B202" i="1"/>
  <c r="Q201" i="1"/>
  <c r="P201" i="1"/>
  <c r="M201" i="1"/>
  <c r="N201" i="1" s="1"/>
  <c r="L201" i="1"/>
  <c r="K201" i="1"/>
  <c r="J201" i="1"/>
  <c r="I201" i="1"/>
  <c r="H201" i="1"/>
  <c r="G201" i="1"/>
  <c r="F201" i="1"/>
  <c r="E201" i="1"/>
  <c r="D201" i="1"/>
  <c r="O201" i="1" s="1"/>
  <c r="C201" i="1"/>
  <c r="B201" i="1"/>
  <c r="Q200" i="1"/>
  <c r="P200" i="1"/>
  <c r="M200" i="1"/>
  <c r="N200" i="1" s="1"/>
  <c r="L200" i="1"/>
  <c r="K200" i="1"/>
  <c r="J200" i="1"/>
  <c r="I200" i="1"/>
  <c r="H200" i="1"/>
  <c r="G200" i="1"/>
  <c r="F200" i="1"/>
  <c r="E200" i="1"/>
  <c r="D200" i="1"/>
  <c r="O200" i="1" s="1"/>
  <c r="C200" i="1"/>
  <c r="B200" i="1"/>
  <c r="Q199" i="1"/>
  <c r="P199" i="1"/>
  <c r="M199" i="1"/>
  <c r="N199" i="1" s="1"/>
  <c r="L199" i="1"/>
  <c r="K199" i="1"/>
  <c r="J199" i="1"/>
  <c r="I199" i="1"/>
  <c r="H199" i="1"/>
  <c r="G199" i="1"/>
  <c r="F199" i="1"/>
  <c r="E199" i="1"/>
  <c r="D199" i="1"/>
  <c r="O199" i="1" s="1"/>
  <c r="C199" i="1"/>
  <c r="B199" i="1"/>
  <c r="Q198" i="1"/>
  <c r="P198" i="1"/>
  <c r="M198" i="1"/>
  <c r="N198" i="1" s="1"/>
  <c r="L198" i="1"/>
  <c r="K198" i="1"/>
  <c r="J198" i="1"/>
  <c r="I198" i="1"/>
  <c r="H198" i="1"/>
  <c r="G198" i="1"/>
  <c r="F198" i="1"/>
  <c r="E198" i="1"/>
  <c r="D198" i="1"/>
  <c r="O198" i="1" s="1"/>
  <c r="C198" i="1"/>
  <c r="B198" i="1"/>
  <c r="Q197" i="1"/>
  <c r="P197" i="1"/>
  <c r="M197" i="1"/>
  <c r="N197" i="1" s="1"/>
  <c r="L197" i="1"/>
  <c r="K197" i="1"/>
  <c r="J197" i="1"/>
  <c r="I197" i="1"/>
  <c r="H197" i="1"/>
  <c r="G197" i="1"/>
  <c r="F197" i="1"/>
  <c r="E197" i="1"/>
  <c r="D197" i="1"/>
  <c r="O197" i="1" s="1"/>
  <c r="C197" i="1"/>
  <c r="B197" i="1"/>
  <c r="Q196" i="1"/>
  <c r="P196" i="1"/>
  <c r="M196" i="1"/>
  <c r="N196" i="1" s="1"/>
  <c r="L196" i="1"/>
  <c r="K196" i="1"/>
  <c r="J196" i="1"/>
  <c r="I196" i="1"/>
  <c r="H196" i="1"/>
  <c r="G196" i="1"/>
  <c r="F196" i="1"/>
  <c r="E196" i="1"/>
  <c r="D196" i="1"/>
  <c r="O196" i="1" s="1"/>
  <c r="C196" i="1"/>
  <c r="B196" i="1"/>
  <c r="Q195" i="1"/>
  <c r="P195" i="1"/>
  <c r="M195" i="1"/>
  <c r="N195" i="1" s="1"/>
  <c r="L195" i="1"/>
  <c r="K195" i="1"/>
  <c r="J195" i="1"/>
  <c r="I195" i="1"/>
  <c r="H195" i="1"/>
  <c r="G195" i="1"/>
  <c r="F195" i="1"/>
  <c r="E195" i="1"/>
  <c r="D195" i="1"/>
  <c r="O195" i="1" s="1"/>
  <c r="C195" i="1"/>
  <c r="B195" i="1"/>
  <c r="Q194" i="1"/>
  <c r="P194" i="1"/>
  <c r="M194" i="1"/>
  <c r="N194" i="1" s="1"/>
  <c r="L194" i="1"/>
  <c r="K194" i="1"/>
  <c r="J194" i="1"/>
  <c r="I194" i="1"/>
  <c r="H194" i="1"/>
  <c r="G194" i="1"/>
  <c r="F194" i="1"/>
  <c r="E194" i="1"/>
  <c r="D194" i="1"/>
  <c r="O194" i="1" s="1"/>
  <c r="C194" i="1"/>
  <c r="B194" i="1"/>
  <c r="Q193" i="1"/>
  <c r="P193" i="1"/>
  <c r="M193" i="1"/>
  <c r="N193" i="1" s="1"/>
  <c r="L193" i="1"/>
  <c r="K193" i="1"/>
  <c r="J193" i="1"/>
  <c r="I193" i="1"/>
  <c r="H193" i="1"/>
  <c r="G193" i="1"/>
  <c r="F193" i="1"/>
  <c r="E193" i="1"/>
  <c r="D193" i="1"/>
  <c r="O193" i="1" s="1"/>
  <c r="C193" i="1"/>
  <c r="B193" i="1"/>
  <c r="Q192" i="1"/>
  <c r="P192" i="1"/>
  <c r="M192" i="1"/>
  <c r="N192" i="1" s="1"/>
  <c r="L192" i="1"/>
  <c r="K192" i="1"/>
  <c r="J192" i="1"/>
  <c r="I192" i="1"/>
  <c r="H192" i="1"/>
  <c r="G192" i="1"/>
  <c r="F192" i="1"/>
  <c r="E192" i="1"/>
  <c r="D192" i="1"/>
  <c r="O192" i="1" s="1"/>
  <c r="C192" i="1"/>
  <c r="B192" i="1"/>
  <c r="Q191" i="1"/>
  <c r="P191" i="1"/>
  <c r="M191" i="1"/>
  <c r="N191" i="1" s="1"/>
  <c r="L191" i="1"/>
  <c r="K191" i="1"/>
  <c r="J191" i="1"/>
  <c r="I191" i="1"/>
  <c r="H191" i="1"/>
  <c r="G191" i="1"/>
  <c r="F191" i="1"/>
  <c r="E191" i="1"/>
  <c r="D191" i="1"/>
  <c r="O191" i="1" s="1"/>
  <c r="C191" i="1"/>
  <c r="B191" i="1"/>
  <c r="Q190" i="1"/>
  <c r="P190" i="1"/>
  <c r="M190" i="1"/>
  <c r="N190" i="1" s="1"/>
  <c r="L190" i="1"/>
  <c r="K190" i="1"/>
  <c r="J190" i="1"/>
  <c r="I190" i="1"/>
  <c r="H190" i="1"/>
  <c r="G190" i="1"/>
  <c r="F190" i="1"/>
  <c r="E190" i="1"/>
  <c r="D190" i="1"/>
  <c r="O190" i="1" s="1"/>
  <c r="C190" i="1"/>
  <c r="B190" i="1"/>
  <c r="Q189" i="1"/>
  <c r="P189" i="1"/>
  <c r="M189" i="1"/>
  <c r="N189" i="1" s="1"/>
  <c r="L189" i="1"/>
  <c r="K189" i="1"/>
  <c r="J189" i="1"/>
  <c r="I189" i="1"/>
  <c r="H189" i="1"/>
  <c r="G189" i="1"/>
  <c r="F189" i="1"/>
  <c r="E189" i="1"/>
  <c r="D189" i="1"/>
  <c r="O189" i="1" s="1"/>
  <c r="C189" i="1"/>
  <c r="B189" i="1"/>
  <c r="Q188" i="1"/>
  <c r="P188" i="1"/>
  <c r="M188" i="1"/>
  <c r="N188" i="1" s="1"/>
  <c r="L188" i="1"/>
  <c r="K188" i="1"/>
  <c r="J188" i="1"/>
  <c r="I188" i="1"/>
  <c r="H188" i="1"/>
  <c r="G188" i="1"/>
  <c r="F188" i="1"/>
  <c r="E188" i="1"/>
  <c r="D188" i="1"/>
  <c r="O188" i="1" s="1"/>
  <c r="C188" i="1"/>
  <c r="B188" i="1"/>
  <c r="Q187" i="1"/>
  <c r="P187" i="1"/>
  <c r="M187" i="1"/>
  <c r="N187" i="1" s="1"/>
  <c r="L187" i="1"/>
  <c r="K187" i="1"/>
  <c r="J187" i="1"/>
  <c r="I187" i="1"/>
  <c r="H187" i="1"/>
  <c r="G187" i="1"/>
  <c r="F187" i="1"/>
  <c r="E187" i="1"/>
  <c r="D187" i="1"/>
  <c r="O187" i="1" s="1"/>
  <c r="C187" i="1"/>
  <c r="B187" i="1"/>
  <c r="Q186" i="1"/>
  <c r="P186" i="1"/>
  <c r="M186" i="1"/>
  <c r="N186" i="1" s="1"/>
  <c r="L186" i="1"/>
  <c r="K186" i="1"/>
  <c r="J186" i="1"/>
  <c r="I186" i="1"/>
  <c r="H186" i="1"/>
  <c r="G186" i="1"/>
  <c r="F186" i="1"/>
  <c r="E186" i="1"/>
  <c r="D186" i="1"/>
  <c r="O186" i="1" s="1"/>
  <c r="C186" i="1"/>
  <c r="B186" i="1"/>
  <c r="Q185" i="1"/>
  <c r="P185" i="1"/>
  <c r="M185" i="1"/>
  <c r="N185" i="1" s="1"/>
  <c r="L185" i="1"/>
  <c r="K185" i="1"/>
  <c r="J185" i="1"/>
  <c r="I185" i="1"/>
  <c r="H185" i="1"/>
  <c r="G185" i="1"/>
  <c r="F185" i="1"/>
  <c r="E185" i="1"/>
  <c r="D185" i="1"/>
  <c r="O185" i="1" s="1"/>
  <c r="C185" i="1"/>
  <c r="B185" i="1"/>
  <c r="Q184" i="1"/>
  <c r="P184" i="1"/>
  <c r="M184" i="1"/>
  <c r="N184" i="1" s="1"/>
  <c r="L184" i="1"/>
  <c r="K184" i="1"/>
  <c r="J184" i="1"/>
  <c r="I184" i="1"/>
  <c r="H184" i="1"/>
  <c r="G184" i="1"/>
  <c r="F184" i="1"/>
  <c r="E184" i="1"/>
  <c r="D184" i="1"/>
  <c r="O184" i="1" s="1"/>
  <c r="C184" i="1"/>
  <c r="B184" i="1"/>
  <c r="Q183" i="1"/>
  <c r="P183" i="1"/>
  <c r="M183" i="1"/>
  <c r="N183" i="1" s="1"/>
  <c r="L183" i="1"/>
  <c r="K183" i="1"/>
  <c r="J183" i="1"/>
  <c r="I183" i="1"/>
  <c r="H183" i="1"/>
  <c r="G183" i="1"/>
  <c r="F183" i="1"/>
  <c r="E183" i="1"/>
  <c r="D183" i="1"/>
  <c r="O183" i="1" s="1"/>
  <c r="C183" i="1"/>
  <c r="B183" i="1"/>
  <c r="Q182" i="1"/>
  <c r="P182" i="1"/>
  <c r="M182" i="1"/>
  <c r="N182" i="1" s="1"/>
  <c r="L182" i="1"/>
  <c r="K182" i="1"/>
  <c r="J182" i="1"/>
  <c r="I182" i="1"/>
  <c r="H182" i="1"/>
  <c r="G182" i="1"/>
  <c r="F182" i="1"/>
  <c r="E182" i="1"/>
  <c r="D182" i="1"/>
  <c r="O182" i="1" s="1"/>
  <c r="C182" i="1"/>
  <c r="B182" i="1"/>
  <c r="Q181" i="1"/>
  <c r="P181" i="1"/>
  <c r="M181" i="1"/>
  <c r="N181" i="1" s="1"/>
  <c r="L181" i="1"/>
  <c r="K181" i="1"/>
  <c r="J181" i="1"/>
  <c r="I181" i="1"/>
  <c r="H181" i="1"/>
  <c r="G181" i="1"/>
  <c r="F181" i="1"/>
  <c r="E181" i="1"/>
  <c r="D181" i="1"/>
  <c r="O181" i="1" s="1"/>
  <c r="C181" i="1"/>
  <c r="B181" i="1"/>
  <c r="Q180" i="1"/>
  <c r="P180" i="1"/>
  <c r="M180" i="1"/>
  <c r="N180" i="1" s="1"/>
  <c r="L180" i="1"/>
  <c r="K180" i="1"/>
  <c r="J180" i="1"/>
  <c r="I180" i="1"/>
  <c r="H180" i="1"/>
  <c r="G180" i="1"/>
  <c r="F180" i="1"/>
  <c r="E180" i="1"/>
  <c r="D180" i="1"/>
  <c r="O180" i="1" s="1"/>
  <c r="C180" i="1"/>
  <c r="B180" i="1"/>
  <c r="Q179" i="1"/>
  <c r="P179" i="1"/>
  <c r="M179" i="1"/>
  <c r="N179" i="1" s="1"/>
  <c r="L179" i="1"/>
  <c r="K179" i="1"/>
  <c r="J179" i="1"/>
  <c r="I179" i="1"/>
  <c r="H179" i="1"/>
  <c r="G179" i="1"/>
  <c r="F179" i="1"/>
  <c r="E179" i="1"/>
  <c r="D179" i="1"/>
  <c r="O179" i="1" s="1"/>
  <c r="C179" i="1"/>
  <c r="B179" i="1"/>
  <c r="Q178" i="1"/>
  <c r="P178" i="1"/>
  <c r="M178" i="1"/>
  <c r="N178" i="1" s="1"/>
  <c r="L178" i="1"/>
  <c r="K178" i="1"/>
  <c r="J178" i="1"/>
  <c r="I178" i="1"/>
  <c r="H178" i="1"/>
  <c r="G178" i="1"/>
  <c r="F178" i="1"/>
  <c r="E178" i="1"/>
  <c r="D178" i="1"/>
  <c r="O178" i="1" s="1"/>
  <c r="C178" i="1"/>
  <c r="B178" i="1"/>
  <c r="Q177" i="1"/>
  <c r="P177" i="1"/>
  <c r="M177" i="1"/>
  <c r="N177" i="1" s="1"/>
  <c r="L177" i="1"/>
  <c r="K177" i="1"/>
  <c r="J177" i="1"/>
  <c r="I177" i="1"/>
  <c r="H177" i="1"/>
  <c r="G177" i="1"/>
  <c r="F177" i="1"/>
  <c r="E177" i="1"/>
  <c r="D177" i="1"/>
  <c r="O177" i="1" s="1"/>
  <c r="C177" i="1"/>
  <c r="B177" i="1"/>
  <c r="Q176" i="1"/>
  <c r="P176" i="1"/>
  <c r="M176" i="1"/>
  <c r="N176" i="1" s="1"/>
  <c r="L176" i="1"/>
  <c r="K176" i="1"/>
  <c r="J176" i="1"/>
  <c r="I176" i="1"/>
  <c r="H176" i="1"/>
  <c r="G176" i="1"/>
  <c r="F176" i="1"/>
  <c r="E176" i="1"/>
  <c r="D176" i="1"/>
  <c r="O176" i="1" s="1"/>
  <c r="C176" i="1"/>
  <c r="B176" i="1"/>
  <c r="Q175" i="1"/>
  <c r="P175" i="1"/>
  <c r="M175" i="1"/>
  <c r="N175" i="1" s="1"/>
  <c r="L175" i="1"/>
  <c r="K175" i="1"/>
  <c r="J175" i="1"/>
  <c r="I175" i="1"/>
  <c r="H175" i="1"/>
  <c r="G175" i="1"/>
  <c r="F175" i="1"/>
  <c r="E175" i="1"/>
  <c r="D175" i="1"/>
  <c r="O175" i="1" s="1"/>
  <c r="C175" i="1"/>
  <c r="B175" i="1"/>
  <c r="Q174" i="1"/>
  <c r="P174" i="1"/>
  <c r="M174" i="1"/>
  <c r="N174" i="1" s="1"/>
  <c r="L174" i="1"/>
  <c r="K174" i="1"/>
  <c r="J174" i="1"/>
  <c r="I174" i="1"/>
  <c r="H174" i="1"/>
  <c r="G174" i="1"/>
  <c r="F174" i="1"/>
  <c r="E174" i="1"/>
  <c r="D174" i="1"/>
  <c r="O174" i="1" s="1"/>
  <c r="C174" i="1"/>
  <c r="B174" i="1"/>
  <c r="Q173" i="1"/>
  <c r="P173" i="1"/>
  <c r="M173" i="1"/>
  <c r="N173" i="1" s="1"/>
  <c r="L173" i="1"/>
  <c r="K173" i="1"/>
  <c r="J173" i="1"/>
  <c r="I173" i="1"/>
  <c r="H173" i="1"/>
  <c r="G173" i="1"/>
  <c r="F173" i="1"/>
  <c r="E173" i="1"/>
  <c r="D173" i="1"/>
  <c r="O173" i="1" s="1"/>
  <c r="C173" i="1"/>
  <c r="B173" i="1"/>
  <c r="Q172" i="1"/>
  <c r="P172" i="1"/>
  <c r="M172" i="1"/>
  <c r="N172" i="1" s="1"/>
  <c r="L172" i="1"/>
  <c r="K172" i="1"/>
  <c r="J172" i="1"/>
  <c r="I172" i="1"/>
  <c r="H172" i="1"/>
  <c r="G172" i="1"/>
  <c r="F172" i="1"/>
  <c r="E172" i="1"/>
  <c r="D172" i="1"/>
  <c r="O172" i="1" s="1"/>
  <c r="C172" i="1"/>
  <c r="B172" i="1"/>
  <c r="Q171" i="1"/>
  <c r="P171" i="1"/>
  <c r="M171" i="1"/>
  <c r="N171" i="1" s="1"/>
  <c r="L171" i="1"/>
  <c r="K171" i="1"/>
  <c r="J171" i="1"/>
  <c r="I171" i="1"/>
  <c r="H171" i="1"/>
  <c r="G171" i="1"/>
  <c r="F171" i="1"/>
  <c r="E171" i="1"/>
  <c r="D171" i="1"/>
  <c r="O171" i="1" s="1"/>
  <c r="C171" i="1"/>
  <c r="B171" i="1"/>
  <c r="Q170" i="1"/>
  <c r="P170" i="1"/>
  <c r="M170" i="1"/>
  <c r="N170" i="1" s="1"/>
  <c r="L170" i="1"/>
  <c r="K170" i="1"/>
  <c r="J170" i="1"/>
  <c r="I170" i="1"/>
  <c r="H170" i="1"/>
  <c r="G170" i="1"/>
  <c r="F170" i="1"/>
  <c r="E170" i="1"/>
  <c r="D170" i="1"/>
  <c r="O170" i="1" s="1"/>
  <c r="C170" i="1"/>
  <c r="B170" i="1"/>
  <c r="Q169" i="1"/>
  <c r="P169" i="1"/>
  <c r="M169" i="1"/>
  <c r="N169" i="1" s="1"/>
  <c r="L169" i="1"/>
  <c r="K169" i="1"/>
  <c r="J169" i="1"/>
  <c r="I169" i="1"/>
  <c r="H169" i="1"/>
  <c r="G169" i="1"/>
  <c r="F169" i="1"/>
  <c r="E169" i="1"/>
  <c r="D169" i="1"/>
  <c r="O169" i="1" s="1"/>
  <c r="C169" i="1"/>
  <c r="B169" i="1"/>
  <c r="Q168" i="1"/>
  <c r="P168" i="1"/>
  <c r="M168" i="1"/>
  <c r="N168" i="1" s="1"/>
  <c r="L168" i="1"/>
  <c r="K168" i="1"/>
  <c r="J168" i="1"/>
  <c r="I168" i="1"/>
  <c r="H168" i="1"/>
  <c r="G168" i="1"/>
  <c r="F168" i="1"/>
  <c r="E168" i="1"/>
  <c r="D168" i="1"/>
  <c r="O168" i="1" s="1"/>
  <c r="C168" i="1"/>
  <c r="B168" i="1"/>
  <c r="Q167" i="1"/>
  <c r="P167" i="1"/>
  <c r="M167" i="1"/>
  <c r="N167" i="1" s="1"/>
  <c r="L167" i="1"/>
  <c r="K167" i="1"/>
  <c r="J167" i="1"/>
  <c r="I167" i="1"/>
  <c r="H167" i="1"/>
  <c r="G167" i="1"/>
  <c r="F167" i="1"/>
  <c r="E167" i="1"/>
  <c r="D167" i="1"/>
  <c r="O167" i="1" s="1"/>
  <c r="C167" i="1"/>
  <c r="B167" i="1"/>
  <c r="Q166" i="1"/>
  <c r="P166" i="1"/>
  <c r="M166" i="1"/>
  <c r="N166" i="1" s="1"/>
  <c r="L166" i="1"/>
  <c r="K166" i="1"/>
  <c r="J166" i="1"/>
  <c r="I166" i="1"/>
  <c r="H166" i="1"/>
  <c r="G166" i="1"/>
  <c r="F166" i="1"/>
  <c r="E166" i="1"/>
  <c r="D166" i="1"/>
  <c r="O166" i="1" s="1"/>
  <c r="C166" i="1"/>
  <c r="B166" i="1"/>
  <c r="Q165" i="1"/>
  <c r="P165" i="1"/>
  <c r="M165" i="1"/>
  <c r="N165" i="1" s="1"/>
  <c r="L165" i="1"/>
  <c r="K165" i="1"/>
  <c r="J165" i="1"/>
  <c r="I165" i="1"/>
  <c r="H165" i="1"/>
  <c r="G165" i="1"/>
  <c r="F165" i="1"/>
  <c r="E165" i="1"/>
  <c r="D165" i="1"/>
  <c r="O165" i="1" s="1"/>
  <c r="C165" i="1"/>
  <c r="B165" i="1"/>
  <c r="Q164" i="1"/>
  <c r="P164" i="1"/>
  <c r="M164" i="1"/>
  <c r="N164" i="1" s="1"/>
  <c r="L164" i="1"/>
  <c r="K164" i="1"/>
  <c r="J164" i="1"/>
  <c r="I164" i="1"/>
  <c r="H164" i="1"/>
  <c r="G164" i="1"/>
  <c r="F164" i="1"/>
  <c r="E164" i="1"/>
  <c r="D164" i="1"/>
  <c r="O164" i="1" s="1"/>
  <c r="C164" i="1"/>
  <c r="B164" i="1"/>
  <c r="Q163" i="1"/>
  <c r="P163" i="1"/>
  <c r="M163" i="1"/>
  <c r="N163" i="1" s="1"/>
  <c r="L163" i="1"/>
  <c r="K163" i="1"/>
  <c r="J163" i="1"/>
  <c r="I163" i="1"/>
  <c r="H163" i="1"/>
  <c r="G163" i="1"/>
  <c r="F163" i="1"/>
  <c r="E163" i="1"/>
  <c r="D163" i="1"/>
  <c r="O163" i="1" s="1"/>
  <c r="C163" i="1"/>
  <c r="B163" i="1"/>
  <c r="Q162" i="1"/>
  <c r="P162" i="1"/>
  <c r="M162" i="1"/>
  <c r="N162" i="1" s="1"/>
  <c r="L162" i="1"/>
  <c r="K162" i="1"/>
  <c r="J162" i="1"/>
  <c r="I162" i="1"/>
  <c r="H162" i="1"/>
  <c r="G162" i="1"/>
  <c r="F162" i="1"/>
  <c r="E162" i="1"/>
  <c r="D162" i="1"/>
  <c r="O162" i="1" s="1"/>
  <c r="C162" i="1"/>
  <c r="B162" i="1"/>
  <c r="Q161" i="1"/>
  <c r="P161" i="1"/>
  <c r="M161" i="1"/>
  <c r="N161" i="1" s="1"/>
  <c r="L161" i="1"/>
  <c r="K161" i="1"/>
  <c r="J161" i="1"/>
  <c r="I161" i="1"/>
  <c r="H161" i="1"/>
  <c r="G161" i="1"/>
  <c r="F161" i="1"/>
  <c r="E161" i="1"/>
  <c r="D161" i="1"/>
  <c r="O161" i="1" s="1"/>
  <c r="C161" i="1"/>
  <c r="B161" i="1"/>
  <c r="Q160" i="1"/>
  <c r="P160" i="1"/>
  <c r="M160" i="1"/>
  <c r="N160" i="1" s="1"/>
  <c r="L160" i="1"/>
  <c r="K160" i="1"/>
  <c r="J160" i="1"/>
  <c r="I160" i="1"/>
  <c r="H160" i="1"/>
  <c r="G160" i="1"/>
  <c r="F160" i="1"/>
  <c r="E160" i="1"/>
  <c r="D160" i="1"/>
  <c r="O160" i="1" s="1"/>
  <c r="C160" i="1"/>
  <c r="B160" i="1"/>
  <c r="Q159" i="1"/>
  <c r="P159" i="1"/>
  <c r="M159" i="1"/>
  <c r="N159" i="1" s="1"/>
  <c r="L159" i="1"/>
  <c r="K159" i="1"/>
  <c r="J159" i="1"/>
  <c r="I159" i="1"/>
  <c r="H159" i="1"/>
  <c r="G159" i="1"/>
  <c r="F159" i="1"/>
  <c r="E159" i="1"/>
  <c r="D159" i="1"/>
  <c r="O159" i="1" s="1"/>
  <c r="C159" i="1"/>
  <c r="B159" i="1"/>
  <c r="Q158" i="1"/>
  <c r="P158" i="1"/>
  <c r="M158" i="1"/>
  <c r="N158" i="1" s="1"/>
  <c r="L158" i="1"/>
  <c r="K158" i="1"/>
  <c r="J158" i="1"/>
  <c r="I158" i="1"/>
  <c r="H158" i="1"/>
  <c r="G158" i="1"/>
  <c r="F158" i="1"/>
  <c r="E158" i="1"/>
  <c r="D158" i="1"/>
  <c r="O158" i="1" s="1"/>
  <c r="C158" i="1"/>
  <c r="B158" i="1"/>
  <c r="Q157" i="1"/>
  <c r="P157" i="1"/>
  <c r="M157" i="1"/>
  <c r="N157" i="1" s="1"/>
  <c r="L157" i="1"/>
  <c r="K157" i="1"/>
  <c r="J157" i="1"/>
  <c r="I157" i="1"/>
  <c r="H157" i="1"/>
  <c r="G157" i="1"/>
  <c r="F157" i="1"/>
  <c r="E157" i="1"/>
  <c r="D157" i="1"/>
  <c r="O157" i="1" s="1"/>
  <c r="C157" i="1"/>
  <c r="B157" i="1"/>
  <c r="Q156" i="1"/>
  <c r="P156" i="1"/>
  <c r="M156" i="1"/>
  <c r="N156" i="1" s="1"/>
  <c r="L156" i="1"/>
  <c r="K156" i="1"/>
  <c r="J156" i="1"/>
  <c r="I156" i="1"/>
  <c r="H156" i="1"/>
  <c r="G156" i="1"/>
  <c r="F156" i="1"/>
  <c r="E156" i="1"/>
  <c r="D156" i="1"/>
  <c r="O156" i="1" s="1"/>
  <c r="C156" i="1"/>
  <c r="B156" i="1"/>
  <c r="Q155" i="1"/>
  <c r="P155" i="1"/>
  <c r="M155" i="1"/>
  <c r="N155" i="1" s="1"/>
  <c r="L155" i="1"/>
  <c r="K155" i="1"/>
  <c r="J155" i="1"/>
  <c r="I155" i="1"/>
  <c r="H155" i="1"/>
  <c r="G155" i="1"/>
  <c r="F155" i="1"/>
  <c r="E155" i="1"/>
  <c r="D155" i="1"/>
  <c r="O155" i="1" s="1"/>
  <c r="C155" i="1"/>
  <c r="B155" i="1"/>
  <c r="Q154" i="1"/>
  <c r="P154" i="1"/>
  <c r="M154" i="1"/>
  <c r="N154" i="1" s="1"/>
  <c r="L154" i="1"/>
  <c r="K154" i="1"/>
  <c r="J154" i="1"/>
  <c r="I154" i="1"/>
  <c r="H154" i="1"/>
  <c r="G154" i="1"/>
  <c r="F154" i="1"/>
  <c r="E154" i="1"/>
  <c r="D154" i="1"/>
  <c r="O154" i="1" s="1"/>
  <c r="C154" i="1"/>
  <c r="B154" i="1"/>
  <c r="Q153" i="1"/>
  <c r="P153" i="1"/>
  <c r="M153" i="1"/>
  <c r="N153" i="1" s="1"/>
  <c r="L153" i="1"/>
  <c r="K153" i="1"/>
  <c r="J153" i="1"/>
  <c r="I153" i="1"/>
  <c r="H153" i="1"/>
  <c r="G153" i="1"/>
  <c r="F153" i="1"/>
  <c r="E153" i="1"/>
  <c r="D153" i="1"/>
  <c r="O153" i="1" s="1"/>
  <c r="C153" i="1"/>
  <c r="B153" i="1"/>
  <c r="Q152" i="1"/>
  <c r="P152" i="1"/>
  <c r="M152" i="1"/>
  <c r="N152" i="1" s="1"/>
  <c r="L152" i="1"/>
  <c r="K152" i="1"/>
  <c r="J152" i="1"/>
  <c r="I152" i="1"/>
  <c r="H152" i="1"/>
  <c r="G152" i="1"/>
  <c r="F152" i="1"/>
  <c r="E152" i="1"/>
  <c r="D152" i="1"/>
  <c r="O152" i="1" s="1"/>
  <c r="C152" i="1"/>
  <c r="B152" i="1"/>
  <c r="Q151" i="1"/>
  <c r="P151" i="1"/>
  <c r="M151" i="1"/>
  <c r="N151" i="1" s="1"/>
  <c r="L151" i="1"/>
  <c r="K151" i="1"/>
  <c r="J151" i="1"/>
  <c r="I151" i="1"/>
  <c r="H151" i="1"/>
  <c r="G151" i="1"/>
  <c r="F151" i="1"/>
  <c r="E151" i="1"/>
  <c r="D151" i="1"/>
  <c r="O151" i="1" s="1"/>
  <c r="C151" i="1"/>
  <c r="B151" i="1"/>
  <c r="Q150" i="1"/>
  <c r="P150" i="1"/>
  <c r="M150" i="1"/>
  <c r="N150" i="1" s="1"/>
  <c r="L150" i="1"/>
  <c r="K150" i="1"/>
  <c r="J150" i="1"/>
  <c r="I150" i="1"/>
  <c r="H150" i="1"/>
  <c r="G150" i="1"/>
  <c r="F150" i="1"/>
  <c r="E150" i="1"/>
  <c r="D150" i="1"/>
  <c r="O150" i="1" s="1"/>
  <c r="C150" i="1"/>
  <c r="B150" i="1"/>
  <c r="Q149" i="1"/>
  <c r="P149" i="1"/>
  <c r="M149" i="1"/>
  <c r="N149" i="1" s="1"/>
  <c r="L149" i="1"/>
  <c r="K149" i="1"/>
  <c r="J149" i="1"/>
  <c r="I149" i="1"/>
  <c r="H149" i="1"/>
  <c r="G149" i="1"/>
  <c r="F149" i="1"/>
  <c r="E149" i="1"/>
  <c r="D149" i="1"/>
  <c r="O149" i="1" s="1"/>
  <c r="C149" i="1"/>
  <c r="B149" i="1"/>
  <c r="Q148" i="1"/>
  <c r="P148" i="1"/>
  <c r="M148" i="1"/>
  <c r="N148" i="1" s="1"/>
  <c r="L148" i="1"/>
  <c r="K148" i="1"/>
  <c r="J148" i="1"/>
  <c r="I148" i="1"/>
  <c r="H148" i="1"/>
  <c r="G148" i="1"/>
  <c r="F148" i="1"/>
  <c r="E148" i="1"/>
  <c r="D148" i="1"/>
  <c r="O148" i="1" s="1"/>
  <c r="C148" i="1"/>
  <c r="B148" i="1"/>
  <c r="Q147" i="1"/>
  <c r="P147" i="1"/>
  <c r="M147" i="1"/>
  <c r="N147" i="1" s="1"/>
  <c r="L147" i="1"/>
  <c r="K147" i="1"/>
  <c r="J147" i="1"/>
  <c r="I147" i="1"/>
  <c r="H147" i="1"/>
  <c r="G147" i="1"/>
  <c r="F147" i="1"/>
  <c r="E147" i="1"/>
  <c r="D147" i="1"/>
  <c r="O147" i="1" s="1"/>
  <c r="C147" i="1"/>
  <c r="B147" i="1"/>
  <c r="Q146" i="1"/>
  <c r="P146" i="1"/>
  <c r="M146" i="1"/>
  <c r="N146" i="1" s="1"/>
  <c r="L146" i="1"/>
  <c r="K146" i="1"/>
  <c r="J146" i="1"/>
  <c r="I146" i="1"/>
  <c r="H146" i="1"/>
  <c r="G146" i="1"/>
  <c r="F146" i="1"/>
  <c r="E146" i="1"/>
  <c r="D146" i="1"/>
  <c r="O146" i="1" s="1"/>
  <c r="C146" i="1"/>
  <c r="B146" i="1"/>
  <c r="Q145" i="1"/>
  <c r="P145" i="1"/>
  <c r="M145" i="1"/>
  <c r="N145" i="1" s="1"/>
  <c r="L145" i="1"/>
  <c r="K145" i="1"/>
  <c r="J145" i="1"/>
  <c r="I145" i="1"/>
  <c r="H145" i="1"/>
  <c r="G145" i="1"/>
  <c r="F145" i="1"/>
  <c r="E145" i="1"/>
  <c r="D145" i="1"/>
  <c r="O145" i="1" s="1"/>
  <c r="C145" i="1"/>
  <c r="B145" i="1"/>
  <c r="Q144" i="1"/>
  <c r="P144" i="1"/>
  <c r="M144" i="1"/>
  <c r="N144" i="1" s="1"/>
  <c r="L144" i="1"/>
  <c r="K144" i="1"/>
  <c r="J144" i="1"/>
  <c r="I144" i="1"/>
  <c r="H144" i="1"/>
  <c r="G144" i="1"/>
  <c r="F144" i="1"/>
  <c r="E144" i="1"/>
  <c r="D144" i="1"/>
  <c r="O144" i="1" s="1"/>
  <c r="C144" i="1"/>
  <c r="B144" i="1"/>
  <c r="Q143" i="1"/>
  <c r="P143" i="1"/>
  <c r="M143" i="1"/>
  <c r="N143" i="1" s="1"/>
  <c r="L143" i="1"/>
  <c r="K143" i="1"/>
  <c r="J143" i="1"/>
  <c r="I143" i="1"/>
  <c r="H143" i="1"/>
  <c r="G143" i="1"/>
  <c r="F143" i="1"/>
  <c r="E143" i="1"/>
  <c r="D143" i="1"/>
  <c r="O143" i="1" s="1"/>
  <c r="C143" i="1"/>
  <c r="B143" i="1"/>
  <c r="Q142" i="1"/>
  <c r="P142" i="1"/>
  <c r="M142" i="1"/>
  <c r="N142" i="1" s="1"/>
  <c r="L142" i="1"/>
  <c r="K142" i="1"/>
  <c r="J142" i="1"/>
  <c r="I142" i="1"/>
  <c r="H142" i="1"/>
  <c r="G142" i="1"/>
  <c r="F142" i="1"/>
  <c r="E142" i="1"/>
  <c r="D142" i="1"/>
  <c r="O142" i="1" s="1"/>
  <c r="C142" i="1"/>
  <c r="B142" i="1"/>
  <c r="Q141" i="1"/>
  <c r="P141" i="1"/>
  <c r="M141" i="1"/>
  <c r="N141" i="1" s="1"/>
  <c r="L141" i="1"/>
  <c r="K141" i="1"/>
  <c r="J141" i="1"/>
  <c r="I141" i="1"/>
  <c r="H141" i="1"/>
  <c r="G141" i="1"/>
  <c r="F141" i="1"/>
  <c r="E141" i="1"/>
  <c r="D141" i="1"/>
  <c r="O141" i="1" s="1"/>
  <c r="C141" i="1"/>
  <c r="B141" i="1"/>
  <c r="Q140" i="1"/>
  <c r="P140" i="1"/>
  <c r="M140" i="1"/>
  <c r="N140" i="1" s="1"/>
  <c r="L140" i="1"/>
  <c r="K140" i="1"/>
  <c r="J140" i="1"/>
  <c r="I140" i="1"/>
  <c r="H140" i="1"/>
  <c r="G140" i="1"/>
  <c r="F140" i="1"/>
  <c r="E140" i="1"/>
  <c r="D140" i="1"/>
  <c r="O140" i="1" s="1"/>
  <c r="C140" i="1"/>
  <c r="B140" i="1"/>
  <c r="Q139" i="1"/>
  <c r="P139" i="1"/>
  <c r="M139" i="1"/>
  <c r="N139" i="1" s="1"/>
  <c r="L139" i="1"/>
  <c r="K139" i="1"/>
  <c r="J139" i="1"/>
  <c r="I139" i="1"/>
  <c r="H139" i="1"/>
  <c r="G139" i="1"/>
  <c r="F139" i="1"/>
  <c r="E139" i="1"/>
  <c r="D139" i="1"/>
  <c r="O139" i="1" s="1"/>
  <c r="C139" i="1"/>
  <c r="B139" i="1"/>
  <c r="Q138" i="1"/>
  <c r="P138" i="1"/>
  <c r="M138" i="1"/>
  <c r="N138" i="1" s="1"/>
  <c r="L138" i="1"/>
  <c r="K138" i="1"/>
  <c r="J138" i="1"/>
  <c r="I138" i="1"/>
  <c r="H138" i="1"/>
  <c r="G138" i="1"/>
  <c r="F138" i="1"/>
  <c r="E138" i="1"/>
  <c r="D138" i="1"/>
  <c r="O138" i="1" s="1"/>
  <c r="C138" i="1"/>
  <c r="B138" i="1"/>
  <c r="Q137" i="1"/>
  <c r="P137" i="1"/>
  <c r="M137" i="1"/>
  <c r="N137" i="1" s="1"/>
  <c r="L137" i="1"/>
  <c r="K137" i="1"/>
  <c r="J137" i="1"/>
  <c r="I137" i="1"/>
  <c r="H137" i="1"/>
  <c r="G137" i="1"/>
  <c r="F137" i="1"/>
  <c r="E137" i="1"/>
  <c r="D137" i="1"/>
  <c r="O137" i="1" s="1"/>
  <c r="C137" i="1"/>
  <c r="B137" i="1"/>
  <c r="Q136" i="1"/>
  <c r="P136" i="1"/>
  <c r="M136" i="1"/>
  <c r="N136" i="1" s="1"/>
  <c r="L136" i="1"/>
  <c r="K136" i="1"/>
  <c r="J136" i="1"/>
  <c r="I136" i="1"/>
  <c r="H136" i="1"/>
  <c r="G136" i="1"/>
  <c r="F136" i="1"/>
  <c r="E136" i="1"/>
  <c r="D136" i="1"/>
  <c r="O136" i="1" s="1"/>
  <c r="C136" i="1"/>
  <c r="B136" i="1"/>
  <c r="Q135" i="1"/>
  <c r="P135" i="1"/>
  <c r="M135" i="1"/>
  <c r="N135" i="1" s="1"/>
  <c r="L135" i="1"/>
  <c r="K135" i="1"/>
  <c r="J135" i="1"/>
  <c r="I135" i="1"/>
  <c r="H135" i="1"/>
  <c r="G135" i="1"/>
  <c r="F135" i="1"/>
  <c r="E135" i="1"/>
  <c r="D135" i="1"/>
  <c r="O135" i="1" s="1"/>
  <c r="C135" i="1"/>
  <c r="B135" i="1"/>
  <c r="Q134" i="1"/>
  <c r="P134" i="1"/>
  <c r="M134" i="1"/>
  <c r="N134" i="1" s="1"/>
  <c r="L134" i="1"/>
  <c r="K134" i="1"/>
  <c r="J134" i="1"/>
  <c r="I134" i="1"/>
  <c r="H134" i="1"/>
  <c r="G134" i="1"/>
  <c r="F134" i="1"/>
  <c r="E134" i="1"/>
  <c r="D134" i="1"/>
  <c r="O134" i="1" s="1"/>
  <c r="C134" i="1"/>
  <c r="B134" i="1"/>
  <c r="Q133" i="1"/>
  <c r="P133" i="1"/>
  <c r="M133" i="1"/>
  <c r="N133" i="1" s="1"/>
  <c r="L133" i="1"/>
  <c r="K133" i="1"/>
  <c r="J133" i="1"/>
  <c r="I133" i="1"/>
  <c r="H133" i="1"/>
  <c r="G133" i="1"/>
  <c r="F133" i="1"/>
  <c r="E133" i="1"/>
  <c r="D133" i="1"/>
  <c r="O133" i="1" s="1"/>
  <c r="C133" i="1"/>
  <c r="B133" i="1"/>
  <c r="Q132" i="1"/>
  <c r="P132" i="1"/>
  <c r="M132" i="1"/>
  <c r="N132" i="1" s="1"/>
  <c r="L132" i="1"/>
  <c r="K132" i="1"/>
  <c r="J132" i="1"/>
  <c r="I132" i="1"/>
  <c r="H132" i="1"/>
  <c r="G132" i="1"/>
  <c r="F132" i="1"/>
  <c r="E132" i="1"/>
  <c r="D132" i="1"/>
  <c r="O132" i="1" s="1"/>
  <c r="C132" i="1"/>
  <c r="B132" i="1"/>
  <c r="Q131" i="1"/>
  <c r="P131" i="1"/>
  <c r="M131" i="1"/>
  <c r="N131" i="1" s="1"/>
  <c r="L131" i="1"/>
  <c r="K131" i="1"/>
  <c r="J131" i="1"/>
  <c r="I131" i="1"/>
  <c r="H131" i="1"/>
  <c r="G131" i="1"/>
  <c r="F131" i="1"/>
  <c r="E131" i="1"/>
  <c r="D131" i="1"/>
  <c r="O131" i="1" s="1"/>
  <c r="C131" i="1"/>
  <c r="B131" i="1"/>
  <c r="Q130" i="1"/>
  <c r="P130" i="1"/>
  <c r="M130" i="1"/>
  <c r="N130" i="1" s="1"/>
  <c r="L130" i="1"/>
  <c r="K130" i="1"/>
  <c r="J130" i="1"/>
  <c r="I130" i="1"/>
  <c r="H130" i="1"/>
  <c r="G130" i="1"/>
  <c r="F130" i="1"/>
  <c r="E130" i="1"/>
  <c r="D130" i="1"/>
  <c r="O130" i="1" s="1"/>
  <c r="C130" i="1"/>
  <c r="B130" i="1"/>
  <c r="Q129" i="1"/>
  <c r="P129" i="1"/>
  <c r="M129" i="1"/>
  <c r="N129" i="1" s="1"/>
  <c r="L129" i="1"/>
  <c r="K129" i="1"/>
  <c r="J129" i="1"/>
  <c r="I129" i="1"/>
  <c r="H129" i="1"/>
  <c r="G129" i="1"/>
  <c r="F129" i="1"/>
  <c r="E129" i="1"/>
  <c r="D129" i="1"/>
  <c r="O129" i="1" s="1"/>
  <c r="C129" i="1"/>
  <c r="B129" i="1"/>
  <c r="Q128" i="1"/>
  <c r="P128" i="1"/>
  <c r="M128" i="1"/>
  <c r="N128" i="1" s="1"/>
  <c r="L128" i="1"/>
  <c r="K128" i="1"/>
  <c r="J128" i="1"/>
  <c r="I128" i="1"/>
  <c r="H128" i="1"/>
  <c r="G128" i="1"/>
  <c r="F128" i="1"/>
  <c r="E128" i="1"/>
  <c r="D128" i="1"/>
  <c r="O128" i="1" s="1"/>
  <c r="C128" i="1"/>
  <c r="B128" i="1"/>
  <c r="Q127" i="1"/>
  <c r="P127" i="1"/>
  <c r="M127" i="1"/>
  <c r="N127" i="1" s="1"/>
  <c r="L127" i="1"/>
  <c r="K127" i="1"/>
  <c r="J127" i="1"/>
  <c r="I127" i="1"/>
  <c r="H127" i="1"/>
  <c r="G127" i="1"/>
  <c r="F127" i="1"/>
  <c r="E127" i="1"/>
  <c r="D127" i="1"/>
  <c r="O127" i="1" s="1"/>
  <c r="C127" i="1"/>
  <c r="B127" i="1"/>
  <c r="Q126" i="1"/>
  <c r="P126" i="1"/>
  <c r="M126" i="1"/>
  <c r="N126" i="1" s="1"/>
  <c r="L126" i="1"/>
  <c r="K126" i="1"/>
  <c r="J126" i="1"/>
  <c r="I126" i="1"/>
  <c r="H126" i="1"/>
  <c r="G126" i="1"/>
  <c r="F126" i="1"/>
  <c r="E126" i="1"/>
  <c r="D126" i="1"/>
  <c r="O126" i="1" s="1"/>
  <c r="C126" i="1"/>
  <c r="B126" i="1"/>
  <c r="Q125" i="1"/>
  <c r="P125" i="1"/>
  <c r="M125" i="1"/>
  <c r="N125" i="1" s="1"/>
  <c r="L125" i="1"/>
  <c r="K125" i="1"/>
  <c r="J125" i="1"/>
  <c r="I125" i="1"/>
  <c r="H125" i="1"/>
  <c r="G125" i="1"/>
  <c r="F125" i="1"/>
  <c r="E125" i="1"/>
  <c r="D125" i="1"/>
  <c r="O125" i="1" s="1"/>
  <c r="C125" i="1"/>
  <c r="B125" i="1"/>
  <c r="Q124" i="1"/>
  <c r="P124" i="1"/>
  <c r="M124" i="1"/>
  <c r="N124" i="1" s="1"/>
  <c r="L124" i="1"/>
  <c r="K124" i="1"/>
  <c r="J124" i="1"/>
  <c r="I124" i="1"/>
  <c r="H124" i="1"/>
  <c r="G124" i="1"/>
  <c r="F124" i="1"/>
  <c r="E124" i="1"/>
  <c r="D124" i="1"/>
  <c r="O124" i="1" s="1"/>
  <c r="C124" i="1"/>
  <c r="B124" i="1"/>
  <c r="Q123" i="1"/>
  <c r="P123" i="1"/>
  <c r="M123" i="1"/>
  <c r="N123" i="1" s="1"/>
  <c r="L123" i="1"/>
  <c r="K123" i="1"/>
  <c r="J123" i="1"/>
  <c r="I123" i="1"/>
  <c r="H123" i="1"/>
  <c r="G123" i="1"/>
  <c r="F123" i="1"/>
  <c r="E123" i="1"/>
  <c r="D123" i="1"/>
  <c r="O123" i="1" s="1"/>
  <c r="C123" i="1"/>
  <c r="B123" i="1"/>
  <c r="Q122" i="1"/>
  <c r="P122" i="1"/>
  <c r="M122" i="1"/>
  <c r="N122" i="1" s="1"/>
  <c r="L122" i="1"/>
  <c r="K122" i="1"/>
  <c r="J122" i="1"/>
  <c r="I122" i="1"/>
  <c r="H122" i="1"/>
  <c r="G122" i="1"/>
  <c r="F122" i="1"/>
  <c r="E122" i="1"/>
  <c r="D122" i="1"/>
  <c r="O122" i="1" s="1"/>
  <c r="C122" i="1"/>
  <c r="B122" i="1"/>
  <c r="Q121" i="1"/>
  <c r="P121" i="1"/>
  <c r="M121" i="1"/>
  <c r="N121" i="1" s="1"/>
  <c r="L121" i="1"/>
  <c r="K121" i="1"/>
  <c r="J121" i="1"/>
  <c r="I121" i="1"/>
  <c r="H121" i="1"/>
  <c r="G121" i="1"/>
  <c r="F121" i="1"/>
  <c r="E121" i="1"/>
  <c r="D121" i="1"/>
  <c r="O121" i="1" s="1"/>
  <c r="C121" i="1"/>
  <c r="B121" i="1"/>
  <c r="Q120" i="1"/>
  <c r="P120" i="1"/>
  <c r="M120" i="1"/>
  <c r="N120" i="1" s="1"/>
  <c r="L120" i="1"/>
  <c r="K120" i="1"/>
  <c r="J120" i="1"/>
  <c r="I120" i="1"/>
  <c r="H120" i="1"/>
  <c r="G120" i="1"/>
  <c r="F120" i="1"/>
  <c r="E120" i="1"/>
  <c r="D120" i="1"/>
  <c r="O120" i="1" s="1"/>
  <c r="C120" i="1"/>
  <c r="B120" i="1"/>
  <c r="Q119" i="1"/>
  <c r="P119" i="1"/>
  <c r="M119" i="1"/>
  <c r="N119" i="1" s="1"/>
  <c r="L119" i="1"/>
  <c r="K119" i="1"/>
  <c r="J119" i="1"/>
  <c r="I119" i="1"/>
  <c r="H119" i="1"/>
  <c r="G119" i="1"/>
  <c r="F119" i="1"/>
  <c r="E119" i="1"/>
  <c r="D119" i="1"/>
  <c r="O119" i="1" s="1"/>
  <c r="C119" i="1"/>
  <c r="B119" i="1"/>
  <c r="Q118" i="1"/>
  <c r="P118" i="1"/>
  <c r="M118" i="1"/>
  <c r="N118" i="1" s="1"/>
  <c r="L118" i="1"/>
  <c r="K118" i="1"/>
  <c r="J118" i="1"/>
  <c r="I118" i="1"/>
  <c r="H118" i="1"/>
  <c r="G118" i="1"/>
  <c r="F118" i="1"/>
  <c r="E118" i="1"/>
  <c r="D118" i="1"/>
  <c r="O118" i="1" s="1"/>
  <c r="C118" i="1"/>
  <c r="B118" i="1"/>
  <c r="Q117" i="1"/>
  <c r="P117" i="1"/>
  <c r="M117" i="1"/>
  <c r="N117" i="1" s="1"/>
  <c r="L117" i="1"/>
  <c r="K117" i="1"/>
  <c r="J117" i="1"/>
  <c r="I117" i="1"/>
  <c r="H117" i="1"/>
  <c r="G117" i="1"/>
  <c r="F117" i="1"/>
  <c r="E117" i="1"/>
  <c r="D117" i="1"/>
  <c r="O117" i="1" s="1"/>
  <c r="C117" i="1"/>
  <c r="B117" i="1"/>
  <c r="Q116" i="1"/>
  <c r="P116" i="1"/>
  <c r="M116" i="1"/>
  <c r="N116" i="1" s="1"/>
  <c r="L116" i="1"/>
  <c r="K116" i="1"/>
  <c r="J116" i="1"/>
  <c r="I116" i="1"/>
  <c r="H116" i="1"/>
  <c r="G116" i="1"/>
  <c r="F116" i="1"/>
  <c r="E116" i="1"/>
  <c r="D116" i="1"/>
  <c r="O116" i="1" s="1"/>
  <c r="C116" i="1"/>
  <c r="B116" i="1"/>
  <c r="Q115" i="1"/>
  <c r="P115" i="1"/>
  <c r="M115" i="1"/>
  <c r="N115" i="1" s="1"/>
  <c r="L115" i="1"/>
  <c r="K115" i="1"/>
  <c r="J115" i="1"/>
  <c r="I115" i="1"/>
  <c r="H115" i="1"/>
  <c r="G115" i="1"/>
  <c r="F115" i="1"/>
  <c r="E115" i="1"/>
  <c r="D115" i="1"/>
  <c r="O115" i="1" s="1"/>
  <c r="C115" i="1"/>
  <c r="B115" i="1"/>
  <c r="Q114" i="1"/>
  <c r="P114" i="1"/>
  <c r="M114" i="1"/>
  <c r="N114" i="1" s="1"/>
  <c r="L114" i="1"/>
  <c r="K114" i="1"/>
  <c r="J114" i="1"/>
  <c r="I114" i="1"/>
  <c r="H114" i="1"/>
  <c r="G114" i="1"/>
  <c r="F114" i="1"/>
  <c r="E114" i="1"/>
  <c r="D114" i="1"/>
  <c r="O114" i="1" s="1"/>
  <c r="C114" i="1"/>
  <c r="B114" i="1"/>
  <c r="Q113" i="1"/>
  <c r="P113" i="1"/>
  <c r="M113" i="1"/>
  <c r="N113" i="1" s="1"/>
  <c r="L113" i="1"/>
  <c r="K113" i="1"/>
  <c r="J113" i="1"/>
  <c r="I113" i="1"/>
  <c r="H113" i="1"/>
  <c r="G113" i="1"/>
  <c r="F113" i="1"/>
  <c r="E113" i="1"/>
  <c r="D113" i="1"/>
  <c r="O113" i="1" s="1"/>
  <c r="C113" i="1"/>
  <c r="B113" i="1"/>
  <c r="Q112" i="1"/>
  <c r="P112" i="1"/>
  <c r="M112" i="1"/>
  <c r="N112" i="1" s="1"/>
  <c r="L112" i="1"/>
  <c r="K112" i="1"/>
  <c r="J112" i="1"/>
  <c r="I112" i="1"/>
  <c r="H112" i="1"/>
  <c r="G112" i="1"/>
  <c r="F112" i="1"/>
  <c r="E112" i="1"/>
  <c r="D112" i="1"/>
  <c r="O112" i="1" s="1"/>
  <c r="C112" i="1"/>
  <c r="B112" i="1"/>
  <c r="Q111" i="1"/>
  <c r="P111" i="1"/>
  <c r="M111" i="1"/>
  <c r="N111" i="1" s="1"/>
  <c r="L111" i="1"/>
  <c r="K111" i="1"/>
  <c r="J111" i="1"/>
  <c r="I111" i="1"/>
  <c r="H111" i="1"/>
  <c r="G111" i="1"/>
  <c r="F111" i="1"/>
  <c r="E111" i="1"/>
  <c r="D111" i="1"/>
  <c r="O111" i="1" s="1"/>
  <c r="C111" i="1"/>
  <c r="B111" i="1"/>
  <c r="Q110" i="1"/>
  <c r="P110" i="1"/>
  <c r="M110" i="1"/>
  <c r="N110" i="1" s="1"/>
  <c r="L110" i="1"/>
  <c r="K110" i="1"/>
  <c r="J110" i="1"/>
  <c r="I110" i="1"/>
  <c r="H110" i="1"/>
  <c r="G110" i="1"/>
  <c r="F110" i="1"/>
  <c r="E110" i="1"/>
  <c r="D110" i="1"/>
  <c r="O110" i="1" s="1"/>
  <c r="C110" i="1"/>
  <c r="B110" i="1"/>
  <c r="Q109" i="1"/>
  <c r="P109" i="1"/>
  <c r="M109" i="1"/>
  <c r="N109" i="1" s="1"/>
  <c r="L109" i="1"/>
  <c r="K109" i="1"/>
  <c r="J109" i="1"/>
  <c r="I109" i="1"/>
  <c r="H109" i="1"/>
  <c r="G109" i="1"/>
  <c r="F109" i="1"/>
  <c r="E109" i="1"/>
  <c r="D109" i="1"/>
  <c r="O109" i="1" s="1"/>
  <c r="C109" i="1"/>
  <c r="B109" i="1"/>
  <c r="Q108" i="1"/>
  <c r="P108" i="1"/>
  <c r="M108" i="1"/>
  <c r="N108" i="1" s="1"/>
  <c r="L108" i="1"/>
  <c r="K108" i="1"/>
  <c r="J108" i="1"/>
  <c r="I108" i="1"/>
  <c r="H108" i="1"/>
  <c r="G108" i="1"/>
  <c r="F108" i="1"/>
  <c r="E108" i="1"/>
  <c r="D108" i="1"/>
  <c r="O108" i="1" s="1"/>
  <c r="C108" i="1"/>
  <c r="B108" i="1"/>
  <c r="Q107" i="1"/>
  <c r="P107" i="1"/>
  <c r="M107" i="1"/>
  <c r="N107" i="1" s="1"/>
  <c r="L107" i="1"/>
  <c r="K107" i="1"/>
  <c r="J107" i="1"/>
  <c r="I107" i="1"/>
  <c r="H107" i="1"/>
  <c r="G107" i="1"/>
  <c r="F107" i="1"/>
  <c r="E107" i="1"/>
  <c r="D107" i="1"/>
  <c r="O107" i="1" s="1"/>
  <c r="C107" i="1"/>
  <c r="B107" i="1"/>
  <c r="Q106" i="1"/>
  <c r="P106" i="1"/>
  <c r="M106" i="1"/>
  <c r="N106" i="1" s="1"/>
  <c r="L106" i="1"/>
  <c r="K106" i="1"/>
  <c r="J106" i="1"/>
  <c r="I106" i="1"/>
  <c r="H106" i="1"/>
  <c r="G106" i="1"/>
  <c r="F106" i="1"/>
  <c r="E106" i="1"/>
  <c r="D106" i="1"/>
  <c r="O106" i="1" s="1"/>
  <c r="C106" i="1"/>
  <c r="B106" i="1"/>
  <c r="Q105" i="1"/>
  <c r="P105" i="1"/>
  <c r="M105" i="1"/>
  <c r="N105" i="1" s="1"/>
  <c r="L105" i="1"/>
  <c r="K105" i="1"/>
  <c r="J105" i="1"/>
  <c r="I105" i="1"/>
  <c r="H105" i="1"/>
  <c r="G105" i="1"/>
  <c r="F105" i="1"/>
  <c r="E105" i="1"/>
  <c r="D105" i="1"/>
  <c r="O105" i="1" s="1"/>
  <c r="C105" i="1"/>
  <c r="B105" i="1"/>
  <c r="Y16" i="2" l="1"/>
  <c r="Y19" i="2"/>
  <c r="R210" i="1"/>
  <c r="R169" i="1"/>
  <c r="R364" i="1"/>
  <c r="R375" i="1"/>
  <c r="R495" i="1"/>
  <c r="R259" i="1"/>
  <c r="R218" i="1"/>
  <c r="R222" i="1"/>
  <c r="R281" i="1"/>
  <c r="R423" i="1"/>
  <c r="R158" i="1"/>
  <c r="R368" i="1"/>
  <c r="R438" i="1"/>
  <c r="R431" i="1"/>
  <c r="R398" i="1"/>
  <c r="R239" i="1"/>
  <c r="R394" i="1"/>
  <c r="R430" i="1"/>
  <c r="R252" i="1"/>
  <c r="R185" i="1"/>
  <c r="R198" i="1"/>
  <c r="R390" i="1"/>
  <c r="R251" i="1"/>
  <c r="R144" i="1"/>
  <c r="R491" i="1"/>
  <c r="R217" i="1"/>
  <c r="R128" i="1"/>
  <c r="R136" i="1"/>
  <c r="R384" i="1"/>
  <c r="R454" i="1"/>
  <c r="R190" i="1"/>
  <c r="R344" i="1"/>
  <c r="R186" i="1"/>
  <c r="R366" i="1"/>
  <c r="R137" i="1"/>
  <c r="R195" i="1"/>
  <c r="R503" i="1"/>
  <c r="R263" i="1"/>
  <c r="R247" i="1"/>
  <c r="R205" i="1"/>
  <c r="R488" i="1"/>
  <c r="R155" i="1"/>
  <c r="R340" i="1"/>
  <c r="R164" i="1"/>
  <c r="R342" i="1"/>
  <c r="R460" i="1"/>
  <c r="R330" i="1"/>
  <c r="R346" i="1"/>
  <c r="R325" i="1"/>
  <c r="R130" i="1"/>
  <c r="R280" i="1"/>
  <c r="R483" i="1"/>
  <c r="R178" i="1"/>
  <c r="R183" i="1"/>
  <c r="R244" i="1"/>
  <c r="R175" i="1"/>
  <c r="R433" i="1"/>
  <c r="R418" i="1"/>
  <c r="R373" i="1"/>
  <c r="R180" i="1"/>
  <c r="R237" i="1"/>
  <c r="R476" i="1"/>
  <c r="R455" i="1"/>
  <c r="R473" i="1"/>
  <c r="R161" i="1"/>
  <c r="R361" i="1"/>
  <c r="R228" i="1"/>
  <c r="R235" i="1"/>
  <c r="R311" i="1"/>
  <c r="R134" i="1"/>
  <c r="R204" i="1"/>
  <c r="R450" i="1"/>
  <c r="R397" i="1"/>
  <c r="R385" i="1"/>
  <c r="R238" i="1"/>
  <c r="R187" i="1"/>
  <c r="R226" i="1"/>
  <c r="R380" i="1"/>
  <c r="R442" i="1"/>
  <c r="R278" i="1"/>
  <c r="R341" i="1"/>
  <c r="R241" i="1"/>
  <c r="R221" i="1"/>
  <c r="R254" i="1"/>
  <c r="R181" i="1"/>
  <c r="R453" i="1"/>
  <c r="R358" i="1"/>
  <c r="R295" i="1"/>
  <c r="R131" i="1"/>
  <c r="R206" i="1"/>
  <c r="R170" i="1"/>
  <c r="R504" i="1"/>
  <c r="R179" i="1"/>
  <c r="R303" i="1"/>
  <c r="R315" i="1"/>
  <c r="R500" i="1"/>
  <c r="R162" i="1"/>
  <c r="R114" i="1"/>
  <c r="R209" i="1"/>
  <c r="R260" i="1"/>
  <c r="R439" i="1"/>
  <c r="R243" i="1"/>
  <c r="R294" i="1"/>
  <c r="R113" i="1"/>
  <c r="R213" i="1"/>
  <c r="R499" i="1"/>
  <c r="R494" i="1"/>
  <c r="R432" i="1"/>
  <c r="R493" i="1"/>
  <c r="R502" i="1"/>
  <c r="R492" i="1"/>
  <c r="R112" i="1"/>
  <c r="R487" i="1"/>
  <c r="R469" i="1"/>
  <c r="R351" i="1"/>
  <c r="R133" i="1"/>
  <c r="R291" i="1"/>
  <c r="R485" i="1"/>
  <c r="R115" i="1"/>
  <c r="R216" i="1"/>
  <c r="R486" i="1"/>
  <c r="R481" i="1"/>
  <c r="R480" i="1"/>
  <c r="R165" i="1"/>
  <c r="R189" i="1"/>
  <c r="R478" i="1"/>
  <c r="R124" i="1"/>
  <c r="R192" i="1"/>
  <c r="R379" i="1"/>
  <c r="R372" i="1"/>
  <c r="R212" i="1"/>
  <c r="R153" i="1"/>
  <c r="R482" i="1"/>
  <c r="R309" i="1"/>
  <c r="R336" i="1"/>
  <c r="R143" i="1"/>
  <c r="R267" i="1"/>
  <c r="R363" i="1"/>
  <c r="R467" i="1"/>
  <c r="R246" i="1"/>
  <c r="R449" i="1"/>
  <c r="R377" i="1"/>
  <c r="R403" i="1"/>
  <c r="R354" i="1"/>
  <c r="R269" i="1"/>
  <c r="R157" i="1"/>
  <c r="R416" i="1"/>
  <c r="R305" i="1"/>
  <c r="R422" i="1"/>
  <c r="R289" i="1"/>
  <c r="R193" i="1"/>
  <c r="R464" i="1"/>
  <c r="R132" i="1"/>
  <c r="R282" i="1"/>
  <c r="R445" i="1"/>
  <c r="R471" i="1"/>
  <c r="R462" i="1"/>
  <c r="R146" i="1"/>
  <c r="R461" i="1"/>
  <c r="R171" i="1"/>
  <c r="R386" i="1"/>
  <c r="R152" i="1"/>
  <c r="R324" i="1"/>
  <c r="R425" i="1"/>
  <c r="R437" i="1"/>
  <c r="R388" i="1"/>
  <c r="R456" i="1"/>
  <c r="R279" i="1"/>
  <c r="R268" i="1"/>
  <c r="R122" i="1"/>
  <c r="R365" i="1"/>
  <c r="R451" i="1"/>
  <c r="R245" i="1"/>
  <c r="R475" i="1"/>
  <c r="R298" i="1"/>
  <c r="R159" i="1"/>
  <c r="R349" i="1"/>
  <c r="R261" i="1"/>
  <c r="R308" i="1"/>
  <c r="R447" i="1"/>
  <c r="R123" i="1"/>
  <c r="R446" i="1"/>
  <c r="R108" i="1"/>
  <c r="R233" i="1"/>
  <c r="R277" i="1"/>
  <c r="R271" i="1"/>
  <c r="R301" i="1"/>
  <c r="R444" i="1"/>
  <c r="R150" i="1"/>
  <c r="R312" i="1"/>
  <c r="R443" i="1"/>
  <c r="R414" i="1"/>
  <c r="R177" i="1"/>
  <c r="R255" i="1"/>
  <c r="R199" i="1"/>
  <c r="R452" i="1"/>
  <c r="R262" i="1"/>
  <c r="R458" i="1"/>
  <c r="R468" i="1"/>
  <c r="R201" i="1"/>
  <c r="R250" i="1"/>
  <c r="R208" i="1"/>
  <c r="R317" i="1"/>
  <c r="R435" i="1"/>
  <c r="R299" i="1"/>
  <c r="R383" i="1"/>
  <c r="R173" i="1"/>
  <c r="R424" i="1"/>
  <c r="R120" i="1"/>
  <c r="R335" i="1"/>
  <c r="R436" i="1"/>
  <c r="R474" i="1"/>
  <c r="R166" i="1"/>
  <c r="R236" i="1"/>
  <c r="R287" i="1"/>
  <c r="R147" i="1"/>
  <c r="R459" i="1"/>
  <c r="R382" i="1"/>
  <c r="R224" i="1"/>
  <c r="R328" i="1"/>
  <c r="R184" i="1"/>
  <c r="R378" i="1"/>
  <c r="R227" i="1"/>
  <c r="R293" i="1"/>
  <c r="R167" i="1"/>
  <c r="R429" i="1"/>
  <c r="R367" i="1"/>
  <c r="R283" i="1"/>
  <c r="R223" i="1"/>
  <c r="R376" i="1"/>
  <c r="R288" i="1"/>
  <c r="R426" i="1"/>
  <c r="R284" i="1"/>
  <c r="R496" i="1"/>
  <c r="R148" i="1"/>
  <c r="R427" i="1"/>
  <c r="R253" i="1"/>
  <c r="R306" i="1"/>
  <c r="R421" i="1"/>
  <c r="R240" i="1"/>
  <c r="R408" i="1"/>
  <c r="R151" i="1"/>
  <c r="R304" i="1"/>
  <c r="R395" i="1"/>
  <c r="R154" i="1"/>
  <c r="R329" i="1"/>
  <c r="R359" i="1"/>
  <c r="R105" i="1"/>
  <c r="R415" i="1"/>
  <c r="R126" i="1"/>
  <c r="R413" i="1"/>
  <c r="R211" i="1"/>
  <c r="R160" i="1"/>
  <c r="R168" i="1"/>
  <c r="R140" i="1"/>
  <c r="R129" i="1"/>
  <c r="R319" i="1"/>
  <c r="R149" i="1"/>
  <c r="R125" i="1"/>
  <c r="R197" i="1"/>
  <c r="R387" i="1"/>
  <c r="R109" i="1"/>
  <c r="R258" i="1"/>
  <c r="R332" i="1"/>
  <c r="R407" i="1"/>
  <c r="R106" i="1"/>
  <c r="R490" i="1"/>
  <c r="R220" i="1"/>
  <c r="R440" i="1"/>
  <c r="R406" i="1"/>
  <c r="R274" i="1"/>
  <c r="R292" i="1"/>
  <c r="R405" i="1"/>
  <c r="R322" i="1"/>
  <c r="R300" i="1"/>
  <c r="R117" i="1"/>
  <c r="R401" i="1"/>
  <c r="R434" i="1"/>
  <c r="R463" i="1"/>
  <c r="R116" i="1"/>
  <c r="R242" i="1"/>
  <c r="R111" i="1"/>
  <c r="R290" i="1"/>
  <c r="R320" i="1"/>
  <c r="R338" i="1"/>
  <c r="R356" i="1"/>
  <c r="R202" i="1"/>
  <c r="R404" i="1"/>
  <c r="R141" i="1"/>
  <c r="R145" i="1"/>
  <c r="R428" i="1"/>
  <c r="R138" i="1"/>
  <c r="R215" i="1"/>
  <c r="R194" i="1"/>
  <c r="R232" i="1"/>
  <c r="R360" i="1"/>
  <c r="R118" i="1"/>
  <c r="R400" i="1"/>
  <c r="R200" i="1"/>
  <c r="R207" i="1"/>
  <c r="R231" i="1"/>
  <c r="R484" i="1"/>
  <c r="R355" i="1"/>
  <c r="R348" i="1"/>
  <c r="R399" i="1"/>
  <c r="R270" i="1"/>
  <c r="R286" i="1"/>
  <c r="R229" i="1"/>
  <c r="R396" i="1"/>
  <c r="R489" i="1"/>
  <c r="R343" i="1"/>
  <c r="R219" i="1"/>
  <c r="R411" i="1"/>
  <c r="R214" i="1"/>
  <c r="R135" i="1"/>
  <c r="R203" i="1"/>
  <c r="R264" i="1"/>
  <c r="R276" i="1"/>
  <c r="R498" i="1"/>
  <c r="R191" i="1"/>
  <c r="R172" i="1"/>
  <c r="R497" i="1"/>
  <c r="R257" i="1"/>
  <c r="R318" i="1"/>
  <c r="R448" i="1"/>
  <c r="R107" i="1"/>
  <c r="R139" i="1"/>
  <c r="R275" i="1"/>
  <c r="R119" i="1"/>
  <c r="R225" i="1"/>
  <c r="R479" i="1"/>
  <c r="R142" i="1"/>
  <c r="R182" i="1"/>
  <c r="R127" i="1"/>
  <c r="R285" i="1"/>
  <c r="R370" i="1"/>
  <c r="R352" i="1"/>
  <c r="R176" i="1"/>
  <c r="R331" i="1"/>
  <c r="R353" i="1"/>
  <c r="R457" i="1"/>
  <c r="R339" i="1"/>
  <c r="R371" i="1"/>
  <c r="R466" i="1"/>
  <c r="R420" i="1"/>
  <c r="R256" i="1"/>
  <c r="R391" i="1"/>
  <c r="R316" i="1"/>
  <c r="R389" i="1"/>
  <c r="R272" i="1"/>
  <c r="R310" i="1"/>
  <c r="R121" i="1"/>
  <c r="R156" i="1"/>
  <c r="R410" i="1"/>
  <c r="R321" i="1"/>
  <c r="R337" i="1"/>
  <c r="R307" i="1"/>
  <c r="R334" i="1"/>
  <c r="R248" i="1"/>
  <c r="R323" i="1"/>
  <c r="R327" i="1"/>
  <c r="R230" i="1"/>
  <c r="R234" i="1"/>
  <c r="R369" i="1"/>
  <c r="R392" i="1"/>
  <c r="R326" i="1"/>
  <c r="R163" i="1"/>
  <c r="R188" i="1"/>
  <c r="R265" i="1"/>
  <c r="R296" i="1"/>
  <c r="R347" i="1"/>
  <c r="R402" i="1"/>
  <c r="R409" i="1"/>
  <c r="R412" i="1"/>
  <c r="R419" i="1"/>
  <c r="R472" i="1"/>
  <c r="R174" i="1"/>
  <c r="R273" i="1"/>
  <c r="R196" i="1"/>
  <c r="R313" i="1"/>
  <c r="R417" i="1"/>
  <c r="R477" i="1"/>
  <c r="R357" i="1"/>
  <c r="R374" i="1"/>
  <c r="R465" i="1"/>
  <c r="R302" i="1"/>
  <c r="R333" i="1"/>
  <c r="R350" i="1"/>
  <c r="R381" i="1"/>
  <c r="R249" i="1"/>
  <c r="R297" i="1"/>
  <c r="R393" i="1"/>
  <c r="R441" i="1"/>
  <c r="R501" i="1"/>
  <c r="R110" i="1"/>
  <c r="R266" i="1"/>
  <c r="R314" i="1"/>
  <c r="R345" i="1"/>
  <c r="R362" i="1"/>
  <c r="R470" i="1"/>
  <c r="X2" i="2" l="1"/>
  <c r="Q2" i="1"/>
  <c r="P2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Q104" i="1" l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M104" i="1" l="1"/>
  <c r="N104" i="1" s="1"/>
  <c r="M103" i="1"/>
  <c r="N103" i="1" s="1"/>
  <c r="M102" i="1"/>
  <c r="N102" i="1" s="1"/>
  <c r="M101" i="1"/>
  <c r="N101" i="1" s="1"/>
  <c r="M100" i="1"/>
  <c r="N100" i="1" s="1"/>
  <c r="M99" i="1"/>
  <c r="N99" i="1" s="1"/>
  <c r="M98" i="1"/>
  <c r="N98" i="1" s="1"/>
  <c r="M97" i="1"/>
  <c r="N97" i="1" s="1"/>
  <c r="M96" i="1"/>
  <c r="N96" i="1" s="1"/>
  <c r="M95" i="1"/>
  <c r="N95" i="1" s="1"/>
  <c r="M94" i="1"/>
  <c r="N94" i="1" s="1"/>
  <c r="M93" i="1"/>
  <c r="N93" i="1" s="1"/>
  <c r="M92" i="1"/>
  <c r="N92" i="1" s="1"/>
  <c r="M91" i="1"/>
  <c r="N91" i="1" s="1"/>
  <c r="M90" i="1"/>
  <c r="N90" i="1" s="1"/>
  <c r="M89" i="1"/>
  <c r="N89" i="1" s="1"/>
  <c r="M88" i="1"/>
  <c r="N88" i="1" s="1"/>
  <c r="M87" i="1"/>
  <c r="N87" i="1" s="1"/>
  <c r="M86" i="1"/>
  <c r="N86" i="1" s="1"/>
  <c r="M85" i="1"/>
  <c r="N85" i="1" s="1"/>
  <c r="M84" i="1"/>
  <c r="N84" i="1" s="1"/>
  <c r="M83" i="1"/>
  <c r="N83" i="1" s="1"/>
  <c r="M82" i="1"/>
  <c r="N82" i="1" s="1"/>
  <c r="M81" i="1"/>
  <c r="N81" i="1" s="1"/>
  <c r="M80" i="1"/>
  <c r="N80" i="1" s="1"/>
  <c r="M79" i="1"/>
  <c r="N79" i="1" s="1"/>
  <c r="M78" i="1"/>
  <c r="N78" i="1" s="1"/>
  <c r="M77" i="1"/>
  <c r="N77" i="1" s="1"/>
  <c r="M76" i="1"/>
  <c r="N76" i="1" s="1"/>
  <c r="M75" i="1"/>
  <c r="N75" i="1" s="1"/>
  <c r="M74" i="1"/>
  <c r="N74" i="1" s="1"/>
  <c r="M73" i="1"/>
  <c r="N73" i="1" s="1"/>
  <c r="M72" i="1"/>
  <c r="N72" i="1" s="1"/>
  <c r="M71" i="1"/>
  <c r="N71" i="1" s="1"/>
  <c r="M70" i="1"/>
  <c r="N70" i="1" s="1"/>
  <c r="M69" i="1"/>
  <c r="N69" i="1" s="1"/>
  <c r="M68" i="1"/>
  <c r="N68" i="1" s="1"/>
  <c r="M67" i="1"/>
  <c r="M66" i="1"/>
  <c r="N66" i="1" s="1"/>
  <c r="M65" i="1"/>
  <c r="N65" i="1" s="1"/>
  <c r="M64" i="1"/>
  <c r="N64" i="1" s="1"/>
  <c r="M63" i="1"/>
  <c r="N63" i="1" s="1"/>
  <c r="M62" i="1"/>
  <c r="N62" i="1" s="1"/>
  <c r="M61" i="1"/>
  <c r="N61" i="1" s="1"/>
  <c r="M60" i="1"/>
  <c r="N60" i="1" s="1"/>
  <c r="M59" i="1"/>
  <c r="N59" i="1" s="1"/>
  <c r="M58" i="1"/>
  <c r="N58" i="1" s="1"/>
  <c r="M57" i="1"/>
  <c r="N57" i="1" s="1"/>
  <c r="M56" i="1"/>
  <c r="N56" i="1" s="1"/>
  <c r="M55" i="1"/>
  <c r="N55" i="1" s="1"/>
  <c r="M54" i="1"/>
  <c r="N54" i="1" s="1"/>
  <c r="M53" i="1"/>
  <c r="N53" i="1" s="1"/>
  <c r="M52" i="1"/>
  <c r="N52" i="1" s="1"/>
  <c r="M51" i="1"/>
  <c r="N51" i="1" s="1"/>
  <c r="M50" i="1"/>
  <c r="N50" i="1" s="1"/>
  <c r="M49" i="1"/>
  <c r="N49" i="1" s="1"/>
  <c r="M48" i="1"/>
  <c r="N48" i="1" s="1"/>
  <c r="M47" i="1"/>
  <c r="N47" i="1" s="1"/>
  <c r="M46" i="1"/>
  <c r="N46" i="1" s="1"/>
  <c r="M45" i="1"/>
  <c r="N45" i="1" s="1"/>
  <c r="M44" i="1"/>
  <c r="N44" i="1" s="1"/>
  <c r="M43" i="1"/>
  <c r="N43" i="1" s="1"/>
  <c r="M42" i="1"/>
  <c r="N42" i="1" s="1"/>
  <c r="M41" i="1"/>
  <c r="N41" i="1" s="1"/>
  <c r="M40" i="1"/>
  <c r="N40" i="1" s="1"/>
  <c r="M39" i="1"/>
  <c r="N39" i="1" s="1"/>
  <c r="M38" i="1"/>
  <c r="N38" i="1" s="1"/>
  <c r="M37" i="1"/>
  <c r="N37" i="1" s="1"/>
  <c r="M36" i="1"/>
  <c r="N36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M29" i="1"/>
  <c r="N29" i="1" s="1"/>
  <c r="M28" i="1"/>
  <c r="N28" i="1" s="1"/>
  <c r="M27" i="1"/>
  <c r="N27" i="1" s="1"/>
  <c r="M26" i="1"/>
  <c r="N26" i="1" s="1"/>
  <c r="M25" i="1"/>
  <c r="N25" i="1" s="1"/>
  <c r="M24" i="1"/>
  <c r="N24" i="1" s="1"/>
  <c r="M23" i="1"/>
  <c r="N23" i="1" s="1"/>
  <c r="M22" i="1"/>
  <c r="N22" i="1" s="1"/>
  <c r="M21" i="1"/>
  <c r="N21" i="1" s="1"/>
  <c r="M20" i="1"/>
  <c r="N20" i="1" s="1"/>
  <c r="M19" i="1"/>
  <c r="N19" i="1" s="1"/>
  <c r="M18" i="1"/>
  <c r="N18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N6" i="1" s="1"/>
  <c r="M5" i="1"/>
  <c r="N5" i="1" s="1"/>
  <c r="M4" i="1"/>
  <c r="N4" i="1" s="1"/>
  <c r="M3" i="1"/>
  <c r="N3" i="1" s="1"/>
  <c r="M2" i="1"/>
  <c r="N67" i="1" l="1"/>
  <c r="N2" i="1"/>
  <c r="L104" i="1"/>
  <c r="K104" i="1"/>
  <c r="J104" i="1"/>
  <c r="I104" i="1"/>
  <c r="L103" i="1"/>
  <c r="K103" i="1"/>
  <c r="J103" i="1"/>
  <c r="I103" i="1"/>
  <c r="L102" i="1"/>
  <c r="K102" i="1"/>
  <c r="J102" i="1"/>
  <c r="I102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8" i="1"/>
  <c r="K98" i="1"/>
  <c r="J98" i="1"/>
  <c r="I98" i="1"/>
  <c r="L97" i="1"/>
  <c r="K97" i="1"/>
  <c r="J97" i="1"/>
  <c r="I97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92" i="1"/>
  <c r="K92" i="1"/>
  <c r="J92" i="1"/>
  <c r="I92" i="1"/>
  <c r="L91" i="1"/>
  <c r="K91" i="1"/>
  <c r="J91" i="1"/>
  <c r="I91" i="1"/>
  <c r="L90" i="1"/>
  <c r="K90" i="1"/>
  <c r="J90" i="1"/>
  <c r="I90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5" i="1"/>
  <c r="K85" i="1"/>
  <c r="J85" i="1"/>
  <c r="I85" i="1"/>
  <c r="L84" i="1"/>
  <c r="K84" i="1"/>
  <c r="J84" i="1"/>
  <c r="I84" i="1"/>
  <c r="L83" i="1"/>
  <c r="K83" i="1"/>
  <c r="J83" i="1"/>
  <c r="I83" i="1"/>
  <c r="L82" i="1"/>
  <c r="K82" i="1"/>
  <c r="J82" i="1"/>
  <c r="I82" i="1"/>
  <c r="L81" i="1"/>
  <c r="K81" i="1"/>
  <c r="J81" i="1"/>
  <c r="I81" i="1"/>
  <c r="L80" i="1"/>
  <c r="K80" i="1"/>
  <c r="J80" i="1"/>
  <c r="I80" i="1"/>
  <c r="L79" i="1"/>
  <c r="K79" i="1"/>
  <c r="J79" i="1"/>
  <c r="I79" i="1"/>
  <c r="L78" i="1"/>
  <c r="K78" i="1"/>
  <c r="J78" i="1"/>
  <c r="I78" i="1"/>
  <c r="L77" i="1"/>
  <c r="K77" i="1"/>
  <c r="J77" i="1"/>
  <c r="I77" i="1"/>
  <c r="L76" i="1"/>
  <c r="K76" i="1"/>
  <c r="J76" i="1"/>
  <c r="I76" i="1"/>
  <c r="L75" i="1"/>
  <c r="K75" i="1"/>
  <c r="J75" i="1"/>
  <c r="I75" i="1"/>
  <c r="L74" i="1"/>
  <c r="K74" i="1"/>
  <c r="J74" i="1"/>
  <c r="I74" i="1"/>
  <c r="L73" i="1"/>
  <c r="K73" i="1"/>
  <c r="J73" i="1"/>
  <c r="I73" i="1"/>
  <c r="L72" i="1"/>
  <c r="K72" i="1"/>
  <c r="J72" i="1"/>
  <c r="I72" i="1"/>
  <c r="L71" i="1"/>
  <c r="K71" i="1"/>
  <c r="J71" i="1"/>
  <c r="I71" i="1"/>
  <c r="L70" i="1"/>
  <c r="K70" i="1"/>
  <c r="J70" i="1"/>
  <c r="I70" i="1"/>
  <c r="L69" i="1"/>
  <c r="K69" i="1"/>
  <c r="J69" i="1"/>
  <c r="I69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64" i="1"/>
  <c r="K64" i="1"/>
  <c r="J64" i="1"/>
  <c r="I64" i="1"/>
  <c r="L63" i="1"/>
  <c r="K63" i="1"/>
  <c r="J63" i="1"/>
  <c r="I63" i="1"/>
  <c r="L62" i="1"/>
  <c r="K62" i="1"/>
  <c r="J62" i="1"/>
  <c r="I62" i="1"/>
  <c r="L61" i="1"/>
  <c r="K61" i="1"/>
  <c r="J61" i="1"/>
  <c r="I61" i="1"/>
  <c r="L60" i="1"/>
  <c r="K60" i="1"/>
  <c r="J60" i="1"/>
  <c r="I60" i="1"/>
  <c r="L59" i="1"/>
  <c r="K59" i="1"/>
  <c r="J59" i="1"/>
  <c r="I59" i="1"/>
  <c r="L58" i="1"/>
  <c r="K58" i="1"/>
  <c r="J58" i="1"/>
  <c r="I58" i="1"/>
  <c r="L57" i="1"/>
  <c r="K57" i="1"/>
  <c r="J57" i="1"/>
  <c r="I57" i="1"/>
  <c r="L56" i="1"/>
  <c r="K56" i="1"/>
  <c r="J56" i="1"/>
  <c r="I56" i="1"/>
  <c r="L55" i="1"/>
  <c r="K55" i="1"/>
  <c r="J55" i="1"/>
  <c r="I55" i="1"/>
  <c r="L54" i="1"/>
  <c r="K54" i="1"/>
  <c r="J54" i="1"/>
  <c r="I54" i="1"/>
  <c r="L53" i="1"/>
  <c r="K53" i="1"/>
  <c r="J53" i="1"/>
  <c r="I53" i="1"/>
  <c r="L52" i="1"/>
  <c r="K52" i="1"/>
  <c r="J52" i="1"/>
  <c r="I52" i="1"/>
  <c r="L51" i="1"/>
  <c r="K51" i="1"/>
  <c r="J51" i="1"/>
  <c r="I51" i="1"/>
  <c r="L50" i="1"/>
  <c r="K50" i="1"/>
  <c r="J50" i="1"/>
  <c r="I50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L41" i="1"/>
  <c r="K41" i="1"/>
  <c r="J41" i="1"/>
  <c r="I41" i="1"/>
  <c r="L40" i="1"/>
  <c r="K40" i="1"/>
  <c r="J40" i="1"/>
  <c r="I40" i="1"/>
  <c r="L39" i="1"/>
  <c r="K39" i="1"/>
  <c r="J39" i="1"/>
  <c r="I39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K30" i="1"/>
  <c r="J30" i="1"/>
  <c r="I30" i="1"/>
  <c r="L29" i="1"/>
  <c r="K29" i="1"/>
  <c r="J29" i="1"/>
  <c r="I29" i="1"/>
  <c r="L28" i="1"/>
  <c r="K28" i="1"/>
  <c r="J28" i="1"/>
  <c r="I28" i="1"/>
  <c r="L27" i="1"/>
  <c r="K27" i="1"/>
  <c r="J27" i="1"/>
  <c r="I27" i="1"/>
  <c r="L26" i="1"/>
  <c r="K26" i="1"/>
  <c r="J26" i="1"/>
  <c r="I26" i="1"/>
  <c r="L25" i="1"/>
  <c r="K25" i="1"/>
  <c r="J25" i="1"/>
  <c r="I25" i="1"/>
  <c r="L24" i="1"/>
  <c r="K24" i="1"/>
  <c r="J24" i="1"/>
  <c r="I24" i="1"/>
  <c r="L23" i="1"/>
  <c r="K23" i="1"/>
  <c r="J23" i="1"/>
  <c r="I23" i="1"/>
  <c r="L22" i="1"/>
  <c r="K22" i="1"/>
  <c r="J22" i="1"/>
  <c r="I22" i="1"/>
  <c r="L21" i="1"/>
  <c r="K21" i="1"/>
  <c r="J21" i="1"/>
  <c r="I21" i="1"/>
  <c r="L20" i="1"/>
  <c r="K20" i="1"/>
  <c r="J20" i="1"/>
  <c r="I20" i="1"/>
  <c r="L19" i="1"/>
  <c r="K19" i="1"/>
  <c r="J19" i="1"/>
  <c r="I19" i="1"/>
  <c r="L18" i="1"/>
  <c r="K18" i="1"/>
  <c r="J18" i="1"/>
  <c r="I18" i="1"/>
  <c r="L17" i="1"/>
  <c r="K17" i="1"/>
  <c r="J17" i="1"/>
  <c r="I17" i="1"/>
  <c r="L16" i="1"/>
  <c r="K16" i="1"/>
  <c r="J16" i="1"/>
  <c r="I16" i="1"/>
  <c r="L15" i="1"/>
  <c r="K15" i="1"/>
  <c r="J15" i="1"/>
  <c r="I15" i="1"/>
  <c r="L14" i="1"/>
  <c r="K14" i="1"/>
  <c r="J14" i="1"/>
  <c r="I14" i="1"/>
  <c r="L13" i="1"/>
  <c r="K13" i="1"/>
  <c r="J13" i="1"/>
  <c r="I13" i="1"/>
  <c r="L12" i="1"/>
  <c r="K12" i="1"/>
  <c r="J12" i="1"/>
  <c r="I12" i="1"/>
  <c r="L11" i="1"/>
  <c r="K11" i="1"/>
  <c r="J11" i="1"/>
  <c r="I11" i="1"/>
  <c r="L10" i="1"/>
  <c r="K10" i="1"/>
  <c r="J10" i="1"/>
  <c r="I10" i="1"/>
  <c r="L9" i="1"/>
  <c r="K9" i="1"/>
  <c r="J9" i="1"/>
  <c r="I9" i="1"/>
  <c r="L8" i="1"/>
  <c r="K8" i="1"/>
  <c r="J8" i="1"/>
  <c r="I8" i="1"/>
  <c r="L7" i="1"/>
  <c r="K7" i="1"/>
  <c r="J7" i="1"/>
  <c r="I7" i="1"/>
  <c r="L6" i="1"/>
  <c r="K6" i="1"/>
  <c r="J6" i="1"/>
  <c r="I6" i="1"/>
  <c r="L5" i="1"/>
  <c r="K5" i="1"/>
  <c r="J5" i="1"/>
  <c r="I5" i="1"/>
  <c r="L4" i="1"/>
  <c r="K4" i="1"/>
  <c r="J4" i="1"/>
  <c r="I4" i="1"/>
  <c r="L3" i="1"/>
  <c r="K3" i="1"/>
  <c r="J3" i="1"/>
  <c r="I3" i="1"/>
  <c r="L2" i="1"/>
  <c r="K2" i="1"/>
  <c r="J2" i="1"/>
  <c r="I2" i="1"/>
  <c r="E104" i="1"/>
  <c r="D104" i="1"/>
  <c r="O104" i="1" s="1"/>
  <c r="C104" i="1"/>
  <c r="R104" i="1" s="1"/>
  <c r="E103" i="1"/>
  <c r="D103" i="1"/>
  <c r="O103" i="1" s="1"/>
  <c r="C103" i="1"/>
  <c r="R103" i="1" s="1"/>
  <c r="E102" i="1"/>
  <c r="D102" i="1"/>
  <c r="O102" i="1" s="1"/>
  <c r="C102" i="1"/>
  <c r="R102" i="1" s="1"/>
  <c r="E101" i="1"/>
  <c r="D101" i="1"/>
  <c r="O101" i="1" s="1"/>
  <c r="C101" i="1"/>
  <c r="R101" i="1" s="1"/>
  <c r="E100" i="1"/>
  <c r="D100" i="1"/>
  <c r="O100" i="1" s="1"/>
  <c r="C100" i="1"/>
  <c r="R100" i="1" s="1"/>
  <c r="E99" i="1"/>
  <c r="D99" i="1"/>
  <c r="O99" i="1" s="1"/>
  <c r="C99" i="1"/>
  <c r="R99" i="1" s="1"/>
  <c r="E98" i="1"/>
  <c r="D98" i="1"/>
  <c r="O98" i="1" s="1"/>
  <c r="C98" i="1"/>
  <c r="R98" i="1" s="1"/>
  <c r="E97" i="1"/>
  <c r="D97" i="1"/>
  <c r="O97" i="1" s="1"/>
  <c r="C97" i="1"/>
  <c r="R97" i="1" s="1"/>
  <c r="E96" i="1"/>
  <c r="D96" i="1"/>
  <c r="O96" i="1" s="1"/>
  <c r="C96" i="1"/>
  <c r="R96" i="1" s="1"/>
  <c r="E95" i="1"/>
  <c r="D95" i="1"/>
  <c r="O95" i="1" s="1"/>
  <c r="C95" i="1"/>
  <c r="R95" i="1" s="1"/>
  <c r="E94" i="1"/>
  <c r="D94" i="1"/>
  <c r="O94" i="1" s="1"/>
  <c r="C94" i="1"/>
  <c r="R94" i="1" s="1"/>
  <c r="E93" i="1"/>
  <c r="D93" i="1"/>
  <c r="O93" i="1" s="1"/>
  <c r="C93" i="1"/>
  <c r="R93" i="1" s="1"/>
  <c r="E92" i="1"/>
  <c r="D92" i="1"/>
  <c r="O92" i="1" s="1"/>
  <c r="C92" i="1"/>
  <c r="R92" i="1" s="1"/>
  <c r="E91" i="1"/>
  <c r="D91" i="1"/>
  <c r="O91" i="1" s="1"/>
  <c r="C91" i="1"/>
  <c r="R91" i="1" s="1"/>
  <c r="E90" i="1"/>
  <c r="D90" i="1"/>
  <c r="O90" i="1" s="1"/>
  <c r="C90" i="1"/>
  <c r="R90" i="1" s="1"/>
  <c r="E89" i="1"/>
  <c r="D89" i="1"/>
  <c r="O89" i="1" s="1"/>
  <c r="C89" i="1"/>
  <c r="R89" i="1" s="1"/>
  <c r="E88" i="1"/>
  <c r="D88" i="1"/>
  <c r="O88" i="1" s="1"/>
  <c r="C88" i="1"/>
  <c r="R88" i="1" s="1"/>
  <c r="E87" i="1"/>
  <c r="D87" i="1"/>
  <c r="O87" i="1" s="1"/>
  <c r="C87" i="1"/>
  <c r="R87" i="1" s="1"/>
  <c r="E86" i="1"/>
  <c r="D86" i="1"/>
  <c r="O86" i="1" s="1"/>
  <c r="C86" i="1"/>
  <c r="R86" i="1" s="1"/>
  <c r="E85" i="1"/>
  <c r="D85" i="1"/>
  <c r="O85" i="1" s="1"/>
  <c r="C85" i="1"/>
  <c r="R85" i="1" s="1"/>
  <c r="E84" i="1"/>
  <c r="D84" i="1"/>
  <c r="O84" i="1" s="1"/>
  <c r="C84" i="1"/>
  <c r="R84" i="1" s="1"/>
  <c r="E83" i="1"/>
  <c r="D83" i="1"/>
  <c r="O83" i="1" s="1"/>
  <c r="C83" i="1"/>
  <c r="R83" i="1" s="1"/>
  <c r="E82" i="1"/>
  <c r="D82" i="1"/>
  <c r="O82" i="1" s="1"/>
  <c r="C82" i="1"/>
  <c r="R82" i="1" s="1"/>
  <c r="E81" i="1"/>
  <c r="D81" i="1"/>
  <c r="O81" i="1" s="1"/>
  <c r="C81" i="1"/>
  <c r="R81" i="1" s="1"/>
  <c r="E80" i="1"/>
  <c r="D80" i="1"/>
  <c r="O80" i="1" s="1"/>
  <c r="C80" i="1"/>
  <c r="R80" i="1" s="1"/>
  <c r="E79" i="1"/>
  <c r="D79" i="1"/>
  <c r="O79" i="1" s="1"/>
  <c r="C79" i="1"/>
  <c r="R79" i="1" s="1"/>
  <c r="E78" i="1"/>
  <c r="D78" i="1"/>
  <c r="O78" i="1" s="1"/>
  <c r="C78" i="1"/>
  <c r="R78" i="1" s="1"/>
  <c r="E77" i="1"/>
  <c r="D77" i="1"/>
  <c r="O77" i="1" s="1"/>
  <c r="C77" i="1"/>
  <c r="R77" i="1" s="1"/>
  <c r="E76" i="1"/>
  <c r="D76" i="1"/>
  <c r="O76" i="1" s="1"/>
  <c r="C76" i="1"/>
  <c r="R76" i="1" s="1"/>
  <c r="E75" i="1"/>
  <c r="D75" i="1"/>
  <c r="O75" i="1" s="1"/>
  <c r="C75" i="1"/>
  <c r="R75" i="1" s="1"/>
  <c r="E74" i="1"/>
  <c r="D74" i="1"/>
  <c r="O74" i="1" s="1"/>
  <c r="C74" i="1"/>
  <c r="R74" i="1" s="1"/>
  <c r="E73" i="1"/>
  <c r="D73" i="1"/>
  <c r="O73" i="1" s="1"/>
  <c r="C73" i="1"/>
  <c r="R73" i="1" s="1"/>
  <c r="E72" i="1"/>
  <c r="D72" i="1"/>
  <c r="O72" i="1" s="1"/>
  <c r="C72" i="1"/>
  <c r="R72" i="1" s="1"/>
  <c r="E71" i="1"/>
  <c r="D71" i="1"/>
  <c r="O71" i="1" s="1"/>
  <c r="C71" i="1"/>
  <c r="R71" i="1" s="1"/>
  <c r="E70" i="1"/>
  <c r="D70" i="1"/>
  <c r="O70" i="1" s="1"/>
  <c r="C70" i="1"/>
  <c r="R70" i="1" s="1"/>
  <c r="E69" i="1"/>
  <c r="D69" i="1"/>
  <c r="O69" i="1" s="1"/>
  <c r="C69" i="1"/>
  <c r="R69" i="1" s="1"/>
  <c r="E68" i="1"/>
  <c r="D68" i="1"/>
  <c r="O68" i="1" s="1"/>
  <c r="C68" i="1"/>
  <c r="R68" i="1" s="1"/>
  <c r="E67" i="1"/>
  <c r="D67" i="1"/>
  <c r="O67" i="1" s="1"/>
  <c r="C67" i="1"/>
  <c r="R67" i="1" s="1"/>
  <c r="E66" i="1"/>
  <c r="D66" i="1"/>
  <c r="O66" i="1" s="1"/>
  <c r="C66" i="1"/>
  <c r="R66" i="1" s="1"/>
  <c r="E65" i="1"/>
  <c r="D65" i="1"/>
  <c r="O65" i="1" s="1"/>
  <c r="C65" i="1"/>
  <c r="R65" i="1" s="1"/>
  <c r="E64" i="1"/>
  <c r="D64" i="1"/>
  <c r="O64" i="1" s="1"/>
  <c r="C64" i="1"/>
  <c r="R64" i="1" s="1"/>
  <c r="E63" i="1"/>
  <c r="D63" i="1"/>
  <c r="O63" i="1" s="1"/>
  <c r="C63" i="1"/>
  <c r="R63" i="1" s="1"/>
  <c r="E62" i="1"/>
  <c r="D62" i="1"/>
  <c r="O62" i="1" s="1"/>
  <c r="C62" i="1"/>
  <c r="R62" i="1" s="1"/>
  <c r="E61" i="1"/>
  <c r="D61" i="1"/>
  <c r="O61" i="1" s="1"/>
  <c r="C61" i="1"/>
  <c r="R61" i="1" s="1"/>
  <c r="E60" i="1"/>
  <c r="D60" i="1"/>
  <c r="O60" i="1" s="1"/>
  <c r="C60" i="1"/>
  <c r="R60" i="1" s="1"/>
  <c r="E59" i="1"/>
  <c r="D59" i="1"/>
  <c r="O59" i="1" s="1"/>
  <c r="C59" i="1"/>
  <c r="R59" i="1" s="1"/>
  <c r="E58" i="1"/>
  <c r="D58" i="1"/>
  <c r="O58" i="1" s="1"/>
  <c r="C58" i="1"/>
  <c r="R58" i="1" s="1"/>
  <c r="E57" i="1"/>
  <c r="D57" i="1"/>
  <c r="O57" i="1" s="1"/>
  <c r="C57" i="1"/>
  <c r="R57" i="1" s="1"/>
  <c r="E56" i="1"/>
  <c r="D56" i="1"/>
  <c r="O56" i="1" s="1"/>
  <c r="C56" i="1"/>
  <c r="R56" i="1" s="1"/>
  <c r="E55" i="1"/>
  <c r="D55" i="1"/>
  <c r="O55" i="1" s="1"/>
  <c r="C55" i="1"/>
  <c r="R55" i="1" s="1"/>
  <c r="E54" i="1"/>
  <c r="D54" i="1"/>
  <c r="O54" i="1" s="1"/>
  <c r="C54" i="1"/>
  <c r="R54" i="1" s="1"/>
  <c r="E53" i="1"/>
  <c r="D53" i="1"/>
  <c r="O53" i="1" s="1"/>
  <c r="C53" i="1"/>
  <c r="R53" i="1" s="1"/>
  <c r="E52" i="1"/>
  <c r="D52" i="1"/>
  <c r="O52" i="1" s="1"/>
  <c r="C52" i="1"/>
  <c r="R52" i="1" s="1"/>
  <c r="E51" i="1"/>
  <c r="D51" i="1"/>
  <c r="O51" i="1" s="1"/>
  <c r="C51" i="1"/>
  <c r="R51" i="1" s="1"/>
  <c r="E50" i="1"/>
  <c r="D50" i="1"/>
  <c r="O50" i="1" s="1"/>
  <c r="C50" i="1"/>
  <c r="R50" i="1" s="1"/>
  <c r="E49" i="1"/>
  <c r="D49" i="1"/>
  <c r="O49" i="1" s="1"/>
  <c r="C49" i="1"/>
  <c r="R49" i="1" s="1"/>
  <c r="E48" i="1"/>
  <c r="D48" i="1"/>
  <c r="O48" i="1" s="1"/>
  <c r="C48" i="1"/>
  <c r="R48" i="1" s="1"/>
  <c r="E47" i="1"/>
  <c r="D47" i="1"/>
  <c r="O47" i="1" s="1"/>
  <c r="C47" i="1"/>
  <c r="R47" i="1" s="1"/>
  <c r="E46" i="1"/>
  <c r="D46" i="1"/>
  <c r="O46" i="1" s="1"/>
  <c r="C46" i="1"/>
  <c r="R46" i="1" s="1"/>
  <c r="E45" i="1"/>
  <c r="D45" i="1"/>
  <c r="O45" i="1" s="1"/>
  <c r="C45" i="1"/>
  <c r="R45" i="1" s="1"/>
  <c r="E44" i="1"/>
  <c r="D44" i="1"/>
  <c r="O44" i="1" s="1"/>
  <c r="C44" i="1"/>
  <c r="R44" i="1" s="1"/>
  <c r="E43" i="1"/>
  <c r="D43" i="1"/>
  <c r="O43" i="1" s="1"/>
  <c r="C43" i="1"/>
  <c r="R43" i="1" s="1"/>
  <c r="E42" i="1"/>
  <c r="D42" i="1"/>
  <c r="O42" i="1" s="1"/>
  <c r="C42" i="1"/>
  <c r="R42" i="1" s="1"/>
  <c r="E41" i="1"/>
  <c r="D41" i="1"/>
  <c r="O41" i="1" s="1"/>
  <c r="C41" i="1"/>
  <c r="R41" i="1" s="1"/>
  <c r="E40" i="1"/>
  <c r="D40" i="1"/>
  <c r="O40" i="1" s="1"/>
  <c r="C40" i="1"/>
  <c r="R40" i="1" s="1"/>
  <c r="E39" i="1"/>
  <c r="D39" i="1"/>
  <c r="O39" i="1" s="1"/>
  <c r="C39" i="1"/>
  <c r="R39" i="1" s="1"/>
  <c r="E38" i="1"/>
  <c r="D38" i="1"/>
  <c r="O38" i="1" s="1"/>
  <c r="C38" i="1"/>
  <c r="R38" i="1" s="1"/>
  <c r="E37" i="1"/>
  <c r="D37" i="1"/>
  <c r="O37" i="1" s="1"/>
  <c r="C37" i="1"/>
  <c r="R37" i="1" s="1"/>
  <c r="E36" i="1"/>
  <c r="D36" i="1"/>
  <c r="O36" i="1" s="1"/>
  <c r="C36" i="1"/>
  <c r="R36" i="1" s="1"/>
  <c r="E35" i="1"/>
  <c r="D35" i="1"/>
  <c r="O35" i="1" s="1"/>
  <c r="C35" i="1"/>
  <c r="R35" i="1" s="1"/>
  <c r="E34" i="1"/>
  <c r="D34" i="1"/>
  <c r="O34" i="1" s="1"/>
  <c r="C34" i="1"/>
  <c r="R34" i="1" s="1"/>
  <c r="E33" i="1"/>
  <c r="D33" i="1"/>
  <c r="O33" i="1" s="1"/>
  <c r="C33" i="1"/>
  <c r="R33" i="1" s="1"/>
  <c r="E32" i="1"/>
  <c r="D32" i="1"/>
  <c r="O32" i="1" s="1"/>
  <c r="C32" i="1"/>
  <c r="R32" i="1" s="1"/>
  <c r="E31" i="1"/>
  <c r="D31" i="1"/>
  <c r="O31" i="1" s="1"/>
  <c r="C31" i="1"/>
  <c r="R31" i="1" s="1"/>
  <c r="E30" i="1"/>
  <c r="D30" i="1"/>
  <c r="O30" i="1" s="1"/>
  <c r="C30" i="1"/>
  <c r="R30" i="1" s="1"/>
  <c r="E29" i="1"/>
  <c r="D29" i="1"/>
  <c r="O29" i="1" s="1"/>
  <c r="C29" i="1"/>
  <c r="R29" i="1" s="1"/>
  <c r="E28" i="1"/>
  <c r="D28" i="1"/>
  <c r="O28" i="1" s="1"/>
  <c r="C28" i="1"/>
  <c r="R28" i="1" s="1"/>
  <c r="E27" i="1"/>
  <c r="D27" i="1"/>
  <c r="O27" i="1" s="1"/>
  <c r="C27" i="1"/>
  <c r="R27" i="1" s="1"/>
  <c r="E26" i="1"/>
  <c r="D26" i="1"/>
  <c r="O26" i="1" s="1"/>
  <c r="C26" i="1"/>
  <c r="R26" i="1" s="1"/>
  <c r="E25" i="1"/>
  <c r="D25" i="1"/>
  <c r="O25" i="1" s="1"/>
  <c r="C25" i="1"/>
  <c r="R25" i="1" s="1"/>
  <c r="E24" i="1"/>
  <c r="D24" i="1"/>
  <c r="O24" i="1" s="1"/>
  <c r="C24" i="1"/>
  <c r="R24" i="1" s="1"/>
  <c r="E23" i="1"/>
  <c r="D23" i="1"/>
  <c r="O23" i="1" s="1"/>
  <c r="C23" i="1"/>
  <c r="R23" i="1" s="1"/>
  <c r="E22" i="1"/>
  <c r="D22" i="1"/>
  <c r="O22" i="1" s="1"/>
  <c r="C22" i="1"/>
  <c r="R22" i="1" s="1"/>
  <c r="E21" i="1"/>
  <c r="D21" i="1"/>
  <c r="O21" i="1" s="1"/>
  <c r="C21" i="1"/>
  <c r="R21" i="1" s="1"/>
  <c r="E20" i="1"/>
  <c r="D20" i="1"/>
  <c r="O20" i="1" s="1"/>
  <c r="C20" i="1"/>
  <c r="R20" i="1" s="1"/>
  <c r="E19" i="1"/>
  <c r="D19" i="1"/>
  <c r="O19" i="1" s="1"/>
  <c r="C19" i="1"/>
  <c r="R19" i="1" s="1"/>
  <c r="E18" i="1"/>
  <c r="D18" i="1"/>
  <c r="O18" i="1" s="1"/>
  <c r="C18" i="1"/>
  <c r="R18" i="1" s="1"/>
  <c r="E17" i="1"/>
  <c r="D17" i="1"/>
  <c r="O17" i="1" s="1"/>
  <c r="C17" i="1"/>
  <c r="R17" i="1" s="1"/>
  <c r="E16" i="1"/>
  <c r="D16" i="1"/>
  <c r="O16" i="1" s="1"/>
  <c r="C16" i="1"/>
  <c r="R16" i="1" s="1"/>
  <c r="E15" i="1"/>
  <c r="D15" i="1"/>
  <c r="O15" i="1" s="1"/>
  <c r="C15" i="1"/>
  <c r="R15" i="1" s="1"/>
  <c r="E14" i="1"/>
  <c r="D14" i="1"/>
  <c r="O14" i="1" s="1"/>
  <c r="C14" i="1"/>
  <c r="R14" i="1" s="1"/>
  <c r="E13" i="1"/>
  <c r="D13" i="1"/>
  <c r="O13" i="1" s="1"/>
  <c r="C13" i="1"/>
  <c r="R13" i="1" s="1"/>
  <c r="E12" i="1"/>
  <c r="D12" i="1"/>
  <c r="O12" i="1" s="1"/>
  <c r="C12" i="1"/>
  <c r="R12" i="1" s="1"/>
  <c r="E11" i="1"/>
  <c r="D11" i="1"/>
  <c r="O11" i="1" s="1"/>
  <c r="C11" i="1"/>
  <c r="R11" i="1" s="1"/>
  <c r="E10" i="1"/>
  <c r="D10" i="1"/>
  <c r="O10" i="1" s="1"/>
  <c r="C10" i="1"/>
  <c r="R10" i="1" s="1"/>
  <c r="E9" i="1"/>
  <c r="D9" i="1"/>
  <c r="O9" i="1" s="1"/>
  <c r="C9" i="1"/>
  <c r="R9" i="1" s="1"/>
  <c r="E8" i="1"/>
  <c r="D8" i="1"/>
  <c r="O8" i="1" s="1"/>
  <c r="C8" i="1"/>
  <c r="R8" i="1" s="1"/>
  <c r="E7" i="1"/>
  <c r="D7" i="1"/>
  <c r="O7" i="1" s="1"/>
  <c r="C7" i="1"/>
  <c r="R7" i="1" s="1"/>
  <c r="E6" i="1"/>
  <c r="D6" i="1"/>
  <c r="O6" i="1" s="1"/>
  <c r="C6" i="1"/>
  <c r="R6" i="1" s="1"/>
  <c r="E5" i="1"/>
  <c r="D5" i="1"/>
  <c r="O5" i="1" s="1"/>
  <c r="C5" i="1"/>
  <c r="R5" i="1" s="1"/>
  <c r="E4" i="1"/>
  <c r="D4" i="1"/>
  <c r="O4" i="1" s="1"/>
  <c r="C4" i="1"/>
  <c r="R4" i="1" s="1"/>
  <c r="E3" i="1"/>
  <c r="D3" i="1"/>
  <c r="O3" i="1" s="1"/>
  <c r="C3" i="1"/>
  <c r="R3" i="1" s="1"/>
  <c r="E2" i="1"/>
  <c r="D2" i="1"/>
  <c r="O2" i="1" s="1"/>
  <c r="C2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46" i="2" l="1" a="1"/>
  <c r="B46" i="2" s="1"/>
  <c r="L4" i="2" a="1"/>
  <c r="L4" i="2" s="1"/>
  <c r="M4" i="2" s="1"/>
  <c r="L17" i="2" a="1"/>
  <c r="L17" i="2" s="1"/>
  <c r="M17" i="2" s="1"/>
  <c r="P17" i="2" a="1"/>
  <c r="P17" i="2" s="1"/>
  <c r="P4" i="2" a="1"/>
  <c r="P4" i="2" s="1"/>
  <c r="H30" i="2" a="1"/>
  <c r="L35" i="2" s="1"/>
  <c r="U17" i="2" a="1"/>
  <c r="U17" i="2" s="1"/>
  <c r="Q17" i="2" a="1"/>
  <c r="Q17" i="2" s="1"/>
  <c r="R17" i="2" s="1"/>
  <c r="U4" i="2" a="1"/>
  <c r="U4" i="2" s="1"/>
  <c r="Q4" i="2" a="1"/>
  <c r="Q4" i="2" s="1"/>
  <c r="R4" i="2" s="1"/>
  <c r="F4" i="2" a="1"/>
  <c r="F4" i="2" s="1"/>
  <c r="F17" i="2" a="1"/>
  <c r="F17" i="2" s="1"/>
  <c r="B17" i="2" a="1"/>
  <c r="B17" i="2" s="1"/>
  <c r="C17" i="2" s="1"/>
  <c r="B4" i="2" a="1"/>
  <c r="B4" i="2" s="1"/>
  <c r="C4" i="2" s="1"/>
  <c r="G4" i="2" a="1"/>
  <c r="G4" i="2" s="1"/>
  <c r="H4" i="2" s="1"/>
  <c r="G17" i="2" a="1"/>
  <c r="G17" i="2" s="1"/>
  <c r="H17" i="2" s="1"/>
  <c r="K17" i="2" a="1"/>
  <c r="K17" i="2" s="1"/>
  <c r="K4" i="2" a="1"/>
  <c r="K4" i="2" s="1"/>
  <c r="B30" i="2" a="1"/>
  <c r="R2" i="1"/>
  <c r="N30" i="2" s="1" a="1"/>
  <c r="O35" i="2" s="1"/>
  <c r="O39" i="2" l="1"/>
  <c r="O34" i="2"/>
  <c r="O38" i="2"/>
  <c r="O31" i="2"/>
  <c r="O37" i="2"/>
  <c r="O36" i="2"/>
  <c r="O32" i="2"/>
  <c r="O33" i="2"/>
  <c r="B30" i="2"/>
  <c r="G35" i="2"/>
  <c r="G37" i="2"/>
  <c r="G34" i="2"/>
  <c r="G39" i="2"/>
  <c r="G31" i="2"/>
  <c r="G32" i="2"/>
  <c r="G36" i="2"/>
  <c r="G33" i="2"/>
  <c r="G38" i="2"/>
  <c r="H30" i="2"/>
  <c r="M35" i="2"/>
  <c r="M34" i="2"/>
  <c r="M37" i="2"/>
  <c r="M32" i="2"/>
  <c r="M36" i="2"/>
  <c r="M38" i="2"/>
  <c r="M39" i="2"/>
  <c r="M31" i="2"/>
  <c r="M33" i="2"/>
  <c r="N30" i="2"/>
  <c r="T37" i="2"/>
  <c r="U32" i="2"/>
  <c r="U39" i="2"/>
  <c r="S37" i="2"/>
  <c r="T32" i="2"/>
  <c r="S34" i="2"/>
  <c r="T39" i="2"/>
  <c r="U34" i="2"/>
  <c r="S32" i="2"/>
  <c r="S39" i="2"/>
  <c r="T34" i="2"/>
  <c r="U38" i="2"/>
  <c r="S36" i="2"/>
  <c r="T31" i="2"/>
  <c r="S35" i="2"/>
  <c r="T38" i="2"/>
  <c r="U33" i="2"/>
  <c r="S31" i="2"/>
  <c r="U35" i="2"/>
  <c r="S33" i="2"/>
  <c r="T36" i="2"/>
  <c r="U31" i="2"/>
  <c r="S38" i="2"/>
  <c r="T33" i="2"/>
  <c r="U37" i="2"/>
  <c r="U36" i="2"/>
  <c r="T35" i="2"/>
  <c r="B43" i="2"/>
  <c r="L39" i="2"/>
  <c r="I36" i="2"/>
  <c r="L37" i="2"/>
  <c r="L38" i="2"/>
  <c r="L36" i="2"/>
  <c r="I39" i="2"/>
  <c r="I37" i="2"/>
  <c r="I38" i="2"/>
  <c r="I35" i="2"/>
  <c r="I34" i="2"/>
  <c r="L34" i="2"/>
  <c r="L33" i="2"/>
  <c r="L32" i="2"/>
  <c r="L31" i="2"/>
  <c r="I33" i="2"/>
  <c r="I32" i="2"/>
  <c r="I31" i="2"/>
  <c r="R39" i="2"/>
  <c r="R35" i="2"/>
  <c r="R31" i="2"/>
  <c r="R38" i="2"/>
  <c r="R34" i="2"/>
  <c r="R37" i="2"/>
  <c r="R36" i="2"/>
  <c r="R33" i="2"/>
  <c r="R32" i="2"/>
  <c r="F39" i="2"/>
  <c r="F36" i="2"/>
  <c r="F34" i="2"/>
  <c r="F38" i="2"/>
  <c r="F37" i="2"/>
  <c r="F35" i="2"/>
  <c r="F33" i="2"/>
  <c r="F31" i="2"/>
  <c r="F32" i="2"/>
  <c r="C39" i="2"/>
  <c r="C36" i="2"/>
  <c r="C35" i="2"/>
  <c r="C32" i="2"/>
  <c r="C38" i="2"/>
  <c r="C37" i="2"/>
  <c r="C34" i="2"/>
  <c r="C31" i="2"/>
  <c r="C33" i="2"/>
  <c r="C12" i="2"/>
  <c r="C10" i="2"/>
  <c r="C6" i="2"/>
  <c r="C7" i="2"/>
  <c r="C5" i="2"/>
  <c r="C13" i="2"/>
  <c r="C11" i="2"/>
  <c r="C9" i="2"/>
  <c r="C8" i="2"/>
  <c r="M7" i="2"/>
  <c r="M5" i="2"/>
  <c r="M13" i="2"/>
  <c r="M9" i="2"/>
  <c r="M11" i="2"/>
  <c r="M12" i="2"/>
  <c r="M8" i="2"/>
  <c r="M6" i="2"/>
  <c r="M10" i="2"/>
  <c r="H8" i="2"/>
  <c r="R10" i="2"/>
  <c r="R9" i="2"/>
  <c r="H9" i="2"/>
  <c r="H19" i="2"/>
  <c r="R13" i="2"/>
  <c r="H18" i="2"/>
  <c r="H7" i="2"/>
  <c r="H25" i="2"/>
  <c r="H6" i="2"/>
  <c r="H11" i="2"/>
  <c r="H23" i="2"/>
  <c r="R6" i="2"/>
  <c r="H13" i="2"/>
  <c r="H22" i="2"/>
  <c r="R11" i="2"/>
  <c r="H21" i="2"/>
  <c r="H5" i="2"/>
  <c r="H26" i="2"/>
  <c r="H12" i="2"/>
  <c r="H24" i="2"/>
  <c r="H20" i="2"/>
  <c r="H10" i="2"/>
  <c r="R12" i="2"/>
  <c r="R8" i="2"/>
  <c r="C18" i="2"/>
  <c r="R7" i="2"/>
  <c r="R26" i="2"/>
  <c r="R21" i="2"/>
  <c r="R18" i="2"/>
  <c r="R23" i="2"/>
  <c r="R20" i="2"/>
  <c r="R25" i="2"/>
  <c r="R22" i="2"/>
  <c r="M18" i="2"/>
  <c r="M25" i="2"/>
  <c r="M22" i="2"/>
  <c r="M20" i="2"/>
  <c r="C21" i="2"/>
  <c r="R24" i="2"/>
  <c r="C25" i="2"/>
  <c r="C23" i="2"/>
  <c r="M24" i="2"/>
  <c r="M23" i="2"/>
  <c r="R19" i="2"/>
  <c r="C20" i="2"/>
  <c r="M21" i="2"/>
  <c r="C22" i="2"/>
  <c r="C19" i="2"/>
  <c r="M26" i="2"/>
  <c r="C26" i="2"/>
  <c r="M19" i="2"/>
  <c r="C24" i="2"/>
  <c r="R5" i="2"/>
  <c r="G30" i="2" l="1"/>
  <c r="Y13" i="2"/>
  <c r="Y14" i="2" s="1"/>
  <c r="M30" i="2"/>
  <c r="L30" i="2"/>
  <c r="T30" i="2"/>
  <c r="S30" i="2"/>
  <c r="U30" i="2"/>
  <c r="F43" i="2"/>
  <c r="U43" i="2"/>
  <c r="I43" i="2"/>
  <c r="T43" i="2"/>
  <c r="H43" i="2"/>
  <c r="S43" i="2"/>
  <c r="G43" i="2"/>
  <c r="R43" i="2"/>
  <c r="Q43" i="2"/>
  <c r="P43" i="2"/>
  <c r="O43" i="2"/>
  <c r="N43" i="2"/>
  <c r="M43" i="2"/>
  <c r="L43" i="2"/>
  <c r="K43" i="2"/>
  <c r="J43" i="2"/>
  <c r="C43" i="2"/>
  <c r="F30" i="2"/>
  <c r="I30" i="2"/>
  <c r="R30" i="2"/>
  <c r="O30" i="2"/>
  <c r="C3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<sst xmlns="http://schemas.openxmlformats.org/spreadsheetml/2006/main" count="604" uniqueCount="553">
  <si>
    <t>Symbol</t>
  </si>
  <si>
    <t>Open</t>
  </si>
  <si>
    <t>High</t>
  </si>
  <si>
    <t>Low</t>
  </si>
  <si>
    <t>S.AAPL</t>
  </si>
  <si>
    <t>S.ABNB</t>
  </si>
  <si>
    <t>S.ADBE</t>
  </si>
  <si>
    <t>S.ADI</t>
  </si>
  <si>
    <t>S.ADP</t>
  </si>
  <si>
    <t>S.ADSK</t>
  </si>
  <si>
    <t>S.AEP</t>
  </si>
  <si>
    <t>S.AMAT</t>
  </si>
  <si>
    <t>S.AMD</t>
  </si>
  <si>
    <t>S.AMGN</t>
  </si>
  <si>
    <t>S.AMZN</t>
  </si>
  <si>
    <t>S.APP</t>
  </si>
  <si>
    <t>S.AVGO</t>
  </si>
  <si>
    <t>S.AXON</t>
  </si>
  <si>
    <t>S.BKNG</t>
  </si>
  <si>
    <t>S.BKR</t>
  </si>
  <si>
    <t>S.CDNS</t>
  </si>
  <si>
    <t>S.CEG</t>
  </si>
  <si>
    <t>S.CMCSA</t>
  </si>
  <si>
    <t>S.COST</t>
  </si>
  <si>
    <t>S.CPRT</t>
  </si>
  <si>
    <t>S.CRWD</t>
  </si>
  <si>
    <t>S.CSCO</t>
  </si>
  <si>
    <t>S.CSX</t>
  </si>
  <si>
    <t>S.CTAS</t>
  </si>
  <si>
    <t>S.DASH</t>
  </si>
  <si>
    <t>S.DDOG</t>
  </si>
  <si>
    <t>S.DXCM</t>
  </si>
  <si>
    <t>S.EXC</t>
  </si>
  <si>
    <t>S.FANG</t>
  </si>
  <si>
    <t>S.FAST</t>
  </si>
  <si>
    <t>S.FTNT</t>
  </si>
  <si>
    <t>S.GEHC</t>
  </si>
  <si>
    <t>S.GILD</t>
  </si>
  <si>
    <t>S.GOOG</t>
  </si>
  <si>
    <t>S.GOOGL</t>
  </si>
  <si>
    <t>S.HON</t>
  </si>
  <si>
    <t>S.HONA</t>
  </si>
  <si>
    <t>S.IDXX</t>
  </si>
  <si>
    <t>S.INTC</t>
  </si>
  <si>
    <t>S.INTU</t>
  </si>
  <si>
    <t>S.ISRG</t>
  </si>
  <si>
    <t>S.KDP</t>
  </si>
  <si>
    <t>S.KHC</t>
  </si>
  <si>
    <t>S.KLAC</t>
  </si>
  <si>
    <t>S.LIN</t>
  </si>
  <si>
    <t>S.LITE</t>
  </si>
  <si>
    <t>S.LRCX</t>
  </si>
  <si>
    <t>S.MAR</t>
  </si>
  <si>
    <t>S.MCHP</t>
  </si>
  <si>
    <t>S.MDLZ</t>
  </si>
  <si>
    <t>S.META</t>
  </si>
  <si>
    <t>S.MNST</t>
  </si>
  <si>
    <t>S.MPWR</t>
  </si>
  <si>
    <t>S.MRVL</t>
  </si>
  <si>
    <t>S.MSFT</t>
  </si>
  <si>
    <t>S.MU</t>
  </si>
  <si>
    <t>S.NFLX</t>
  </si>
  <si>
    <t>S.NVDA</t>
  </si>
  <si>
    <t>S.NXPI</t>
  </si>
  <si>
    <t>S.ODFL</t>
  </si>
  <si>
    <t>S.ORLY</t>
  </si>
  <si>
    <t>S.PANW</t>
  </si>
  <si>
    <t>S.PAYX</t>
  </si>
  <si>
    <t>S.PCAR</t>
  </si>
  <si>
    <t>S.PEP</t>
  </si>
  <si>
    <t>S.PLTR</t>
  </si>
  <si>
    <t>S.PYPL</t>
  </si>
  <si>
    <t>S.QCOM</t>
  </si>
  <si>
    <t>S.REGN</t>
  </si>
  <si>
    <t>S.ROP</t>
  </si>
  <si>
    <t>S.ROST</t>
  </si>
  <si>
    <t>S.SBUX</t>
  </si>
  <si>
    <t>S.SNDK</t>
  </si>
  <si>
    <t>S.SNPS</t>
  </si>
  <si>
    <t>S.STX</t>
  </si>
  <si>
    <t>S.TER</t>
  </si>
  <si>
    <t>S.TMUS</t>
  </si>
  <si>
    <t>S.TSLA</t>
  </si>
  <si>
    <t>S.TTWO</t>
  </si>
  <si>
    <t>S.TXN</t>
  </si>
  <si>
    <t>S.VRTX</t>
  </si>
  <si>
    <t>S.WBD</t>
  </si>
  <si>
    <t>S.WDAY</t>
  </si>
  <si>
    <t>S.WDC</t>
  </si>
  <si>
    <t>S.WMT</t>
  </si>
  <si>
    <t>S.XEL</t>
  </si>
  <si>
    <t>Company</t>
  </si>
  <si>
    <t>Last Trade</t>
  </si>
  <si>
    <t>NC</t>
  </si>
  <si>
    <t>%NC</t>
  </si>
  <si>
    <t>Weekly</t>
  </si>
  <si>
    <t>Monthly</t>
  </si>
  <si>
    <t>Qtrly</t>
  </si>
  <si>
    <t>Annual</t>
  </si>
  <si>
    <t>Quarterly</t>
  </si>
  <si>
    <t>Volume</t>
  </si>
  <si>
    <t>Vol/MA</t>
  </si>
  <si>
    <t>Vol/21 MA</t>
  </si>
  <si>
    <t>Today's Top Ten Volume Percentage Ratios</t>
  </si>
  <si>
    <t>NC/21 ATR</t>
  </si>
  <si>
    <t>ATR</t>
  </si>
  <si>
    <t>Today's Top Ten NC/21-day ATR Percentage Ratios</t>
  </si>
  <si>
    <t>MA</t>
  </si>
  <si>
    <t>STDV</t>
  </si>
  <si>
    <t>Z-Score</t>
  </si>
  <si>
    <t>Close</t>
  </si>
  <si>
    <t>Bottom Quarterly Ten Percentage Changes</t>
  </si>
  <si>
    <t>Top Ten Weekly Percentage Changes</t>
  </si>
  <si>
    <t>Top Ten Monthly Percentage Changes</t>
  </si>
  <si>
    <t>Top Ten Quarterly Percentage Changes</t>
  </si>
  <si>
    <t>Top Ten Annual Percentage Changes</t>
  </si>
  <si>
    <t>Bottom Ten Monthly Percentage Changes</t>
  </si>
  <si>
    <t>Bottom Ten Annual Percentage Changes</t>
  </si>
  <si>
    <t>Today's Ten Top Z-Scores</t>
  </si>
  <si>
    <t>Bottom Ten Weekly Percentage Changes</t>
  </si>
  <si>
    <t>MA (21)</t>
  </si>
  <si>
    <t>STDV (21)</t>
  </si>
  <si>
    <t>A large amount of data is pulled and may take a minute to populate.</t>
  </si>
  <si>
    <t>S.A</t>
  </si>
  <si>
    <t>S.ABBV</t>
  </si>
  <si>
    <t>S.ABT</t>
  </si>
  <si>
    <t>S.ACGL</t>
  </si>
  <si>
    <t>S.ACN</t>
  </si>
  <si>
    <t>S.ADM</t>
  </si>
  <si>
    <t>S.AEE</t>
  </si>
  <si>
    <t>S.AES</t>
  </si>
  <si>
    <t>S.AFL</t>
  </si>
  <si>
    <t>S.AIG</t>
  </si>
  <si>
    <t>S.AIZ</t>
  </si>
  <si>
    <t>S.AJG</t>
  </si>
  <si>
    <t>S.AKAM</t>
  </si>
  <si>
    <t>S.ALB</t>
  </si>
  <si>
    <t>S.ALGN</t>
  </si>
  <si>
    <t>S.ALL</t>
  </si>
  <si>
    <t>S.ALLE</t>
  </si>
  <si>
    <t>S.AMCR</t>
  </si>
  <si>
    <t>S.AME</t>
  </si>
  <si>
    <t>S.AMP</t>
  </si>
  <si>
    <t>S.AMT</t>
  </si>
  <si>
    <t>S.ANET</t>
  </si>
  <si>
    <t>S.AON</t>
  </si>
  <si>
    <t>S.AOS</t>
  </si>
  <si>
    <t>S.APA</t>
  </si>
  <si>
    <t>S.APD</t>
  </si>
  <si>
    <t>S.APH</t>
  </si>
  <si>
    <t>S.APO</t>
  </si>
  <si>
    <t>S.APTV</t>
  </si>
  <si>
    <t>S.ARE</t>
  </si>
  <si>
    <t>S.ARES</t>
  </si>
  <si>
    <t>S.ATO</t>
  </si>
  <si>
    <t>S.AVB</t>
  </si>
  <si>
    <t>S.AVY</t>
  </si>
  <si>
    <t>S.AWK</t>
  </si>
  <si>
    <t>S.AXP</t>
  </si>
  <si>
    <t>S.AZO</t>
  </si>
  <si>
    <t>S.BA</t>
  </si>
  <si>
    <t>S.BAC</t>
  </si>
  <si>
    <t>S.BALL</t>
  </si>
  <si>
    <t>S.BAX</t>
  </si>
  <si>
    <t>S.BBY</t>
  </si>
  <si>
    <t>S.BDX</t>
  </si>
  <si>
    <t>S.BEN</t>
  </si>
  <si>
    <t>S.BFB</t>
  </si>
  <si>
    <t>S.BG</t>
  </si>
  <si>
    <t>S.BIIB</t>
  </si>
  <si>
    <t>S.BLDR</t>
  </si>
  <si>
    <t>S.BLK</t>
  </si>
  <si>
    <t>S.BMY</t>
  </si>
  <si>
    <t>S.BNY</t>
  </si>
  <si>
    <t>S.BR</t>
  </si>
  <si>
    <t>S.BRKB</t>
  </si>
  <si>
    <t>S.BRO</t>
  </si>
  <si>
    <t>S.BSX</t>
  </si>
  <si>
    <t>S.BX</t>
  </si>
  <si>
    <t>S.BXP</t>
  </si>
  <si>
    <t>S.C</t>
  </si>
  <si>
    <t>S.CAH</t>
  </si>
  <si>
    <t>S.CARR</t>
  </si>
  <si>
    <t>S.CASY</t>
  </si>
  <si>
    <t>S.CAT</t>
  </si>
  <si>
    <t>S.CB</t>
  </si>
  <si>
    <t>S.CBOE</t>
  </si>
  <si>
    <t>S.CBRE</t>
  </si>
  <si>
    <t>S.CCI</t>
  </si>
  <si>
    <t>S.CCL</t>
  </si>
  <si>
    <t>S.CDW</t>
  </si>
  <si>
    <t>S.CF</t>
  </si>
  <si>
    <t>S.CFG</t>
  </si>
  <si>
    <t>S.CHD</t>
  </si>
  <si>
    <t>S.CHRW</t>
  </si>
  <si>
    <t>S.CHTR</t>
  </si>
  <si>
    <t>S.CI</t>
  </si>
  <si>
    <t>S.CIEN</t>
  </si>
  <si>
    <t>S.CINF</t>
  </si>
  <si>
    <t>S.CL</t>
  </si>
  <si>
    <t>S.CLX</t>
  </si>
  <si>
    <t>S.CME</t>
  </si>
  <si>
    <t>S.CMG</t>
  </si>
  <si>
    <t>S.CMI</t>
  </si>
  <si>
    <t>S.CMS</t>
  </si>
  <si>
    <t>S.CNC</t>
  </si>
  <si>
    <t>S.CNP</t>
  </si>
  <si>
    <t>S.COF</t>
  </si>
  <si>
    <t>S.COHR</t>
  </si>
  <si>
    <t>S.COIN</t>
  </si>
  <si>
    <t>S.COO</t>
  </si>
  <si>
    <t>S.COP</t>
  </si>
  <si>
    <t>S.COR</t>
  </si>
  <si>
    <t>S.CPAY</t>
  </si>
  <si>
    <t>S.CPT</t>
  </si>
  <si>
    <t>S.CRH</t>
  </si>
  <si>
    <t>S.CRL</t>
  </si>
  <si>
    <t>S.CRM</t>
  </si>
  <si>
    <t>S.CSGP</t>
  </si>
  <si>
    <t>S.CTSH</t>
  </si>
  <si>
    <t>S.CTVA</t>
  </si>
  <si>
    <t>S.CVNA</t>
  </si>
  <si>
    <t>S.CVS</t>
  </si>
  <si>
    <t>S.CVX</t>
  </si>
  <si>
    <t>S.D</t>
  </si>
  <si>
    <t>S.DAL</t>
  </si>
  <si>
    <t>S.DD</t>
  </si>
  <si>
    <t>S.DE</t>
  </si>
  <si>
    <t>S.DECK</t>
  </si>
  <si>
    <t>S.DELL</t>
  </si>
  <si>
    <t>S.DG</t>
  </si>
  <si>
    <t>S.DGX</t>
  </si>
  <si>
    <t>S.DHI</t>
  </si>
  <si>
    <t>S.DHR</t>
  </si>
  <si>
    <t>S.DIS</t>
  </si>
  <si>
    <t>S.DLR</t>
  </si>
  <si>
    <t>S.DLTR</t>
  </si>
  <si>
    <t>S.DOC</t>
  </si>
  <si>
    <t>S.DOV</t>
  </si>
  <si>
    <t>S.DOW</t>
  </si>
  <si>
    <t>S.DPZ</t>
  </si>
  <si>
    <t>S.DRI</t>
  </si>
  <si>
    <t>S.DTE</t>
  </si>
  <si>
    <t>S.DUK</t>
  </si>
  <si>
    <t>S.DVA</t>
  </si>
  <si>
    <t>S.DVN</t>
  </si>
  <si>
    <t>S.EBAY</t>
  </si>
  <si>
    <t>S.ECHO</t>
  </si>
  <si>
    <t>S.ECL</t>
  </si>
  <si>
    <t>S.ED</t>
  </si>
  <si>
    <t>S.EFX</t>
  </si>
  <si>
    <t>S.EG</t>
  </si>
  <si>
    <t>S.EIX</t>
  </si>
  <si>
    <t>S.EL</t>
  </si>
  <si>
    <t>S.ELV</t>
  </si>
  <si>
    <t>S.EME</t>
  </si>
  <si>
    <t>S.EMR</t>
  </si>
  <si>
    <t>S.EOG</t>
  </si>
  <si>
    <t>S.EQIX</t>
  </si>
  <si>
    <t>S.EQR</t>
  </si>
  <si>
    <t>S.EQT</t>
  </si>
  <si>
    <t>S.ERIE</t>
  </si>
  <si>
    <t>S.ES</t>
  </si>
  <si>
    <t>S.ESS</t>
  </si>
  <si>
    <t>S.ETN</t>
  </si>
  <si>
    <t>S.ETR</t>
  </si>
  <si>
    <t>S.EVRG</t>
  </si>
  <si>
    <t>S.EW</t>
  </si>
  <si>
    <t>S.EXE</t>
  </si>
  <si>
    <t>S.EXPD</t>
  </si>
  <si>
    <t>S.EXPE</t>
  </si>
  <si>
    <t>S.EXR</t>
  </si>
  <si>
    <t>S.F</t>
  </si>
  <si>
    <t>S.FCX</t>
  </si>
  <si>
    <t>S.FDS</t>
  </si>
  <si>
    <t>S.FDX</t>
  </si>
  <si>
    <t>S.FDXF</t>
  </si>
  <si>
    <t>S.FE</t>
  </si>
  <si>
    <t>S.FFIV</t>
  </si>
  <si>
    <t>S.FICO</t>
  </si>
  <si>
    <t>S.FIS</t>
  </si>
  <si>
    <t>S.FISV</t>
  </si>
  <si>
    <t>S.FITB</t>
  </si>
  <si>
    <t>S.FIX</t>
  </si>
  <si>
    <t>S.FLEX</t>
  </si>
  <si>
    <t>S.FOX</t>
  </si>
  <si>
    <t>S.FOXA</t>
  </si>
  <si>
    <t>S.FRT</t>
  </si>
  <si>
    <t>S.FSLR</t>
  </si>
  <si>
    <t>S.FTV</t>
  </si>
  <si>
    <t>S.GD</t>
  </si>
  <si>
    <t>S.GDDY</t>
  </si>
  <si>
    <t>S.GE</t>
  </si>
  <si>
    <t>S.GEN</t>
  </si>
  <si>
    <t>S.GEV</t>
  </si>
  <si>
    <t>S.GIS</t>
  </si>
  <si>
    <t>S.GL</t>
  </si>
  <si>
    <t>S.GLW</t>
  </si>
  <si>
    <t>S.GM</t>
  </si>
  <si>
    <t>S.GNRC</t>
  </si>
  <si>
    <t>S.GPC</t>
  </si>
  <si>
    <t>S.GPN</t>
  </si>
  <si>
    <t>S.GRMN</t>
  </si>
  <si>
    <t>S.GS</t>
  </si>
  <si>
    <t>S.GWW</t>
  </si>
  <si>
    <t>S.HAL</t>
  </si>
  <si>
    <t>S.HAS</t>
  </si>
  <si>
    <t>S.HBAN</t>
  </si>
  <si>
    <t>S.HCA</t>
  </si>
  <si>
    <t>S.HD</t>
  </si>
  <si>
    <t>S.HIG</t>
  </si>
  <si>
    <t>S.HII</t>
  </si>
  <si>
    <t>S.HLT</t>
  </si>
  <si>
    <t>S.HOOD</t>
  </si>
  <si>
    <t>S.HPE</t>
  </si>
  <si>
    <t>S.HPQ</t>
  </si>
  <si>
    <t>S.HRL</t>
  </si>
  <si>
    <t>S.HSIC</t>
  </si>
  <si>
    <t>S.HST</t>
  </si>
  <si>
    <t>S.HSY</t>
  </si>
  <si>
    <t>S.HUBB</t>
  </si>
  <si>
    <t>S.HUM</t>
  </si>
  <si>
    <t>S.HWM</t>
  </si>
  <si>
    <t>S.IBKR</t>
  </si>
  <si>
    <t>S.IBM</t>
  </si>
  <si>
    <t>S.ICE</t>
  </si>
  <si>
    <t>S.IEX</t>
  </si>
  <si>
    <t>S.IFF</t>
  </si>
  <si>
    <t>S.INCY</t>
  </si>
  <si>
    <t>S.INVH</t>
  </si>
  <si>
    <t>S.IP</t>
  </si>
  <si>
    <t>S.IQV</t>
  </si>
  <si>
    <t>S.IR</t>
  </si>
  <si>
    <t>S.IRM</t>
  </si>
  <si>
    <t>S.IT</t>
  </si>
  <si>
    <t>S.ITW</t>
  </si>
  <si>
    <t>S.IVZ</t>
  </si>
  <si>
    <t>S.J</t>
  </si>
  <si>
    <t>S.JBHT</t>
  </si>
  <si>
    <t>S.JBL</t>
  </si>
  <si>
    <t>S.JCI</t>
  </si>
  <si>
    <t>S.JKHY</t>
  </si>
  <si>
    <t>S.JNJ</t>
  </si>
  <si>
    <t>S.JPM</t>
  </si>
  <si>
    <t>S.KEY</t>
  </si>
  <si>
    <t>S.KEYS</t>
  </si>
  <si>
    <t>S.KIM</t>
  </si>
  <si>
    <t>S.KKR</t>
  </si>
  <si>
    <t>S.KMB</t>
  </si>
  <si>
    <t>S.KMI</t>
  </si>
  <si>
    <t>S.KO</t>
  </si>
  <si>
    <t>S.KR</t>
  </si>
  <si>
    <t>S.KVUE</t>
  </si>
  <si>
    <t>S.L</t>
  </si>
  <si>
    <t>S.LDOS</t>
  </si>
  <si>
    <t>S.LEN</t>
  </si>
  <si>
    <t>S.LH</t>
  </si>
  <si>
    <t>S.LHX</t>
  </si>
  <si>
    <t>S.LII</t>
  </si>
  <si>
    <t>S.LLY</t>
  </si>
  <si>
    <t>S.LMT</t>
  </si>
  <si>
    <t>S.LNT</t>
  </si>
  <si>
    <t>S.LOW</t>
  </si>
  <si>
    <t>S.LULU</t>
  </si>
  <si>
    <t>S.LUV</t>
  </si>
  <si>
    <t>S.LVS</t>
  </si>
  <si>
    <t>S.LYB</t>
  </si>
  <si>
    <t>S.LYV</t>
  </si>
  <si>
    <t>S.MA</t>
  </si>
  <si>
    <t>S.MAA</t>
  </si>
  <si>
    <t>S.MAS</t>
  </si>
  <si>
    <t>S.MCD</t>
  </si>
  <si>
    <t>S.MCK</t>
  </si>
  <si>
    <t>S.MCO</t>
  </si>
  <si>
    <t>S.MDT</t>
  </si>
  <si>
    <t>S.MET</t>
  </si>
  <si>
    <t>S.MGM</t>
  </si>
  <si>
    <t>S.MKC</t>
  </si>
  <si>
    <t>S.MLM</t>
  </si>
  <si>
    <t>S.MMM</t>
  </si>
  <si>
    <t>S.MO</t>
  </si>
  <si>
    <t>S.MOS</t>
  </si>
  <si>
    <t>S.MPC</t>
  </si>
  <si>
    <t>S.MRK</t>
  </si>
  <si>
    <t>S.MRNA</t>
  </si>
  <si>
    <t>S.MRSH</t>
  </si>
  <si>
    <t>S.MS</t>
  </si>
  <si>
    <t>S.MSCI</t>
  </si>
  <si>
    <t>S.MSI</t>
  </si>
  <si>
    <t>S.MTB</t>
  </si>
  <si>
    <t>S.MTD</t>
  </si>
  <si>
    <t>S.NCLH</t>
  </si>
  <si>
    <t>S.NDAQ</t>
  </si>
  <si>
    <t>S.NDSN</t>
  </si>
  <si>
    <t>S.NEE</t>
  </si>
  <si>
    <t>S.NEM</t>
  </si>
  <si>
    <t>S.NI</t>
  </si>
  <si>
    <t>S.NKE</t>
  </si>
  <si>
    <t>S.NOC</t>
  </si>
  <si>
    <t>S.NOW</t>
  </si>
  <si>
    <t>S.NRG</t>
  </si>
  <si>
    <t>S.NSC</t>
  </si>
  <si>
    <t>S.NTAP</t>
  </si>
  <si>
    <t>S.NTRS</t>
  </si>
  <si>
    <t>S.NUE</t>
  </si>
  <si>
    <t>S.NVR</t>
  </si>
  <si>
    <t>S.NWS</t>
  </si>
  <si>
    <t>S.NWSA</t>
  </si>
  <si>
    <t>S.O</t>
  </si>
  <si>
    <t>S.OKE</t>
  </si>
  <si>
    <t>S.OMC</t>
  </si>
  <si>
    <t>S.ON</t>
  </si>
  <si>
    <t>S.ORCL</t>
  </si>
  <si>
    <t>S.OTIS</t>
  </si>
  <si>
    <t>S.OXY</t>
  </si>
  <si>
    <t>S.PCG</t>
  </si>
  <si>
    <t>S.PEG</t>
  </si>
  <si>
    <t>S.PFE</t>
  </si>
  <si>
    <t>S.PFG</t>
  </si>
  <si>
    <t>S.PG</t>
  </si>
  <si>
    <t>S.PGR</t>
  </si>
  <si>
    <t>S.PH</t>
  </si>
  <si>
    <t>S.PHM</t>
  </si>
  <si>
    <t>S.PKG</t>
  </si>
  <si>
    <t>S.PLD</t>
  </si>
  <si>
    <t>S.PM</t>
  </si>
  <si>
    <t>S.PNC</t>
  </si>
  <si>
    <t>S.PNR</t>
  </si>
  <si>
    <t>S.PNW</t>
  </si>
  <si>
    <t>S.PODD</t>
  </si>
  <si>
    <t>S.PPG</t>
  </si>
  <si>
    <t>S.PPL</t>
  </si>
  <si>
    <t>S.PRU</t>
  </si>
  <si>
    <t>S.PSA</t>
  </si>
  <si>
    <t>S.PSKY</t>
  </si>
  <si>
    <t>S.PSX</t>
  </si>
  <si>
    <t>S.PTC</t>
  </si>
  <si>
    <t>S.PWR</t>
  </si>
  <si>
    <t>S.Q</t>
  </si>
  <si>
    <t>S.RCL</t>
  </si>
  <si>
    <t>S.REG</t>
  </si>
  <si>
    <t>S.RF</t>
  </si>
  <si>
    <t>S.RJF</t>
  </si>
  <si>
    <t>S.RL</t>
  </si>
  <si>
    <t>S.RMD</t>
  </si>
  <si>
    <t>S.ROK</t>
  </si>
  <si>
    <t>S.ROL</t>
  </si>
  <si>
    <t>S.RSG</t>
  </si>
  <si>
    <t>S.RTX</t>
  </si>
  <si>
    <t>S.RVTY</t>
  </si>
  <si>
    <t>S.SBAC</t>
  </si>
  <si>
    <t>S.SCHW</t>
  </si>
  <si>
    <t>S.SHW</t>
  </si>
  <si>
    <t>S.SJM</t>
  </si>
  <si>
    <t>S.SLB</t>
  </si>
  <si>
    <t>S.SMCI</t>
  </si>
  <si>
    <t>S.SNA</t>
  </si>
  <si>
    <t>S.SO</t>
  </si>
  <si>
    <t>S.SOLV</t>
  </si>
  <si>
    <t>S.SPG</t>
  </si>
  <si>
    <t>S.SPGI</t>
  </si>
  <si>
    <t>S.SRE</t>
  </si>
  <si>
    <t>S.STE</t>
  </si>
  <si>
    <t>S.STLD</t>
  </si>
  <si>
    <t>S.STT</t>
  </si>
  <si>
    <t>S.STZ</t>
  </si>
  <si>
    <t>S.SW</t>
  </si>
  <si>
    <t>S.SWK</t>
  </si>
  <si>
    <t>S.SWKS</t>
  </si>
  <si>
    <t>S.SYF</t>
  </si>
  <si>
    <t>S.SYK</t>
  </si>
  <si>
    <t>S.SYY</t>
  </si>
  <si>
    <t>S.T</t>
  </si>
  <si>
    <t>S.TAP</t>
  </si>
  <si>
    <t>S.TDG</t>
  </si>
  <si>
    <t>S.TDY</t>
  </si>
  <si>
    <t>S.TECH</t>
  </si>
  <si>
    <t>S.TEL</t>
  </si>
  <si>
    <t>S.TFC</t>
  </si>
  <si>
    <t>S.TGT</t>
  </si>
  <si>
    <t>S.TJX</t>
  </si>
  <si>
    <t>S.TKO</t>
  </si>
  <si>
    <t>S.TMO</t>
  </si>
  <si>
    <t>S.TPL</t>
  </si>
  <si>
    <t>S.TPR</t>
  </si>
  <si>
    <t>S.TRGP</t>
  </si>
  <si>
    <t>S.TRMB</t>
  </si>
  <si>
    <t>S.TROW</t>
  </si>
  <si>
    <t>S.TRV</t>
  </si>
  <si>
    <t>S.TSCO</t>
  </si>
  <si>
    <t>S.TSN</t>
  </si>
  <si>
    <t>S.TT</t>
  </si>
  <si>
    <t>S.TTD</t>
  </si>
  <si>
    <t>S.TXT</t>
  </si>
  <si>
    <t>S.TYL</t>
  </si>
  <si>
    <t>S.UAL</t>
  </si>
  <si>
    <t>S.UBER</t>
  </si>
  <si>
    <t>S.UDR</t>
  </si>
  <si>
    <t>S.UHS</t>
  </si>
  <si>
    <t>S.ULTA</t>
  </si>
  <si>
    <t>S.UNH</t>
  </si>
  <si>
    <t>S.UNP</t>
  </si>
  <si>
    <t>S.UPS</t>
  </si>
  <si>
    <t>S.URI</t>
  </si>
  <si>
    <t>S.USB</t>
  </si>
  <si>
    <t>S.V</t>
  </si>
  <si>
    <t>S.VEEV</t>
  </si>
  <si>
    <t>S.VICI</t>
  </si>
  <si>
    <t>S.VLO</t>
  </si>
  <si>
    <t>S.VLTO</t>
  </si>
  <si>
    <t>S.VMC</t>
  </si>
  <si>
    <t>S.VRSK</t>
  </si>
  <si>
    <t>S.VRSN</t>
  </si>
  <si>
    <t>S.VRT</t>
  </si>
  <si>
    <t>S.VST</t>
  </si>
  <si>
    <t>S.VTR</t>
  </si>
  <si>
    <t>S.VTRS</t>
  </si>
  <si>
    <t>S.VZ</t>
  </si>
  <si>
    <t>S.WAB</t>
  </si>
  <si>
    <t>S.WAT</t>
  </si>
  <si>
    <t>S.WEC</t>
  </si>
  <si>
    <t>S.WELL</t>
  </si>
  <si>
    <t>S.WFC</t>
  </si>
  <si>
    <t>S.WM</t>
  </si>
  <si>
    <t>S.WMB</t>
  </si>
  <si>
    <t>S.WRB</t>
  </si>
  <si>
    <t>S.WSM</t>
  </si>
  <si>
    <t>S.WST</t>
  </si>
  <si>
    <t>S.WTW</t>
  </si>
  <si>
    <t>S.WY</t>
  </si>
  <si>
    <t>S.WYNN</t>
  </si>
  <si>
    <t>S.XOM</t>
  </si>
  <si>
    <t>S.XYL</t>
  </si>
  <si>
    <t>S.XYZ</t>
  </si>
  <si>
    <t>S.YUM</t>
  </si>
  <si>
    <t>S.ZBH</t>
  </si>
  <si>
    <t>S.ZBRA</t>
  </si>
  <si>
    <t>S.ZTS</t>
  </si>
  <si>
    <t>S.SPY</t>
  </si>
  <si>
    <t xml:space="preserve">High: </t>
  </si>
  <si>
    <t xml:space="preserve">Open: </t>
  </si>
  <si>
    <t xml:space="preserve">Low: </t>
  </si>
  <si>
    <t xml:space="preserve">Last: </t>
  </si>
  <si>
    <t xml:space="preserve">NC: </t>
  </si>
  <si>
    <t xml:space="preserve">%NC: </t>
  </si>
  <si>
    <t>Ratio:</t>
  </si>
  <si>
    <t>Volume:</t>
  </si>
  <si>
    <t xml:space="preserve">ATR: </t>
  </si>
  <si>
    <t xml:space="preserve">NC/21 ATR: </t>
  </si>
  <si>
    <t xml:space="preserve">MA: </t>
  </si>
  <si>
    <t xml:space="preserve">STDV: </t>
  </si>
  <si>
    <t xml:space="preserve">Z-Score: </t>
  </si>
  <si>
    <t>S.FERG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</si>
</sst>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entury Gothic"/>
      <family val="2"/>
    </font>
    <font>
      <sz val="10"/>
      <color rgb="FFFF0000"/>
      <name val="Arial"/>
      <family val="2"/>
    </font>
    <font>
      <sz val="11"/>
      <color theme="0"/>
      <name val="Century Gothic"/>
      <family val="2"/>
    </font>
    <font>
      <sz val="18"/>
      <color theme="1"/>
      <name val="Century Gothic"/>
      <family val="2"/>
    </font>
    <font>
      <sz val="18"/>
      <color theme="0"/>
      <name val="Century Gothic"/>
      <family val="2"/>
    </font>
  </fonts>
  <fills count="6">
    <fill>
      <patternFill patternType="none"/>
    </fill>
    <fill>
      <patternFill patternType="gray125"/>
    </fill>
    <fill>
      <gradientFill degree="270">
        <stop position="0">
          <color theme="3" tint="0.49803155613879818"/>
        </stop>
        <stop position="1">
          <color rgb="FF002060"/>
        </stop>
      </gradientFill>
    </fill>
    <fill>
      <gradientFill degree="90">
        <stop position="0">
          <color theme="3" tint="0.49803155613879818"/>
        </stop>
        <stop position="1">
          <color rgb="FF002060"/>
        </stop>
      </gradientFill>
    </fill>
    <fill>
      <gradientFill degree="90">
        <stop position="0">
          <color theme="3" tint="0.49803155613879818"/>
        </stop>
        <stop position="0.5">
          <color rgb="FF002060"/>
        </stop>
        <stop position="1">
          <color theme="3" tint="0.49803155613879818"/>
        </stop>
      </gradientFill>
    </fill>
    <fill>
      <gradientFill degree="90">
        <stop position="0">
          <color rgb="FF002060"/>
        </stop>
        <stop position="0.5">
          <color theme="3" tint="0.49803155613879818"/>
        </stop>
        <stop position="1">
          <color rgb="FF002060"/>
        </stop>
      </gradientFill>
    </fill>
  </fills>
  <borders count="10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shrinkToFit="1"/>
    </xf>
    <xf numFmtId="1" fontId="0" fillId="0" borderId="0" xfId="0" applyNumberFormat="1" applyAlignment="1">
      <alignment horizontal="center"/>
    </xf>
    <xf numFmtId="0" fontId="0" fillId="0" borderId="0" xfId="0" applyAlignment="1">
      <alignment shrinkToFit="1"/>
    </xf>
    <xf numFmtId="10" fontId="0" fillId="0" borderId="0" xfId="0" applyNumberFormat="1" applyAlignment="1">
      <alignment horizontal="center" shrinkToFit="1"/>
    </xf>
    <xf numFmtId="2" fontId="0" fillId="0" borderId="0" xfId="0" applyNumberFormat="1" applyAlignment="1">
      <alignment horizontal="center" shrinkToFit="1"/>
    </xf>
    <xf numFmtId="2" fontId="0" fillId="0" borderId="0" xfId="0" quotePrefix="1" applyNumberFormat="1" applyAlignment="1">
      <alignment horizontal="center"/>
    </xf>
    <xf numFmtId="2" fontId="0" fillId="0" borderId="0" xfId="0" applyNumberFormat="1" applyAlignment="1">
      <alignment shrinkToFit="1"/>
    </xf>
    <xf numFmtId="0" fontId="2" fillId="3" borderId="1" xfId="0" applyFont="1" applyFill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10" fontId="0" fillId="0" borderId="1" xfId="0" applyNumberFormat="1" applyBorder="1" applyAlignment="1">
      <alignment horizontal="center" shrinkToFit="1"/>
    </xf>
    <xf numFmtId="2" fontId="0" fillId="0" borderId="1" xfId="0" applyNumberFormat="1" applyBorder="1" applyAlignment="1">
      <alignment horizontal="center" shrinkToFit="1"/>
    </xf>
    <xf numFmtId="0" fontId="0" fillId="0" borderId="1" xfId="0" quotePrefix="1" applyBorder="1" applyAlignment="1">
      <alignment horizontal="center" shrinkToFit="1"/>
    </xf>
    <xf numFmtId="1" fontId="0" fillId="0" borderId="1" xfId="0" applyNumberFormat="1" applyBorder="1" applyAlignment="1">
      <alignment horizontal="center" shrinkToFit="1"/>
    </xf>
    <xf numFmtId="2" fontId="2" fillId="3" borderId="1" xfId="0" applyNumberFormat="1" applyFont="1" applyFill="1" applyBorder="1" applyAlignment="1">
      <alignment horizontal="center" shrinkToFit="1"/>
    </xf>
    <xf numFmtId="10" fontId="0" fillId="0" borderId="2" xfId="0" applyNumberFormat="1" applyBorder="1" applyAlignment="1">
      <alignment horizontal="center" shrinkToFit="1"/>
    </xf>
    <xf numFmtId="10" fontId="0" fillId="0" borderId="3" xfId="0" applyNumberFormat="1" applyBorder="1" applyAlignment="1">
      <alignment horizontal="center" shrinkToFit="1"/>
    </xf>
    <xf numFmtId="0" fontId="0" fillId="0" borderId="4" xfId="0" applyBorder="1" applyAlignment="1">
      <alignment shrinkToFit="1"/>
    </xf>
    <xf numFmtId="0" fontId="0" fillId="0" borderId="3" xfId="0" applyBorder="1" applyAlignment="1">
      <alignment horizontal="center" shrinkToFit="1"/>
    </xf>
    <xf numFmtId="2" fontId="0" fillId="0" borderId="3" xfId="0" applyNumberFormat="1" applyBorder="1" applyAlignment="1">
      <alignment horizontal="center" shrinkToFit="1"/>
    </xf>
    <xf numFmtId="10" fontId="0" fillId="0" borderId="2" xfId="0" quotePrefix="1" applyNumberFormat="1" applyBorder="1" applyAlignment="1">
      <alignment horizontal="center" shrinkToFit="1"/>
    </xf>
    <xf numFmtId="0" fontId="2" fillId="0" borderId="0" xfId="0" applyFont="1"/>
    <xf numFmtId="0" fontId="2" fillId="0" borderId="0" xfId="0" applyFont="1" applyAlignment="1">
      <alignment shrinkToFit="1"/>
    </xf>
    <xf numFmtId="164" fontId="3" fillId="0" borderId="0" xfId="0" applyNumberFormat="1" applyFont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 shrinkToFit="1"/>
    </xf>
    <xf numFmtId="2" fontId="2" fillId="4" borderId="1" xfId="0" applyNumberFormat="1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 shrinkToFit="1"/>
    </xf>
    <xf numFmtId="0" fontId="2" fillId="0" borderId="0" xfId="0" applyFont="1" applyAlignment="1" applyProtection="1">
      <alignment shrinkToFit="1"/>
      <protection locked="0"/>
    </xf>
    <xf numFmtId="0" fontId="0" fillId="0" borderId="0" xfId="0" applyAlignment="1" applyProtection="1">
      <alignment shrinkToFit="1"/>
      <protection locked="0"/>
    </xf>
    <xf numFmtId="0" fontId="0" fillId="0" borderId="0" xfId="0" applyAlignment="1">
      <alignment horizontal="left"/>
    </xf>
    <xf numFmtId="2" fontId="0" fillId="0" borderId="9" xfId="0" applyNumberFormat="1" applyBorder="1" applyAlignment="1">
      <alignment horizontal="center" shrinkToFit="1"/>
    </xf>
    <xf numFmtId="10" fontId="0" fillId="0" borderId="9" xfId="0" applyNumberFormat="1" applyBorder="1" applyAlignment="1">
      <alignment horizontal="center" shrinkToFit="1"/>
    </xf>
    <xf numFmtId="3" fontId="0" fillId="0" borderId="9" xfId="0" applyNumberFormat="1" applyBorder="1" applyAlignment="1">
      <alignment shrinkToFit="1"/>
    </xf>
    <xf numFmtId="0" fontId="0" fillId="0" borderId="1" xfId="0" applyBorder="1" applyAlignment="1">
      <alignment horizontal="right" shrinkToFit="1"/>
    </xf>
    <xf numFmtId="0" fontId="0" fillId="0" borderId="1" xfId="0" applyBorder="1" applyAlignment="1">
      <alignment horizontal="center" shrinkToFit="1"/>
    </xf>
    <xf numFmtId="0" fontId="2" fillId="2" borderId="1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shrinkToFit="1"/>
    </xf>
    <xf numFmtId="0" fontId="2" fillId="5" borderId="7" xfId="0" applyFont="1" applyFill="1" applyBorder="1" applyAlignment="1">
      <alignment shrinkToFit="1"/>
    </xf>
    <xf numFmtId="0" fontId="2" fillId="5" borderId="8" xfId="0" applyFont="1" applyFill="1" applyBorder="1" applyAlignment="1">
      <alignment shrinkToFit="1"/>
    </xf>
    <xf numFmtId="2" fontId="2" fillId="3" borderId="1" xfId="0" applyNumberFormat="1" applyFont="1" applyFill="1" applyBorder="1" applyAlignment="1">
      <alignment horizontal="center" shrinkToFit="1"/>
    </xf>
    <xf numFmtId="0" fontId="0" fillId="0" borderId="0" xfId="0" applyAlignment="1">
      <alignment horizontal="center" vertical="center" textRotation="90" shrinkToFit="1"/>
    </xf>
    <xf numFmtId="0" fontId="2" fillId="4" borderId="1" xfId="0" applyFont="1" applyFill="1" applyBorder="1" applyAlignment="1">
      <alignment horizontal="center"/>
    </xf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0" fontId="0" fillId="0" borderId="9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0" fillId="0" borderId="0" xfId="0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251.72190476189999</v>
        <stp/>
        <stp>StudyData</stp>
        <stp>S.ABBV</stp>
        <stp>MA</stp>
        <stp>InputChoice=Close,MAType=Sim,Period=21</stp>
        <stp>MA</stp>
        <stp>D</stp>
        <stp/>
        <stp>all</stp>
        <stp/>
        <stp/>
        <stp/>
        <stp>T</stp>
        <tr r="P4" s="1"/>
      </tp>
      <tp>
        <v>487.73380952380001</v>
        <stp/>
        <stp>StudyData</stp>
        <stp>S.HUBB</stp>
        <stp>MA</stp>
        <stp>InputChoice=Close,MAType=Sim,Period=21</stp>
        <stp>MA</stp>
        <stp>D</stp>
        <stp/>
        <stp>all</stp>
        <stp/>
        <stp/>
        <stp/>
        <stp>T</stp>
        <tr r="P238" s="1"/>
      </tp>
      <tp>
        <v>241.84380952379999</v>
        <stp/>
        <stp>StudyData</stp>
        <stp>S.ADBE</stp>
        <stp>MA</stp>
        <stp>InputChoice=Close,MAType=Sim,Period=21</stp>
        <stp>MA</stp>
        <stp>D</stp>
        <stp/>
        <stp>all</stp>
        <stp/>
        <stp/>
        <stp/>
        <stp>T</stp>
        <tr r="P9" s="1"/>
      </tp>
      <tp>
        <v>0.45285714290000001</v>
        <stp/>
        <stp>StudyData</stp>
        <stp>ATR(S.KEY,MAType:=Sim,Period:=21)</stp>
        <stp>Bar</stp>
        <stp/>
        <stp>Close</stp>
        <stp>D</stp>
        <stp/>
        <stp/>
        <stp/>
        <stp/>
        <stp/>
        <stp>T</stp>
        <tr r="O267" s="1"/>
      </tp>
      <tp>
        <v>0.94238095239999997</v>
        <stp/>
        <stp>StudyData</stp>
        <stp>ATR(S.KDP,MAType:=Sim,Period:=21)</stp>
        <stp>Bar</stp>
        <stp/>
        <stp>Close</stp>
        <stp>D</stp>
        <stp/>
        <stp/>
        <stp/>
        <stp/>
        <stp/>
        <stp>T</stp>
        <tr r="O266" s="1"/>
      </tp>
      <tp>
        <v>0.50095238099999995</v>
        <stp/>
        <stp>StudyData</stp>
        <stp>ATR(S.KIM,MAType:=Sim,Period:=21)</stp>
        <stp>Bar</stp>
        <stp/>
        <stp>Close</stp>
        <stp>D</stp>
        <stp/>
        <stp/>
        <stp/>
        <stp/>
        <stp/>
        <stp>T</stp>
        <tr r="O270" s="1"/>
      </tp>
      <tp>
        <v>0.84428571429999999</v>
        <stp/>
        <stp>StudyData</stp>
        <stp>ATR(S.KHC,MAType:=Sim,Period:=21)</stp>
        <stp>Bar</stp>
        <stp/>
        <stp>Close</stp>
        <stp>D</stp>
        <stp/>
        <stp/>
        <stp/>
        <stp/>
        <stp/>
        <stp>T</stp>
        <tr r="O269" s="1"/>
      </tp>
      <tp>
        <v>3.5633333333000001</v>
        <stp/>
        <stp>StudyData</stp>
        <stp>ATR(S.KKR,MAType:=Sim,Period:=21)</stp>
        <stp>Bar</stp>
        <stp/>
        <stp>Close</stp>
        <stp>D</stp>
        <stp/>
        <stp/>
        <stp/>
        <stp/>
        <stp/>
        <stp>T</stp>
        <tr r="O271" s="1"/>
      </tp>
      <tp>
        <v>3.4180952380999998</v>
        <stp/>
        <stp>StudyData</stp>
        <stp>ATR(S.KMB,MAType:=Sim,Period:=21)</stp>
        <stp>Bar</stp>
        <stp/>
        <stp>Close</stp>
        <stp>D</stp>
        <stp/>
        <stp/>
        <stp/>
        <stp/>
        <stp/>
        <stp>T</stp>
        <tr r="O273" s="1"/>
      </tp>
      <tp>
        <v>0.71571428569999995</v>
        <stp/>
        <stp>StudyData</stp>
        <stp>ATR(S.KMI,MAType:=Sim,Period:=21)</stp>
        <stp>Bar</stp>
        <stp/>
        <stp>Close</stp>
        <stp>D</stp>
        <stp/>
        <stp/>
        <stp/>
        <stp/>
        <stp/>
        <stp>T</stp>
        <tr r="O274" s="1"/>
      </tp>
      <tp>
        <v>15.523127840700001</v>
        <stp/>
        <stp>StudyData</stp>
        <stp>S.WDAY</stp>
        <stp>StdDev</stp>
        <stp>InputChoice=Close,Period1=21</stp>
        <stp>STDDEV</stp>
        <stp>D</stp>
        <stp/>
        <stp>all</stp>
        <stp/>
        <stp/>
        <stp/>
        <stp>T</stp>
        <tr r="Q483" s="1"/>
      </tp>
      <tp>
        <v>5.7113675881999999</v>
        <stp/>
        <stp>StudyData</stp>
        <stp>S.WELL</stp>
        <stp>StdDev</stp>
        <stp>InputChoice=Close,Period1=21</stp>
        <stp>STDDEV</stp>
        <stp>D</stp>
        <stp/>
        <stp>all</stp>
        <stp/>
        <stp/>
        <stp/>
        <stp>T</stp>
        <tr r="Q486" s="1"/>
      </tp>
      <tp>
        <v>2.3176334790999999</v>
        <stp/>
        <stp>StudyData</stp>
        <stp>S.WYNN</stp>
        <stp>StdDev</stp>
        <stp>InputChoice=Close,Period1=21</stp>
        <stp>STDDEV</stp>
        <stp>D</stp>
        <stp/>
        <stp>all</stp>
        <stp/>
        <stp/>
        <stp/>
        <stp>T</stp>
        <tr r="Q496" s="1"/>
      </tp>
      <tp t="s">
        <v>ServiceNow, Inc.</v>
        <stp/>
        <stp>ContractData</stp>
        <stp>S.NOW</stp>
        <stp>LongDescription</stp>
        <stp/>
        <stp>T</stp>
        <tr r="B337" s="1"/>
      </tp>
      <tp t="s">
        <v>Northrop Grumman Corporation</v>
        <stp/>
        <stp>ContractData</stp>
        <stp>S.NOC</stp>
        <stp>LongDescription</stp>
        <stp/>
        <stp>T</stp>
        <tr r="B336" s="1"/>
      </tp>
      <tp t="s">
        <v>NIKE Inc ClsB</v>
        <stp/>
        <stp>ContractData</stp>
        <stp>S.NKE</stp>
        <stp>LongDescription</stp>
        <stp/>
        <stp>T</stp>
        <tr r="B335" s="1"/>
      </tp>
      <tp t="s">
        <v>Newmont Goldcorp Corporation</v>
        <stp/>
        <stp>ContractData</stp>
        <stp>S.NEM</stp>
        <stp>LongDescription</stp>
        <stp/>
        <stp>T</stp>
        <tr r="O33" s="2"/>
        <tr r="H8" s="2"/>
        <tr r="B332" s="1"/>
      </tp>
      <tp t="s">
        <v>Nextera Energy, Inc.</v>
        <stp/>
        <stp>ContractData</stp>
        <stp>S.NEE</stp>
        <stp>LongDescription</stp>
        <stp/>
        <stp>T</stp>
        <tr r="B331" s="1"/>
      </tp>
      <tp>
        <v>45.004761904799999</v>
        <stp/>
        <stp>StudyData</stp>
        <stp>S.AMCR</stp>
        <stp>MA</stp>
        <stp>InputChoice=Close,MAType=Sim,Period=21</stp>
        <stp>MA</stp>
        <stp>D</stp>
        <stp/>
        <stp>all</stp>
        <stp/>
        <stp/>
        <stp/>
        <stp>T</stp>
        <tr r="P27" s="1"/>
      </tp>
      <tp t="s">
        <v>Nucor Corp</v>
        <stp/>
        <stp>ContractData</stp>
        <stp>S.NUE</stp>
        <stp>LongDescription</stp>
        <stp/>
        <stp>T</stp>
        <tr r="B342" s="1"/>
      </tp>
      <tp t="s">
        <v>NEWS CP CL B CMN ST</v>
        <stp/>
        <stp>ContractData</stp>
        <stp>S.NWS</stp>
        <stp>LongDescription</stp>
        <stp/>
        <stp>T</stp>
        <tr r="B345" s="1"/>
      </tp>
      <tp t="s">
        <v>NVR Inc</v>
        <stp/>
        <stp>ContractData</stp>
        <stp>S.NVR</stp>
        <stp>LongDescription</stp>
        <stp/>
        <stp>T</stp>
        <tr r="B344" s="1"/>
      </tp>
      <tp t="s">
        <v>Norfolk Southern Corp</v>
        <stp/>
        <stp>ContractData</stp>
        <stp>S.NSC</stp>
        <stp>LongDescription</stp>
        <stp/>
        <stp>T</stp>
        <tr r="B339" s="1"/>
      </tp>
      <tp t="s">
        <v>NRG Energy Inc</v>
        <stp/>
        <stp>ContractData</stp>
        <stp>S.NRG</stp>
        <stp>LongDescription</stp>
        <stp/>
        <stp>T</stp>
        <tr r="H26" s="2"/>
        <tr r="B338" s="1"/>
      </tp>
      <tp t="s">
        <v>Omnicom Group Inc</v>
        <stp/>
        <stp>ContractData</stp>
        <stp>S.OMC</stp>
        <stp>LongDescription</stp>
        <stp/>
        <stp>T</stp>
        <tr r="B351" s="1"/>
      </tp>
      <tp t="s">
        <v>ONEOK Inc New</v>
        <stp/>
        <stp>ContractData</stp>
        <stp>S.OKE</stp>
        <stp>LongDescription</stp>
        <stp/>
        <stp>T</stp>
        <tr r="B350" s="1"/>
      </tp>
      <tp t="s">
        <v>Occidental Petroleum</v>
        <stp/>
        <stp>ContractData</stp>
        <stp>S.OXY</stp>
        <stp>LongDescription</stp>
        <stp/>
        <stp>T</stp>
        <tr r="B356" s="1"/>
      </tp>
      <tp t="s">
        <v>Lockheed Martin Corp</v>
        <stp/>
        <stp>ContractData</stp>
        <stp>S.LMT</stp>
        <stp>LongDescription</stp>
        <stp/>
        <stp>T</stp>
        <tr r="B287" s="1"/>
      </tp>
      <tp t="s">
        <v>Lilly (Eli) &amp; Company</v>
        <stp/>
        <stp>ContractData</stp>
        <stp>S.LLY</stp>
        <stp>LongDescription</stp>
        <stp/>
        <stp>T</stp>
        <tr r="B286" s="1"/>
      </tp>
      <tp t="s">
        <v>Lowes Companies Inc</v>
        <stp/>
        <stp>ContractData</stp>
        <stp>S.LOW</stp>
        <stp>LongDescription</stp>
        <stp/>
        <stp>T</stp>
        <tr r="B289" s="1"/>
      </tp>
      <tp t="s">
        <v>ALLIANT ENERGY CMN</v>
        <stp/>
        <stp>ContractData</stp>
        <stp>S.LNT</stp>
        <stp>LongDescription</stp>
        <stp/>
        <stp>T</stp>
        <tr r="B288" s="1"/>
      </tp>
      <tp t="s">
        <v>Linde PLC</v>
        <stp/>
        <stp>ContractData</stp>
        <stp>S.LIN</stp>
        <stp>LongDescription</stp>
        <stp/>
        <stp>T</stp>
        <tr r="B284" s="1"/>
      </tp>
      <tp t="s">
        <v>Lennox Internatl</v>
        <stp/>
        <stp>ContractData</stp>
        <stp>S.LII</stp>
        <stp>LongDescription</stp>
        <stp/>
        <stp>T</stp>
        <tr r="B283" s="1"/>
      </tp>
      <tp t="s">
        <v>L3Harris Technologies, Inc.</v>
        <stp/>
        <stp>ContractData</stp>
        <stp>S.LHX</stp>
        <stp>LongDescription</stp>
        <stp/>
        <stp>T</stp>
        <tr r="B282" s="1"/>
      </tp>
      <tp t="s">
        <v>Lennar Corp</v>
        <stp/>
        <stp>ContractData</stp>
        <stp>S.LEN</stp>
        <stp>LongDescription</stp>
        <stp/>
        <stp>T</stp>
        <tr r="B280" s="1"/>
      </tp>
      <tp t="s">
        <v>Live Nation Entertainment Inc</v>
        <stp/>
        <stp>ContractData</stp>
        <stp>S.LYV</stp>
        <stp>LongDescription</stp>
        <stp/>
        <stp>T</stp>
        <tr r="B295" s="1"/>
      </tp>
      <tp t="s">
        <v>LyondellBasell Industries NV Class A</v>
        <stp/>
        <stp>ContractData</stp>
        <stp>S.LYB</stp>
        <stp>LongDescription</stp>
        <stp/>
        <stp>T</stp>
        <tr r="B294" s="1"/>
      </tp>
      <tp t="s">
        <v>Southwest Airlines Co</v>
        <stp/>
        <stp>ContractData</stp>
        <stp>S.LUV</stp>
        <stp>LongDescription</stp>
        <stp/>
        <stp>T</stp>
        <tr r="C24" s="2"/>
        <tr r="B292" s="1"/>
      </tp>
      <tp t="s">
        <v>Las Vegas Sands Corp</v>
        <stp/>
        <stp>ContractData</stp>
        <stp>S.LVS</stp>
        <stp>LongDescription</stp>
        <stp/>
        <stp>T</stp>
        <tr r="B293" s="1"/>
      </tp>
      <tp t="s">
        <v>3M Company</v>
        <stp/>
        <stp>ContractData</stp>
        <stp>S.MMM</stp>
        <stp>LongDescription</stp>
        <stp/>
        <stp>T</stp>
        <tr r="B311" s="1"/>
      </tp>
      <tp t="s">
        <v>Martin Marietta Materials Inc</v>
        <stp/>
        <stp>ContractData</stp>
        <stp>S.MLM</stp>
        <stp>LongDescription</stp>
        <stp/>
        <stp>T</stp>
        <tr r="B310" s="1"/>
      </tp>
      <tp t="s">
        <v>Mosaic Company</v>
        <stp/>
        <stp>ContractData</stp>
        <stp>S.MOS</stp>
        <stp>LongDescription</stp>
        <stp/>
        <stp>T</stp>
        <tr r="B314" s="1"/>
      </tp>
      <tp t="s">
        <v>McCormick &amp; Company Inc</v>
        <stp/>
        <stp>ContractData</stp>
        <stp>S.MKC</stp>
        <stp>LongDescription</stp>
        <stp/>
        <stp>T</stp>
        <tr r="B309" s="1"/>
      </tp>
      <tp t="s">
        <v>MetLife Inc</v>
        <stp/>
        <stp>ContractData</stp>
        <stp>S.MET</stp>
        <stp>LongDescription</stp>
        <stp/>
        <stp>T</stp>
        <tr r="B306" s="1"/>
      </tp>
      <tp t="s">
        <v>Medtronic Inc</v>
        <stp/>
        <stp>ContractData</stp>
        <stp>S.MDT</stp>
        <stp>LongDescription</stp>
        <stp/>
        <stp>T</stp>
        <tr r="B305" s="1"/>
      </tp>
      <tp t="s">
        <v>MGM Resorts International</v>
        <stp/>
        <stp>ContractData</stp>
        <stp>S.MGM</stp>
        <stp>LongDescription</stp>
        <stp/>
        <stp>T</stp>
        <tr r="B308" s="1"/>
      </tp>
      <tp t="s">
        <v>MARRIOTT INT CL A CM</v>
        <stp/>
        <stp>ContractData</stp>
        <stp>S.MAR</stp>
        <stp>LongDescription</stp>
        <stp/>
        <stp>T</stp>
        <tr r="B298" s="1"/>
      </tp>
      <tp t="s">
        <v>Masco Corporation</v>
        <stp/>
        <stp>ContractData</stp>
        <stp>S.MAS</stp>
        <stp>LongDescription</stp>
        <stp/>
        <stp>T</stp>
        <tr r="B299" s="1"/>
      </tp>
      <tp t="s">
        <v>Mid-America Apt Communities Inc</v>
        <stp/>
        <stp>ContractData</stp>
        <stp>S.MAA</stp>
        <stp>LongDescription</stp>
        <stp/>
        <stp>T</stp>
        <tr r="B297" s="1"/>
      </tp>
      <tp t="s">
        <v>Moodys Corp</v>
        <stp/>
        <stp>ContractData</stp>
        <stp>S.MCO</stp>
        <stp>LongDescription</stp>
        <stp/>
        <stp>T</stp>
        <tr r="B303" s="1"/>
      </tp>
      <tp t="s">
        <v>McKesson Corporation</v>
        <stp/>
        <stp>ContractData</stp>
        <stp>S.MCK</stp>
        <stp>LongDescription</stp>
        <stp/>
        <stp>T</stp>
        <tr r="B302" s="1"/>
      </tp>
      <tp t="s">
        <v>McDonald's Corporation</v>
        <stp/>
        <stp>ContractData</stp>
        <stp>S.MCD</stp>
        <stp>LongDescription</stp>
        <stp/>
        <stp>T</stp>
        <tr r="B300" s="1"/>
      </tp>
      <tp t="s">
        <v>Mettler-Toledo Internatl Inc</v>
        <stp/>
        <stp>ContractData</stp>
        <stp>S.MTD</stp>
        <stp>LongDescription</stp>
        <stp/>
        <stp>T</stp>
        <tr r="B326" s="1"/>
      </tp>
      <tp t="s">
        <v>M&amp;T Bank Corp</v>
        <stp/>
        <stp>ContractData</stp>
        <stp>S.MTB</stp>
        <stp>LongDescription</stp>
        <stp/>
        <stp>T</stp>
        <tr r="B325" s="1"/>
      </tp>
      <tp t="s">
        <v>Marathon Petroleum Corporation</v>
        <stp/>
        <stp>ContractData</stp>
        <stp>S.MPC</stp>
        <stp>LongDescription</stp>
        <stp/>
        <stp>T</stp>
        <tr r="I34" s="2"/>
        <tr r="C11" s="2"/>
        <tr r="B315" s="1"/>
      </tp>
      <tp t="s">
        <v>Motorola Solutions, Inc.</v>
        <stp/>
        <stp>ContractData</stp>
        <stp>S.MSI</stp>
        <stp>LongDescription</stp>
        <stp/>
        <stp>T</stp>
        <tr r="B324" s="1"/>
      </tp>
      <tp t="s">
        <v>Merck &amp; Co Inc</v>
        <stp/>
        <stp>ContractData</stp>
        <stp>S.MRK</stp>
        <stp>LongDescription</stp>
        <stp/>
        <stp>T</stp>
        <tr r="B317" s="1"/>
      </tp>
      <tp t="s">
        <v>Johnson &amp; Johnson</v>
        <stp/>
        <stp>ContractData</stp>
        <stp>S.JNJ</stp>
        <stp>LongDescription</stp>
        <stp/>
        <stp>T</stp>
        <tr r="B264" s="1"/>
      </tp>
      <tp t="s">
        <v>Johnson Controls International plc</v>
        <stp/>
        <stp>ContractData</stp>
        <stp>S.JCI</stp>
        <stp>LongDescription</stp>
        <stp/>
        <stp>T</stp>
        <tr r="B262" s="1"/>
      </tp>
      <tp t="s">
        <v>Jabil Inc.</v>
        <stp/>
        <stp>ContractData</stp>
        <stp>S.JBL</stp>
        <stp>LongDescription</stp>
        <stp/>
        <stp>T</stp>
        <tr r="B261" s="1"/>
      </tp>
      <tp t="s">
        <v>JPMorgan Chase &amp; Co.</v>
        <stp/>
        <stp>ContractData</stp>
        <stp>S.JPM</stp>
        <stp>LongDescription</stp>
        <stp/>
        <stp>T</stp>
        <tr r="B265" s="1"/>
      </tp>
      <tp t="s">
        <v>Kinder Morgan, Inc.</v>
        <stp/>
        <stp>ContractData</stp>
        <stp>S.KMI</stp>
        <stp>LongDescription</stp>
        <stp/>
        <stp>T</stp>
        <tr r="B274" s="1"/>
      </tp>
      <tp t="s">
        <v>KIMBERLY CLARK CP</v>
        <stp/>
        <stp>ContractData</stp>
        <stp>S.KMB</stp>
        <stp>LongDescription</stp>
        <stp/>
        <stp>T</stp>
        <tr r="B273" s="1"/>
      </tp>
      <tp t="s">
        <v>Kimco Realty Corp</v>
        <stp/>
        <stp>ContractData</stp>
        <stp>S.KIM</stp>
        <stp>LongDescription</stp>
        <stp/>
        <stp>T</stp>
        <tr r="B270" s="1"/>
      </tp>
      <tp t="s">
        <v>KRAFT HEINZ CO CMN</v>
        <stp/>
        <stp>ContractData</stp>
        <stp>S.KHC</stp>
        <stp>LongDescription</stp>
        <stp/>
        <stp>T</stp>
        <tr r="B269" s="1"/>
      </tp>
      <tp t="s">
        <v>KKR &amp; Co. Inc.</v>
        <stp/>
        <stp>ContractData</stp>
        <stp>S.KKR</stp>
        <stp>LongDescription</stp>
        <stp/>
        <stp>T</stp>
        <tr r="B271" s="1"/>
      </tp>
      <tp t="s">
        <v>KeyCorp</v>
        <stp/>
        <stp>ContractData</stp>
        <stp>S.KEY</stp>
        <stp>LongDescription</stp>
        <stp/>
        <stp>T</stp>
        <tr r="B267" s="1"/>
      </tp>
      <tp t="s">
        <v>KEURIG DR PEPPER INC</v>
        <stp/>
        <stp>ContractData</stp>
        <stp>S.KDP</stp>
        <stp>LongDescription</stp>
        <stp/>
        <stp>T</stp>
        <tr r="B266" s="1"/>
      </tp>
      <tp t="s">
        <v>Hilton Inc.</v>
        <stp/>
        <stp>ContractData</stp>
        <stp>S.HLT</stp>
        <stp>LongDescription</stp>
        <stp/>
        <stp>T</stp>
        <tr r="B228" s="1"/>
      </tp>
      <tp t="s">
        <v>HONEYWELL INTL INC</v>
        <stp/>
        <stp>ContractData</stp>
        <stp>S.HON</stp>
        <stp>LongDescription</stp>
        <stp/>
        <stp>T</stp>
        <tr r="B229" s="1"/>
      </tp>
      <tp t="s">
        <v>Huntington Ingalls Industries</v>
        <stp/>
        <stp>ContractData</stp>
        <stp>S.HII</stp>
        <stp>LongDescription</stp>
        <stp/>
        <stp>T</stp>
        <tr r="B227" s="1"/>
      </tp>
      <tp t="s">
        <v>The Hartford Insurance Group, Inc.</v>
        <stp/>
        <stp>ContractData</stp>
        <stp>S.HIG</stp>
        <stp>LongDescription</stp>
        <stp/>
        <stp>T</stp>
        <tr r="B226" s="1"/>
      </tp>
      <tp t="s">
        <v>Hasbro Inc</v>
        <stp/>
        <stp>ContractData</stp>
        <stp>S.HAS</stp>
        <stp>LongDescription</stp>
        <stp/>
        <stp>T</stp>
        <tr r="B222" s="1"/>
      </tp>
      <tp t="s">
        <v>Halliburton Company</v>
        <stp/>
        <stp>ContractData</stp>
        <stp>S.HAL</stp>
        <stp>LongDescription</stp>
        <stp/>
        <stp>T</stp>
        <tr r="I35" s="2"/>
        <tr r="C12" s="2"/>
        <tr r="B221" s="1"/>
      </tp>
      <tp t="s">
        <v>HCA Holdings Inc.</v>
        <stp/>
        <stp>ContractData</stp>
        <stp>S.HCA</stp>
        <stp>LongDescription</stp>
        <stp/>
        <stp>T</stp>
        <tr r="B224" s="1"/>
      </tp>
      <tp t="s">
        <v>Humana Inc</v>
        <stp/>
        <stp>ContractData</stp>
        <stp>S.HUM</stp>
        <stp>LongDescription</stp>
        <stp/>
        <stp>T</stp>
        <tr r="B239" s="1"/>
      </tp>
      <tp t="s">
        <v>Howmet Aerospace Inc.</v>
        <stp/>
        <stp>ContractData</stp>
        <stp>S.HWM</stp>
        <stp>LongDescription</stp>
        <stp/>
        <stp>T</stp>
        <tr r="B240" s="1"/>
      </tp>
      <tp t="s">
        <v>Hewlett-Packard Company</v>
        <stp/>
        <stp>ContractData</stp>
        <stp>S.HPQ</stp>
        <stp>LongDescription</stp>
        <stp/>
        <stp>T</stp>
        <tr r="M10" s="2"/>
        <tr r="B233" s="1"/>
      </tp>
      <tp t="s">
        <v>Hewlett Packard Enterprise Company</v>
        <stp/>
        <stp>ContractData</stp>
        <stp>S.HPE</stp>
        <stp>LongDescription</stp>
        <stp/>
        <stp>T</stp>
        <tr r="R13" s="2"/>
        <tr r="B232" s="1"/>
      </tp>
      <tp t="s">
        <v>Hershey Foods Corp</v>
        <stp/>
        <stp>ContractData</stp>
        <stp>S.HSY</stp>
        <stp>LongDescription</stp>
        <stp/>
        <stp>T</stp>
        <tr r="B237" s="1"/>
      </tp>
      <tp t="s">
        <v>HOST HTLS &amp; RSRT CM</v>
        <stp/>
        <stp>ContractData</stp>
        <stp>S.HST</stp>
        <stp>LongDescription</stp>
        <stp/>
        <stp>T</stp>
        <tr r="B236" s="1"/>
      </tp>
      <tp t="s">
        <v>Hormel Foods Corp</v>
        <stp/>
        <stp>ContractData</stp>
        <stp>S.HRL</stp>
        <stp>LongDescription</stp>
        <stp/>
        <stp>T</stp>
        <tr r="B234" s="1"/>
      </tp>
      <tp t="s">
        <v>Idex Corp</v>
        <stp/>
        <stp>ContractData</stp>
        <stp>S.IEX</stp>
        <stp>LongDescription</stp>
        <stp/>
        <stp>T</stp>
        <tr r="B245" s="1"/>
      </tp>
      <tp t="s">
        <v>Intl Flvrs &amp; Fragrances</v>
        <stp/>
        <stp>ContractData</stp>
        <stp>S.IFF</stp>
        <stp>LongDescription</stp>
        <stp/>
        <stp>T</stp>
        <tr r="B246" s="1"/>
      </tp>
      <tp t="s">
        <v>Intercontinental, Inc.</v>
        <stp/>
        <stp>ContractData</stp>
        <stp>S.ICE</stp>
        <stp>LongDescription</stp>
        <stp/>
        <stp>T</stp>
        <tr r="B243" s="1"/>
      </tp>
      <tp t="s">
        <v>International Business Machines</v>
        <stp/>
        <stp>ContractData</stp>
        <stp>S.IBM</stp>
        <stp>LongDescription</stp>
        <stp/>
        <stp>T</stp>
        <tr r="B242" s="1"/>
      </tp>
      <tp t="s">
        <v>Illinois Tools Works Inc</v>
        <stp/>
        <stp>ContractData</stp>
        <stp>S.ITW</stp>
        <stp>LongDescription</stp>
        <stp/>
        <stp>T</stp>
        <tr r="B257" s="1"/>
      </tp>
      <tp t="s">
        <v>Invesco Ltd.</v>
        <stp/>
        <stp>ContractData</stp>
        <stp>S.IVZ</stp>
        <stp>LongDescription</stp>
        <stp/>
        <stp>T</stp>
        <tr r="B258" s="1"/>
      </tp>
      <tp t="s">
        <v>IQVIA Holdings, Inc.</v>
        <stp/>
        <stp>ContractData</stp>
        <stp>S.IQV</stp>
        <stp>LongDescription</stp>
        <stp/>
        <stp>T</stp>
        <tr r="B252" s="1"/>
      </tp>
      <tp t="s">
        <v>Iron Mountain Inc</v>
        <stp/>
        <stp>ContractData</stp>
        <stp>S.IRM</stp>
        <stp>LongDescription</stp>
        <stp/>
        <stp>T</stp>
        <tr r="B254" s="1"/>
      </tp>
      <tp t="s">
        <v>FOX CORP CM B</v>
        <stp/>
        <stp>ContractData</stp>
        <stp>S.FOX</stp>
        <stp>LongDescription</stp>
        <stp/>
        <stp>T</stp>
        <tr r="B196" s="1"/>
      </tp>
      <tp t="s">
        <v>Comfort Systems USA Inc</v>
        <stp/>
        <stp>ContractData</stp>
        <stp>S.FIX</stp>
        <stp>LongDescription</stp>
        <stp/>
        <stp>T</stp>
        <tr r="B194" s="1"/>
      </tp>
      <tp t="s">
        <v>Fidelity National Info Services</v>
        <stp/>
        <stp>ContractData</stp>
        <stp>S.FIS</stp>
        <stp>LongDescription</stp>
        <stp/>
        <stp>T</stp>
        <tr r="B191" s="1"/>
      </tp>
      <tp t="s">
        <v>FedEx Corp</v>
        <stp/>
        <stp>ContractData</stp>
        <stp>S.FDX</stp>
        <stp>LongDescription</stp>
        <stp/>
        <stp>T</stp>
        <tr r="O37" s="2"/>
        <tr r="B185" s="1"/>
      </tp>
      <tp t="s">
        <v>Factet Research</v>
        <stp/>
        <stp>ContractData</stp>
        <stp>S.FDS</stp>
        <stp>LongDescription</stp>
        <stp/>
        <stp>T</stp>
        <tr r="B184" s="1"/>
      </tp>
      <tp t="s">
        <v>Freeport-McMoRan Inc.</v>
        <stp/>
        <stp>ContractData</stp>
        <stp>S.FCX</stp>
        <stp>LongDescription</stp>
        <stp/>
        <stp>T</stp>
        <tr r="B183" s="1"/>
      </tp>
      <tp t="s">
        <v>Fortive Corporation</v>
        <stp/>
        <stp>ContractData</stp>
        <stp>S.FTV</stp>
        <stp>LongDescription</stp>
        <stp/>
        <stp>T</stp>
        <tr r="B201" s="1"/>
      </tp>
      <tp t="s">
        <v>Federal Realty Invstmt Trst</v>
        <stp/>
        <stp>ContractData</stp>
        <stp>S.FRT</stp>
        <stp>LongDescription</stp>
        <stp/>
        <stp>T</stp>
        <tr r="B198" s="1"/>
      </tp>
      <tp t="s">
        <v>Corning Incorporated</v>
        <stp/>
        <stp>ContractData</stp>
        <stp>S.GLW</stp>
        <stp>LongDescription</stp>
        <stp/>
        <stp>T</stp>
        <tr r="H12" s="2"/>
        <tr r="M18" s="2"/>
        <tr r="B211" s="1"/>
      </tp>
      <tp t="s">
        <v>General Mills Inc</v>
        <stp/>
        <stp>ContractData</stp>
        <stp>S.GIS</stp>
        <stp>LongDescription</stp>
        <stp/>
        <stp>T</stp>
        <tr r="B209" s="1"/>
      </tp>
      <tp t="s">
        <v>GE Vernova Inc.</v>
        <stp/>
        <stp>ContractData</stp>
        <stp>S.GEV</stp>
        <stp>LongDescription</stp>
        <stp/>
        <stp>T</stp>
        <tr r="B207" s="1"/>
      </tp>
      <tp t="s">
        <v>GEN DIGITAL INC. CMN</v>
        <stp/>
        <stp>ContractData</stp>
        <stp>S.GEN</stp>
        <stp>LongDescription</stp>
        <stp/>
        <stp>T</stp>
        <tr r="B206" s="1"/>
      </tp>
      <tp t="s">
        <v>Grainger (WW) Inc</v>
        <stp/>
        <stp>ContractData</stp>
        <stp>S.GWW</stp>
        <stp>LongDescription</stp>
        <stp/>
        <stp>T</stp>
        <tr r="B220" s="1"/>
      </tp>
      <tp t="s">
        <v>Global Payments</v>
        <stp/>
        <stp>ContractData</stp>
        <stp>S.GPN</stp>
        <stp>LongDescription</stp>
        <stp/>
        <stp>T</stp>
        <tr r="B217" s="1"/>
      </tp>
      <tp t="s">
        <v>Genuine Parts Company</v>
        <stp/>
        <stp>ContractData</stp>
        <stp>S.GPC</stp>
        <stp>LongDescription</stp>
        <stp/>
        <stp>T</stp>
        <tr r="B216" s="1"/>
      </tp>
      <tp t="s">
        <v>Digital Realty</v>
        <stp/>
        <stp>ContractData</stp>
        <stp>S.DLR</stp>
        <stp>LongDescription</stp>
        <stp/>
        <stp>T</stp>
        <tr r="B141" s="1"/>
      </tp>
      <tp t="s">
        <v>Dover Corporation</v>
        <stp/>
        <stp>ContractData</stp>
        <stp>S.DOV</stp>
        <stp>LongDescription</stp>
        <stp/>
        <stp>T</stp>
        <tr r="B144" s="1"/>
      </tp>
      <tp t="s">
        <v>Dow Inc.</v>
        <stp/>
        <stp>ContractData</stp>
        <stp>S.DOW</stp>
        <stp>LongDescription</stp>
        <stp/>
        <stp>T</stp>
        <tr r="B145" s="1"/>
      </tp>
      <tp t="s">
        <v>Healthpeak Properties, Inc.</v>
        <stp/>
        <stp>ContractData</stp>
        <stp>S.DOC</stp>
        <stp>LongDescription</stp>
        <stp/>
        <stp>T</stp>
        <tr r="B143" s="1"/>
      </tp>
      <tp t="s">
        <v>The Walt Disney Company</v>
        <stp/>
        <stp>ContractData</stp>
        <stp>S.DIS</stp>
        <stp>LongDescription</stp>
        <stp/>
        <stp>T</stp>
        <tr r="B140" s="1"/>
      </tp>
      <tp t="s">
        <v>Danaher Corporation</v>
        <stp/>
        <stp>ContractData</stp>
        <stp>S.DHR</stp>
        <stp>LongDescription</stp>
        <stp/>
        <stp>T</stp>
        <tr r="B139" s="1"/>
      </tp>
      <tp t="s">
        <v>DR Horton Inc</v>
        <stp/>
        <stp>ContractData</stp>
        <stp>S.DHI</stp>
        <stp>LongDescription</stp>
        <stp/>
        <stp>T</stp>
        <tr r="B138" s="1"/>
      </tp>
      <tp t="s">
        <v>Quest Diagnostics Inc</v>
        <stp/>
        <stp>ContractData</stp>
        <stp>S.DGX</stp>
        <stp>LongDescription</stp>
        <stp/>
        <stp>T</stp>
        <tr r="B137" s="1"/>
      </tp>
      <tp t="s">
        <v>Delta Airlines, Inc.</v>
        <stp/>
        <stp>ContractData</stp>
        <stp>S.DAL</stp>
        <stp>LongDescription</stp>
        <stp/>
        <stp>T</stp>
        <tr r="B129" s="1"/>
      </tp>
      <tp t="s">
        <v>Duke Energy Corp</v>
        <stp/>
        <stp>ContractData</stp>
        <stp>S.DUK</stp>
        <stp>LongDescription</stp>
        <stp/>
        <stp>T</stp>
        <tr r="B149" s="1"/>
      </tp>
      <tp t="s">
        <v>DTE Energy Corp</v>
        <stp/>
        <stp>ContractData</stp>
        <stp>S.DTE</stp>
        <stp>LongDescription</stp>
        <stp/>
        <stp>T</stp>
        <tr r="B148" s="1"/>
      </tp>
      <tp>
        <v>308.02666666670001</v>
        <stp/>
        <stp>StudyData</stp>
        <stp>S.LRCX</stp>
        <stp>MA</stp>
        <stp>InputChoice=Close,MAType=Sim,Period=21</stp>
        <stp>MA</stp>
        <stp>D</stp>
        <stp/>
        <stp>all</stp>
        <stp/>
        <stp/>
        <stp/>
        <stp>T</stp>
        <tr r="P290" s="1"/>
      </tp>
      <tp t="s">
        <v>Devon Energy Corp</v>
        <stp/>
        <stp>ContractData</stp>
        <stp>S.DVN</stp>
        <stp>LongDescription</stp>
        <stp/>
        <stp>T</stp>
        <tr r="I37" s="2"/>
        <tr r="B151" s="1"/>
      </tp>
      <tp t="s">
        <v>DaVita Inc.</v>
        <stp/>
        <stp>ContractData</stp>
        <stp>S.DVA</stp>
        <stp>LongDescription</stp>
        <stp/>
        <stp>T</stp>
        <tr r="H18" s="2"/>
        <tr r="B150" s="1"/>
      </tp>
      <tp t="s">
        <v>DOMINOS PIZZA INC CM</v>
        <stp/>
        <stp>ContractData</stp>
        <stp>S.DPZ</stp>
        <stp>LongDescription</stp>
        <stp/>
        <stp>T</stp>
        <tr r="B146" s="1"/>
      </tp>
      <tp t="s">
        <v>Darden Restaurants Inc</v>
        <stp/>
        <stp>ContractData</stp>
        <stp>S.DRI</stp>
        <stp>LongDescription</stp>
        <stp/>
        <stp>T</stp>
        <tr r="B147" s="1"/>
      </tp>
      <tp t="s">
        <v>Emerson Electric Co</v>
        <stp/>
        <stp>ContractData</stp>
        <stp>S.EMR</stp>
        <stp>LongDescription</stp>
        <stp/>
        <stp>T</stp>
        <tr r="B163" s="1"/>
      </tp>
      <tp t="s">
        <v>EMCOR Group</v>
        <stp/>
        <stp>ContractData</stp>
        <stp>S.EME</stp>
        <stp>LongDescription</stp>
        <stp/>
        <stp>T</stp>
        <tr r="B162" s="1"/>
      </tp>
      <tp t="s">
        <v>Elevance Health, Inc.</v>
        <stp/>
        <stp>ContractData</stp>
        <stp>S.ELV</stp>
        <stp>LongDescription</stp>
        <stp/>
        <stp>T</stp>
        <tr r="B161" s="1"/>
      </tp>
      <tp t="s">
        <v>EOG Resources</v>
        <stp/>
        <stp>ContractData</stp>
        <stp>S.EOG</stp>
        <stp>LongDescription</stp>
        <stp/>
        <stp>T</stp>
        <tr r="I36" s="2"/>
        <tr r="B164" s="1"/>
      </tp>
      <tp t="s">
        <v>Edison International</v>
        <stp/>
        <stp>ContractData</stp>
        <stp>S.EIX</stp>
        <stp>LongDescription</stp>
        <stp/>
        <stp>T</stp>
        <tr r="B159" s="1"/>
      </tp>
      <tp t="s">
        <v>Equifax Inc</v>
        <stp/>
        <stp>ContractData</stp>
        <stp>S.EFX</stp>
        <stp>LongDescription</stp>
        <stp/>
        <stp>T</stp>
        <tr r="B157" s="1"/>
      </tp>
      <tp t="s">
        <v>Ecolab Inc</v>
        <stp/>
        <stp>ContractData</stp>
        <stp>S.ECL</stp>
        <stp>LongDescription</stp>
        <stp/>
        <stp>T</stp>
        <tr r="B155" s="1"/>
      </tp>
      <tp t="s">
        <v>Extra Space Storage Inc</v>
        <stp/>
        <stp>ContractData</stp>
        <stp>S.EXR</stp>
        <stp>LongDescription</stp>
        <stp/>
        <stp>T</stp>
        <tr r="B179" s="1"/>
      </tp>
      <tp t="s">
        <v>EXPAND ENERGY COR CS</v>
        <stp/>
        <stp>ContractData</stp>
        <stp>S.EXE</stp>
        <stp>LongDescription</stp>
        <stp/>
        <stp>T</stp>
        <tr r="B176" s="1"/>
      </tp>
      <tp t="s">
        <v>EXELON CORP CMN STK</v>
        <stp/>
        <stp>ContractData</stp>
        <stp>S.EXC</stp>
        <stp>LongDescription</stp>
        <stp/>
        <stp>T</stp>
        <tr r="B175" s="1"/>
      </tp>
      <tp t="s">
        <v>Entergy Corporation</v>
        <stp/>
        <stp>ContractData</stp>
        <stp>S.ETR</stp>
        <stp>LongDescription</stp>
        <stp/>
        <stp>T</stp>
        <tr r="B172" s="1"/>
      </tp>
      <tp t="s">
        <v>Eaton Corporation</v>
        <stp/>
        <stp>ContractData</stp>
        <stp>S.ETN</stp>
        <stp>LongDescription</stp>
        <stp/>
        <stp>T</stp>
        <tr r="B171" s="1"/>
      </tp>
      <tp t="s">
        <v>EQT Corp</v>
        <stp/>
        <stp>ContractData</stp>
        <stp>S.EQT</stp>
        <stp>LongDescription</stp>
        <stp/>
        <stp>T</stp>
        <tr r="B167" s="1"/>
      </tp>
      <tp t="s">
        <v>Equity Residential Properties Trust</v>
        <stp/>
        <stp>ContractData</stp>
        <stp>S.EQR</stp>
        <stp>LongDescription</stp>
        <stp/>
        <stp>T</stp>
        <tr r="B166" s="1"/>
      </tp>
      <tp t="s">
        <v>Essex Property Trust Inc</v>
        <stp/>
        <stp>ContractData</stp>
        <stp>S.ESS</stp>
        <stp>LongDescription</stp>
        <stp/>
        <stp>T</stp>
        <tr r="B170" s="1"/>
      </tp>
      <tp>
        <v>119.0195238095</v>
        <stp/>
        <stp>StudyData</stp>
        <stp>S.INCY</stp>
        <stp>MA</stp>
        <stp>InputChoice=Close,MAType=Sim,Period=21</stp>
        <stp>MA</stp>
        <stp>D</stp>
        <stp/>
        <stp>all</stp>
        <stp/>
        <stp/>
        <stp/>
        <stp>T</stp>
        <tr r="P247" s="1"/>
      </tp>
      <tp t="s">
        <v>Bristol-Myers Squibb Co</v>
        <stp/>
        <stp>ContractData</stp>
        <stp>S.BMY</stp>
        <stp>LongDescription</stp>
        <stp/>
        <stp>T</stp>
        <tr r="B67" s="1"/>
      </tp>
      <tp t="s">
        <v>BlackRock, Inc.</v>
        <stp/>
        <stp>ContractData</stp>
        <stp>S.BLK</stp>
        <stp>LongDescription</stp>
        <stp/>
        <stp>T</stp>
        <tr r="B66" s="1"/>
      </tp>
      <tp t="s">
        <v>Bank of New York Co Inc</v>
        <stp/>
        <stp>ContractData</stp>
        <stp>S.BNY</stp>
        <stp>LongDescription</stp>
        <stp/>
        <stp>T</stp>
        <tr r="B68" s="1"/>
      </tp>
      <tp t="s">
        <v>BAKER HUGHES CO</v>
        <stp/>
        <stp>ContractData</stp>
        <stp>S.BKR</stp>
        <stp>LongDescription</stp>
        <stp/>
        <stp>T</stp>
        <tr r="B64" s="1"/>
      </tp>
      <tp t="s">
        <v>Franklin Resources Inc</v>
        <stp/>
        <stp>ContractData</stp>
        <stp>S.BEN</stp>
        <stp>LongDescription</stp>
        <stp/>
        <stp>T</stp>
        <tr r="B59" s="1"/>
      </tp>
      <tp t="s">
        <v>Becton Dickinson &amp; Co</v>
        <stp/>
        <stp>ContractData</stp>
        <stp>S.BDX</stp>
        <stp>LongDescription</stp>
        <stp/>
        <stp>T</stp>
        <tr r="B58" s="1"/>
      </tp>
      <tp t="s">
        <v>Brown-Forman Corporation ClsB</v>
        <stp/>
        <stp>ContractData</stp>
        <stp>S.BFB</stp>
        <stp>LongDescription</stp>
        <stp/>
        <stp>T</stp>
        <tr r="B60" s="1"/>
      </tp>
      <tp t="s">
        <v>Baxter International Inc</v>
        <stp/>
        <stp>ContractData</stp>
        <stp>S.BAX</stp>
        <stp>LongDescription</stp>
        <stp/>
        <stp>T</stp>
        <tr r="B56" s="1"/>
      </tp>
      <tp t="s">
        <v>Bank of America Corp</v>
        <stp/>
        <stp>ContractData</stp>
        <stp>S.BAC</stp>
        <stp>LongDescription</stp>
        <stp/>
        <stp>T</stp>
        <tr r="B54" s="1"/>
      </tp>
      <tp t="s">
        <v>Best Buy Co Inc</v>
        <stp/>
        <stp>ContractData</stp>
        <stp>S.BBY</stp>
        <stp>LongDescription</stp>
        <stp/>
        <stp>T</stp>
        <tr r="B57" s="1"/>
      </tp>
      <tp t="s">
        <v>BXP, Inc.</v>
        <stp/>
        <stp>ContractData</stp>
        <stp>S.BXP</stp>
        <stp>LongDescription</stp>
        <stp/>
        <stp>T</stp>
        <tr r="B74" s="1"/>
      </tp>
      <tp t="s">
        <v>Boston Scientific Corp</v>
        <stp/>
        <stp>ContractData</stp>
        <stp>S.BSX</stp>
        <stp>LongDescription</stp>
        <stp/>
        <stp>T</stp>
        <tr r="R22" s="2"/>
        <tr r="B72" s="1"/>
      </tp>
      <tp t="s">
        <v>BROWN AND BROWN INC</v>
        <stp/>
        <stp>ContractData</stp>
        <stp>S.BRO</stp>
        <stp>LongDescription</stp>
        <stp/>
        <stp>T</stp>
        <tr r="B71" s="1"/>
      </tp>
      <tp t="s">
        <v>CMS Energy Corporation</v>
        <stp/>
        <stp>ContractData</stp>
        <stp>S.CMS</stp>
        <stp>LongDescription</stp>
        <stp/>
        <stp>T</stp>
        <tr r="B102" s="1"/>
      </tp>
      <tp t="s">
        <v>Cummins Inc</v>
        <stp/>
        <stp>ContractData</stp>
        <stp>S.CMI</stp>
        <stp>LongDescription</stp>
        <stp/>
        <stp>T</stp>
        <tr r="B101" s="1"/>
      </tp>
      <tp t="s">
        <v>CME GROUP INC</v>
        <stp/>
        <stp>ContractData</stp>
        <stp>S.CME</stp>
        <stp>LongDescription</stp>
        <stp/>
        <stp>T</stp>
        <tr r="B99" s="1"/>
      </tp>
      <tp t="s">
        <v>Chipotle Mexican Grill</v>
        <stp/>
        <stp>ContractData</stp>
        <stp>S.CMG</stp>
        <stp>LongDescription</stp>
        <stp/>
        <stp>T</stp>
        <tr r="H25" s="2"/>
        <tr r="B100" s="1"/>
      </tp>
      <tp t="s">
        <v>Clorox Company</v>
        <stp/>
        <stp>ContractData</stp>
        <stp>S.CLX</stp>
        <stp>LongDescription</stp>
        <stp/>
        <stp>T</stp>
        <tr r="B97" s="1"/>
      </tp>
      <tp t="s">
        <v>ConocoPhillips</v>
        <stp/>
        <stp>ContractData</stp>
        <stp>S.COP</stp>
        <stp>LongDescription</stp>
        <stp/>
        <stp>T</stp>
        <tr r="B109" s="1"/>
      </tp>
      <tp t="s">
        <v>Cencora Inc.</v>
        <stp/>
        <stp>ContractData</stp>
        <stp>S.COR</stp>
        <stp>LongDescription</stp>
        <stp/>
        <stp>T</stp>
        <tr r="B110" s="1"/>
      </tp>
      <tp t="s">
        <v>THE COOPER CO INC CM</v>
        <stp/>
        <stp>ContractData</stp>
        <stp>S.COO</stp>
        <stp>LongDescription</stp>
        <stp/>
        <stp>T</stp>
        <tr r="B108" s="1"/>
      </tp>
      <tp t="s">
        <v>Capital One Financl Corp</v>
        <stp/>
        <stp>ContractData</stp>
        <stp>S.COF</stp>
        <stp>LongDescription</stp>
        <stp/>
        <stp>T</stp>
        <tr r="B105" s="1"/>
      </tp>
      <tp t="s">
        <v>Centerpoint Energy Holding Co.</v>
        <stp/>
        <stp>ContractData</stp>
        <stp>S.CNP</stp>
        <stp>LongDescription</stp>
        <stp/>
        <stp>T</stp>
        <tr r="B104" s="1"/>
      </tp>
      <tp t="s">
        <v>Cenetene Corporation</v>
        <stp/>
        <stp>ContractData</stp>
        <stp>S.CNC</stp>
        <stp>LongDescription</stp>
        <stp/>
        <stp>T</stp>
        <tr r="B103" s="1"/>
      </tp>
      <tp t="s">
        <v>Church/Dwight Co Inc</v>
        <stp/>
        <stp>ContractData</stp>
        <stp>S.CHD</stp>
        <stp>LongDescription</stp>
        <stp/>
        <stp>T</stp>
        <tr r="B90" s="1"/>
      </tp>
      <tp t="s">
        <v>CONSTELLATION EN CM</v>
        <stp/>
        <stp>ContractData</stp>
        <stp>S.CEG</stp>
        <stp>LongDescription</stp>
        <stp/>
        <stp>T</stp>
        <tr r="B87" s="1"/>
      </tp>
      <tp t="s">
        <v>CDW Corporation</v>
        <stp/>
        <stp>ContractData</stp>
        <stp>S.CDW</stp>
        <stp>LongDescription</stp>
        <stp/>
        <stp>T</stp>
        <tr r="B86" s="1"/>
      </tp>
      <tp t="s">
        <v>Citizens Financial Group, Inc.</v>
        <stp/>
        <stp>ContractData</stp>
        <stp>S.CFG</stp>
        <stp>LongDescription</stp>
        <stp/>
        <stp>T</stp>
        <tr r="B89" s="1"/>
      </tp>
      <tp t="s">
        <v>Caterpillar Inc</v>
        <stp/>
        <stp>ContractData</stp>
        <stp>S.CAT</stp>
        <stp>LongDescription</stp>
        <stp/>
        <stp>T</stp>
        <tr r="B79" s="1"/>
      </tp>
      <tp t="s">
        <v>Cardinal Health Inc</v>
        <stp/>
        <stp>ContractData</stp>
        <stp>S.CAH</stp>
        <stp>LongDescription</stp>
        <stp/>
        <stp>T</stp>
        <tr r="B76" s="1"/>
      </tp>
      <tp t="s">
        <v>Carnival Corporation Ltd.</v>
        <stp/>
        <stp>ContractData</stp>
        <stp>S.CCL</stp>
        <stp>LongDescription</stp>
        <stp/>
        <stp>T</stp>
        <tr r="C36" s="2"/>
        <tr r="B84" s="1"/>
      </tp>
      <tp t="s">
        <v>Crown Castle Intl</v>
        <stp/>
        <stp>ContractData</stp>
        <stp>S.CCI</stp>
        <stp>LongDescription</stp>
        <stp/>
        <stp>T</stp>
        <tr r="B83" s="1"/>
      </tp>
      <tp t="s">
        <v>Chevron Corp</v>
        <stp/>
        <stp>ContractData</stp>
        <stp>S.CVX</stp>
        <stp>LongDescription</stp>
        <stp/>
        <stp>T</stp>
        <tr r="I33" s="2"/>
        <tr r="B127" s="1"/>
      </tp>
      <tp t="s">
        <v>CVS Health Corporation</v>
        <stp/>
        <stp>ContractData</stp>
        <stp>S.CVS</stp>
        <stp>LongDescription</stp>
        <stp/>
        <stp>T</stp>
        <tr r="B126" s="1"/>
      </tp>
      <tp t="s">
        <v>Camden Property Trust</v>
        <stp/>
        <stp>ContractData</stp>
        <stp>S.CPT</stp>
        <stp>LongDescription</stp>
        <stp/>
        <stp>T</stp>
        <tr r="B114" s="1"/>
      </tp>
      <tp t="s">
        <v>CSX Corporation</v>
        <stp/>
        <stp>ContractData</stp>
        <stp>S.CSX</stp>
        <stp>LongDescription</stp>
        <stp/>
        <stp>T</stp>
        <tr r="B121" s="1"/>
      </tp>
      <tp t="s">
        <v>Charles River Labs Hldgs Inc</v>
        <stp/>
        <stp>ContractData</stp>
        <stp>S.CRL</stp>
        <stp>LongDescription</stp>
        <stp/>
        <stp>T</stp>
        <tr r="B116" s="1"/>
      </tp>
      <tp t="s">
        <v>Salesforce, Inc.</v>
        <stp/>
        <stp>ContractData</stp>
        <stp>S.CRM</stp>
        <stp>LongDescription</stp>
        <stp/>
        <stp>T</stp>
        <tr r="B117" s="1"/>
      </tp>
      <tp t="s">
        <v>CRH Public Limited Company</v>
        <stp/>
        <stp>ContractData</stp>
        <stp>S.CRH</stp>
        <stp>LongDescription</stp>
        <stp/>
        <stp>T</stp>
        <tr r="B115" s="1"/>
      </tp>
      <tp t="s">
        <v>American Tower Corp ClA</v>
        <stp/>
        <stp>ContractData</stp>
        <stp>S.AMT</stp>
        <stp>LongDescription</stp>
        <stp/>
        <stp>T</stp>
        <tr r="B32" s="1"/>
      </tp>
      <tp t="s">
        <v>Ameriprise Financial Inc</v>
        <stp/>
        <stp>ContractData</stp>
        <stp>S.AMP</stp>
        <stp>LongDescription</stp>
        <stp/>
        <stp>T</stp>
        <tr r="B31" s="1"/>
      </tp>
      <tp t="s">
        <v>ADV MICRO DEVICES</v>
        <stp/>
        <stp>ContractData</stp>
        <stp>S.AMD</stp>
        <stp>LongDescription</stp>
        <stp/>
        <stp>T</stp>
        <tr r="B28" s="1"/>
      </tp>
      <tp t="s">
        <v>Ametek Inc New</v>
        <stp/>
        <stp>ContractData</stp>
        <stp>S.AME</stp>
        <stp>LongDescription</stp>
        <stp/>
        <stp>T</stp>
        <tr r="B29" s="1"/>
      </tp>
      <tp t="s">
        <v>Allstate Corporation</v>
        <stp/>
        <stp>ContractData</stp>
        <stp>S.ALL</stp>
        <stp>LongDescription</stp>
        <stp/>
        <stp>T</stp>
        <tr r="B24" s="1"/>
      </tp>
      <tp t="s">
        <v>Albemarle Corporation</v>
        <stp/>
        <stp>ContractData</stp>
        <stp>S.ALB</stp>
        <stp>LongDescription</stp>
        <stp/>
        <stp>T</stp>
        <tr r="B22" s="1"/>
      </tp>
      <tp t="s">
        <v>AO Smith Corp</v>
        <stp/>
        <stp>ContractData</stp>
        <stp>S.AOS</stp>
        <stp>LongDescription</stp>
        <stp/>
        <stp>T</stp>
        <tr r="B36" s="1"/>
      </tp>
      <tp t="s">
        <v>AON Corporation</v>
        <stp/>
        <stp>ContractData</stp>
        <stp>S.AON</stp>
        <stp>LongDescription</stp>
        <stp/>
        <stp>T</stp>
        <tr r="B35" s="1"/>
      </tp>
      <tp t="s">
        <v>Assurant Inc</v>
        <stp/>
        <stp>ContractData</stp>
        <stp>S.AIZ</stp>
        <stp>LongDescription</stp>
        <stp/>
        <stp>T</stp>
        <tr r="B19" s="1"/>
      </tp>
      <tp t="s">
        <v>American Intl Group Inc</v>
        <stp/>
        <stp>ContractData</stp>
        <stp>S.AIG</stp>
        <stp>LongDescription</stp>
        <stp/>
        <stp>T</stp>
        <tr r="B18" s="1"/>
      </tp>
      <tp t="s">
        <v>Arthur J Gallagher Co</v>
        <stp/>
        <stp>ContractData</stp>
        <stp>S.AJG</stp>
        <stp>LongDescription</stp>
        <stp/>
        <stp>T</stp>
        <tr r="B20" s="1"/>
      </tp>
      <tp t="s">
        <v>AMER ELC PWR CO CMN</v>
        <stp/>
        <stp>ContractData</stp>
        <stp>S.AEP</stp>
        <stp>LongDescription</stp>
        <stp/>
        <stp>T</stp>
        <tr r="B15" s="1"/>
      </tp>
      <tp t="s">
        <v>AES Corp</v>
        <stp/>
        <stp>ContractData</stp>
        <stp>S.AES</stp>
        <stp>LongDescription</stp>
        <stp/>
        <stp>T</stp>
        <tr r="B16" s="1"/>
      </tp>
      <tp t="s">
        <v>Ameren Corp</v>
        <stp/>
        <stp>ContractData</stp>
        <stp>S.AEE</stp>
        <stp>LongDescription</stp>
        <stp/>
        <stp>T</stp>
        <tr r="B14" s="1"/>
      </tp>
      <tp t="s">
        <v>AUTOMATIC DATA PROCS</v>
        <stp/>
        <stp>ContractData</stp>
        <stp>S.ADP</stp>
        <stp>LongDescription</stp>
        <stp/>
        <stp>T</stp>
        <tr r="B12" s="1"/>
      </tp>
      <tp t="s">
        <v>Archer-Daniels-Midland</v>
        <stp/>
        <stp>ContractData</stp>
        <stp>S.ADM</stp>
        <stp>LongDescription</stp>
        <stp/>
        <stp>T</stp>
        <tr r="B11" s="1"/>
      </tp>
      <tp t="s">
        <v>Analog Devices Inc</v>
        <stp/>
        <stp>ContractData</stp>
        <stp>S.ADI</stp>
        <stp>LongDescription</stp>
        <stp/>
        <stp>T</stp>
        <tr r="B10" s="1"/>
      </tp>
      <tp t="s">
        <v>AFLAC Inc</v>
        <stp/>
        <stp>ContractData</stp>
        <stp>S.AFL</stp>
        <stp>LongDescription</stp>
        <stp/>
        <stp>T</stp>
        <tr r="B17" s="1"/>
      </tp>
      <tp t="s">
        <v>Accenture PLC Ireland</v>
        <stp/>
        <stp>ContractData</stp>
        <stp>S.ACN</stp>
        <stp>LongDescription</stp>
        <stp/>
        <stp>T</stp>
        <tr r="M9" s="2"/>
        <tr r="B8" s="1"/>
      </tp>
      <tp t="s">
        <v>Abbott Laboratories</v>
        <stp/>
        <stp>ContractData</stp>
        <stp>S.ABT</stp>
        <stp>LongDescription</stp>
        <stp/>
        <stp>T</stp>
        <tr r="B6" s="1"/>
      </tp>
      <tp t="s">
        <v>American Express Co</v>
        <stp/>
        <stp>ContractData</stp>
        <stp>S.AXP</stp>
        <stp>LongDescription</stp>
        <stp/>
        <stp>T</stp>
        <tr r="B51" s="1"/>
      </tp>
      <tp t="s">
        <v>Autozone Inc</v>
        <stp/>
        <stp>ContractData</stp>
        <stp>S.AZO</stp>
        <stp>LongDescription</stp>
        <stp/>
        <stp>T</stp>
        <tr r="B52" s="1"/>
      </tp>
      <tp t="s">
        <v>Atmos Energy Corp</v>
        <stp/>
        <stp>ContractData</stp>
        <stp>S.ATO</stp>
        <stp>LongDescription</stp>
        <stp/>
        <stp>T</stp>
        <tr r="B45" s="1"/>
      </tp>
      <tp t="s">
        <v>American Water Works</v>
        <stp/>
        <stp>ContractData</stp>
        <stp>S.AWK</stp>
        <stp>LongDescription</stp>
        <stp/>
        <stp>T</stp>
        <tr r="B49" s="1"/>
      </tp>
      <tp t="s">
        <v>Avery Dennison Corp</v>
        <stp/>
        <stp>ContractData</stp>
        <stp>S.AVY</stp>
        <stp>LongDescription</stp>
        <stp/>
        <stp>T</stp>
        <tr r="B48" s="1"/>
      </tp>
      <tp t="s">
        <v>AvalonBay Communities, Inc.</v>
        <stp/>
        <stp>ContractData</stp>
        <stp>S.AVB</stp>
        <stp>LongDescription</stp>
        <stp/>
        <stp>T</stp>
        <tr r="B46" s="1"/>
      </tp>
      <tp t="s">
        <v>APPLOVIN CORP CLA CM</v>
        <stp/>
        <stp>ContractData</stp>
        <stp>S.APP</stp>
        <stp>LongDescription</stp>
        <stp/>
        <stp>T</stp>
        <tr r="H22" s="2"/>
        <tr r="R21" s="2"/>
        <tr r="M20" s="2"/>
        <tr r="B41" s="1"/>
      </tp>
      <tp t="s">
        <v>Apollo Global Management, LLC</v>
        <stp/>
        <stp>ContractData</stp>
        <stp>S.APO</stp>
        <stp>LongDescription</stp>
        <stp/>
        <stp>T</stp>
        <tr r="B40" s="1"/>
      </tp>
      <tp t="s">
        <v>Amphenol</v>
        <stp/>
        <stp>ContractData</stp>
        <stp>S.APH</stp>
        <stp>LongDescription</stp>
        <stp/>
        <stp>T</stp>
        <tr r="B39" s="1"/>
      </tp>
      <tp t="s">
        <v>Air Products &amp; Chems Inc</v>
        <stp/>
        <stp>ContractData</stp>
        <stp>S.APD</stp>
        <stp>LongDescription</stp>
        <stp/>
        <stp>T</stp>
        <tr r="O36" s="2"/>
        <tr r="B38" s="1"/>
      </tp>
      <tp t="s">
        <v>APA CORPORATION CMN</v>
        <stp/>
        <stp>ContractData</stp>
        <stp>S.APA</stp>
        <stp>LongDescription</stp>
        <stp/>
        <stp>T</stp>
        <tr r="O31" s="2"/>
        <tr r="I31" s="2"/>
        <tr r="C5" s="2"/>
        <tr r="B37" s="1"/>
      </tp>
      <tp t="s">
        <v>Alexandria Real Estate Equities Inc</v>
        <stp/>
        <stp>ContractData</stp>
        <stp>S.ARE</stp>
        <stp>LongDescription</stp>
        <stp/>
        <stp>T</stp>
        <tr r="B43" s="1"/>
      </tp>
      <tp t="s">
        <v>Zimmer Biomet Holdings, Inc</v>
        <stp/>
        <stp>ContractData</stp>
        <stp>S.ZBH</stp>
        <stp>LongDescription</stp>
        <stp/>
        <stp>T</stp>
        <tr r="B502" s="1"/>
      </tp>
      <tp t="s">
        <v>Zoetis Inc</v>
        <stp/>
        <stp>ContractData</stp>
        <stp>S.ZTS</stp>
        <stp>LongDescription</stp>
        <stp/>
        <stp>T</stp>
        <tr r="R23" s="2"/>
        <tr r="B504" s="1"/>
      </tp>
      <tp t="s">
        <v>ExxonMobil Holdings Corporation</v>
        <stp/>
        <stp>ContractData</stp>
        <stp>S.XOM</stp>
        <stp>LongDescription</stp>
        <stp/>
        <stp>T</stp>
        <tr r="I38" s="2"/>
        <tr r="B498" s="1"/>
      </tp>
      <tp t="s">
        <v>Xcel Energy Inc</v>
        <stp/>
        <stp>ContractData</stp>
        <stp>S.XEL</stp>
        <stp>LongDescription</stp>
        <stp/>
        <stp>T</stp>
        <tr r="B497" s="1"/>
      </tp>
      <tp t="s">
        <v>Square, Inc</v>
        <stp/>
        <stp>ContractData</stp>
        <stp>S.XYZ</stp>
        <stp>LongDescription</stp>
        <stp/>
        <stp>T</stp>
        <tr r="B500" s="1"/>
      </tp>
      <tp t="s">
        <v>Xylem, Inc.</v>
        <stp/>
        <stp>ContractData</stp>
        <stp>S.XYL</stp>
        <stp>LongDescription</stp>
        <stp/>
        <stp>T</stp>
        <tr r="B499" s="1"/>
      </tp>
      <tp t="s">
        <v>Yum Brands Inc</v>
        <stp/>
        <stp>ContractData</stp>
        <stp>S.YUM</stp>
        <stp>LongDescription</stp>
        <stp/>
        <stp>T</stp>
        <tr r="B501" s="1"/>
      </tp>
      <tp>
        <v>6.4142461964038739</v>
        <stp/>
        <stp>StudyData</stp>
        <stp>S.MDLZ</stp>
        <stp>PCB</stp>
        <stp>BaseType=Index,Index=1</stp>
        <stp>Close</stp>
        <stp>Q</stp>
        <stp>0</stp>
        <stp>all</stp>
        <stp/>
        <stp/>
        <stp/>
        <stp>T</stp>
        <tr r="K304" s="1"/>
      </tp>
      <tp>
        <v>-1.6930202842996249</v>
        <stp/>
        <stp>StudyData</stp>
        <stp>S.MDLZ</stp>
        <stp>PCB</stp>
        <stp>BaseType=Index,Index=1</stp>
        <stp>Close</stp>
        <stp>W</stp>
        <stp>0</stp>
        <stp>all</stp>
        <stp/>
        <stp/>
        <stp/>
        <stp>T</stp>
        <tr r="I304" s="1"/>
      </tp>
      <tp>
        <v>14.341445290730087</v>
        <stp/>
        <stp>StudyData</stp>
        <stp>S.MDLZ</stp>
        <stp>PCB</stp>
        <stp>BaseType=Index,Index=1</stp>
        <stp>Close</stp>
        <stp>A</stp>
        <stp>0</stp>
        <stp>all</stp>
        <stp/>
        <stp/>
        <stp/>
        <stp>T</stp>
        <tr r="L304" s="1"/>
      </tp>
      <tp>
        <v>-1.2197079120526368</v>
        <stp/>
        <stp>StudyData</stp>
        <stp>S.MDLZ</stp>
        <stp>PCB</stp>
        <stp>BaseType=Index,Index=1</stp>
        <stp>Close</stp>
        <stp>M</stp>
        <stp>0</stp>
        <stp>all</stp>
        <stp/>
        <stp/>
        <stp/>
        <stp>T</stp>
        <tr r="J304" s="1"/>
      </tp>
      <tp t="s">
        <v>Vulcan Material Co</v>
        <stp/>
        <stp>ContractData</stp>
        <stp>S.VMC</stp>
        <stp>LongDescription</stp>
        <stp/>
        <stp>T</stp>
        <tr r="B471" s="1"/>
      </tp>
      <tp t="s">
        <v>Valero Energy Corp New</v>
        <stp/>
        <stp>ContractData</stp>
        <stp>S.VLO</stp>
        <stp>LongDescription</stp>
        <stp/>
        <stp>T</stp>
        <tr r="C13" s="2"/>
        <tr r="B469" s="1"/>
      </tp>
      <tp t="s">
        <v>Ventas Inc</v>
        <stp/>
        <stp>ContractData</stp>
        <stp>S.VTR</stp>
        <stp>LongDescription</stp>
        <stp/>
        <stp>T</stp>
        <tr r="B477" s="1"/>
      </tp>
      <tp t="s">
        <v>Vistra Corp.</v>
        <stp/>
        <stp>ContractData</stp>
        <stp>S.VST</stp>
        <stp>LongDescription</stp>
        <stp/>
        <stp>T</stp>
        <tr r="B476" s="1"/>
      </tp>
      <tp t="s">
        <v>Vertiv Holdings, LLC</v>
        <stp/>
        <stp>ContractData</stp>
        <stp>S.VRT</stp>
        <stp>LongDescription</stp>
        <stp/>
        <stp>T</stp>
        <tr r="B474" s="1"/>
      </tp>
      <tp t="s">
        <v>WALMART INC CMN</v>
        <stp/>
        <stp>ContractData</stp>
        <stp>S.WMT</stp>
        <stp>LongDescription</stp>
        <stp/>
        <stp>T</stp>
        <tr r="B490" s="1"/>
      </tp>
      <tp t="s">
        <v>Williams Companies Inc</v>
        <stp/>
        <stp>ContractData</stp>
        <stp>S.WMB</stp>
        <stp>LongDescription</stp>
        <stp/>
        <stp>T</stp>
        <tr r="B489" s="1"/>
      </tp>
      <tp t="s">
        <v>Wisconsin Energy Corp</v>
        <stp/>
        <stp>ContractData</stp>
        <stp>S.WEC</stp>
        <stp>LongDescription</stp>
        <stp/>
        <stp>T</stp>
        <tr r="B485" s="1"/>
      </tp>
      <tp t="s">
        <v>WESTERN DIGITAL CP</v>
        <stp/>
        <stp>ContractData</stp>
        <stp>S.WDC</stp>
        <stp>LongDescription</stp>
        <stp/>
        <stp>T</stp>
        <tr r="M21" s="2"/>
        <tr r="H20" s="2"/>
        <tr r="R10" s="2"/>
        <tr r="B484" s="1"/>
      </tp>
      <tp t="s">
        <v>Wells Fargo &amp; Co New</v>
        <stp/>
        <stp>ContractData</stp>
        <stp>S.WFC</stp>
        <stp>LongDescription</stp>
        <stp/>
        <stp>T</stp>
        <tr r="B487" s="1"/>
      </tp>
      <tp t="s">
        <v>Waters Corporation</v>
        <stp/>
        <stp>ContractData</stp>
        <stp>S.WAT</stp>
        <stp>LongDescription</stp>
        <stp/>
        <stp>T</stp>
        <tr r="B481" s="1"/>
      </tp>
      <tp t="s">
        <v>Westinghouse Air Brake Co</v>
        <stp/>
        <stp>ContractData</stp>
        <stp>S.WAB</stp>
        <stp>LongDescription</stp>
        <stp/>
        <stp>T</stp>
        <tr r="B480" s="1"/>
      </tp>
      <tp t="s">
        <v>WRNR BRS DS CM WI</v>
        <stp/>
        <stp>ContractData</stp>
        <stp>S.WBD</stp>
        <stp>LongDescription</stp>
        <stp/>
        <stp>T</stp>
        <tr r="B482" s="1"/>
      </tp>
      <tp>
        <v>101.4871428571</v>
        <stp/>
        <stp>StudyData</stp>
        <stp>S.DECK</stp>
        <stp>MA</stp>
        <stp>InputChoice=Close,MAType=Sim,Period=21</stp>
        <stp>MA</stp>
        <stp>D</stp>
        <stp/>
        <stp>all</stp>
        <stp/>
        <stp/>
        <stp/>
        <stp>T</stp>
        <tr r="P134" s="1"/>
      </tp>
      <tp t="s">
        <v>Willis Towers Watson</v>
        <stp/>
        <stp>ContractData</stp>
        <stp>S.WTW</stp>
        <stp>LongDescription</stp>
        <stp/>
        <stp>T</stp>
        <tr r="B494" s="1"/>
      </tp>
      <tp t="s">
        <v>West Pharmaceuticals Svcs Inc</v>
        <stp/>
        <stp>ContractData</stp>
        <stp>S.WST</stp>
        <stp>LongDescription</stp>
        <stp/>
        <stp>T</stp>
        <tr r="B493" s="1"/>
      </tp>
      <tp t="s">
        <v>Williams-Sonoma Inc</v>
        <stp/>
        <stp>ContractData</stp>
        <stp>S.WSM</stp>
        <stp>LongDescription</stp>
        <stp/>
        <stp>T</stp>
        <tr r="B492" s="1"/>
      </tp>
      <tp t="s">
        <v>WR Berkley Corp</v>
        <stp/>
        <stp>ContractData</stp>
        <stp>S.WRB</stp>
        <stp>LongDescription</stp>
        <stp/>
        <stp>T</stp>
        <tr r="B491" s="1"/>
      </tp>
      <tp t="s">
        <v>Thermo Electron Corp</v>
        <stp/>
        <stp>ContractData</stp>
        <stp>S.TMO</stp>
        <stp>LongDescription</stp>
        <stp/>
        <stp>T</stp>
        <tr r="B439" s="1"/>
      </tp>
      <tp>
        <v>71.845714285699998</v>
        <stp/>
        <stp>StudyData</stp>
        <stp>S.TECH</stp>
        <stp>MA</stp>
        <stp>InputChoice=Close,MAType=Sim,Period=21</stp>
        <stp>MA</stp>
        <stp>D</stp>
        <stp/>
        <stp>all</stp>
        <stp/>
        <stp/>
        <stp/>
        <stp>T</stp>
        <tr r="P432" s="1"/>
      </tp>
      <tp t="s">
        <v>TKO Group Holdings, Inc.</v>
        <stp/>
        <stp>ContractData</stp>
        <stp>S.TKO</stp>
        <stp>LongDescription</stp>
        <stp/>
        <stp>T</stp>
        <tr r="B438" s="1"/>
      </tp>
      <tp t="s">
        <v>TJX Companies Inc</v>
        <stp/>
        <stp>ContractData</stp>
        <stp>S.TJX</stp>
        <stp>LongDescription</stp>
        <stp/>
        <stp>T</stp>
        <tr r="B437" s="1"/>
      </tp>
      <tp t="s">
        <v>TERADYNE INC CMN</v>
        <stp/>
        <stp>ContractData</stp>
        <stp>S.TER</stp>
        <stp>LongDescription</stp>
        <stp/>
        <stp>T</stp>
        <tr r="B434" s="1"/>
      </tp>
      <tp t="s">
        <v>TE Connectivity Ltd.</v>
        <stp/>
        <stp>ContractData</stp>
        <stp>S.TEL</stp>
        <stp>LongDescription</stp>
        <stp/>
        <stp>T</stp>
        <tr r="B433" s="1"/>
      </tp>
      <tp t="s">
        <v>Teledyne Technologies Inc</v>
        <stp/>
        <stp>ContractData</stp>
        <stp>S.TDY</stp>
        <stp>LongDescription</stp>
        <stp/>
        <stp>T</stp>
        <tr r="B431" s="1"/>
      </tp>
      <tp t="s">
        <v>TransDigm Group</v>
        <stp/>
        <stp>ContractData</stp>
        <stp>S.TDG</stp>
        <stp>LongDescription</stp>
        <stp/>
        <stp>T</stp>
        <tr r="B430" s="1"/>
      </tp>
      <tp t="s">
        <v>Target Corp</v>
        <stp/>
        <stp>ContractData</stp>
        <stp>S.TGT</stp>
        <stp>LongDescription</stp>
        <stp/>
        <stp>T</stp>
        <tr r="B436" s="1"/>
      </tp>
      <tp t="s">
        <v>Truist Financial Corporation</v>
        <stp/>
        <stp>ContractData</stp>
        <stp>S.TFC</stp>
        <stp>LongDescription</stp>
        <stp/>
        <stp>T</stp>
        <tr r="B435" s="1"/>
      </tp>
      <tp t="s">
        <v>Molson Coors Beverage Company</v>
        <stp/>
        <stp>ContractData</stp>
        <stp>S.TAP</stp>
        <stp>LongDescription</stp>
        <stp/>
        <stp>T</stp>
        <tr r="B429" s="1"/>
      </tp>
      <tp t="s">
        <v>TYLER TECHNOLOGIES INC</v>
        <stp/>
        <stp>ContractData</stp>
        <stp>S.TYL</stp>
        <stp>LongDescription</stp>
        <stp/>
        <stp>T</stp>
        <tr r="B455" s="1"/>
      </tp>
      <tp t="s">
        <v>Textron Inc</v>
        <stp/>
        <stp>ContractData</stp>
        <stp>S.TXT</stp>
        <stp>LongDescription</stp>
        <stp/>
        <stp>T</stp>
        <tr r="B454" s="1"/>
      </tp>
      <tp t="s">
        <v>TEXAS INSTRUMENTS</v>
        <stp/>
        <stp>ContractData</stp>
        <stp>S.TXN</stp>
        <stp>LongDescription</stp>
        <stp/>
        <stp>T</stp>
        <tr r="B453" s="1"/>
      </tp>
      <tp t="s">
        <v>THE TRADE DESK CL A</v>
        <stp/>
        <stp>ContractData</stp>
        <stp>S.TTD</stp>
        <stp>LongDescription</stp>
        <stp/>
        <stp>T</stp>
        <tr r="C30" s="2"/>
        <tr r="M24" s="2"/>
        <tr r="H17" s="2"/>
        <tr r="R17" s="2"/>
        <tr r="C18" s="2"/>
        <tr r="B451" s="1"/>
      </tp>
      <tp t="s">
        <v>Tapestry, Inc.</v>
        <stp/>
        <stp>ContractData</stp>
        <stp>S.TPR</stp>
        <stp>LongDescription</stp>
        <stp/>
        <stp>T</stp>
        <tr r="B442" s="1"/>
      </tp>
      <tp t="s">
        <v>TEXAS PACIFIC LAND TR</v>
        <stp/>
        <stp>ContractData</stp>
        <stp>S.TPL</stp>
        <stp>LongDescription</stp>
        <stp/>
        <stp>T</stp>
        <tr r="H21" s="2"/>
        <tr r="B441" s="1"/>
      </tp>
      <tp t="s">
        <v>Tyson Foods Inc ClsA</v>
        <stp/>
        <stp>ContractData</stp>
        <stp>S.TSN</stp>
        <stp>LongDescription</stp>
        <stp/>
        <stp>T</stp>
        <tr r="B449" s="1"/>
      </tp>
      <tp t="s">
        <v>Travelers Companies, Inc</v>
        <stp/>
        <stp>ContractData</stp>
        <stp>S.TRV</stp>
        <stp>LongDescription</stp>
        <stp/>
        <stp>T</stp>
        <tr r="B446" s="1"/>
      </tp>
      <tp>
        <v>26.600952380999999</v>
        <stp/>
        <stp>StudyData</stp>
        <stp>S.VICI</stp>
        <stp>MA</stp>
        <stp>InputChoice=Close,MAType=Sim,Period=21</stp>
        <stp>MA</stp>
        <stp>D</stp>
        <stp/>
        <stp>all</stp>
        <stp/>
        <stp/>
        <stp/>
        <stp>T</stp>
        <tr r="P468" s="1"/>
      </tp>
      <tp t="s">
        <v>Union Pacific Corp</v>
        <stp/>
        <stp>ContractData</stp>
        <stp>S.UNP</stp>
        <stp>LongDescription</stp>
        <stp/>
        <stp>T</stp>
        <tr r="B462" s="1"/>
      </tp>
      <tp t="s">
        <v>United Health Group Inc</v>
        <stp/>
        <stp>ContractData</stp>
        <stp>S.UNH</stp>
        <stp>LongDescription</stp>
        <stp/>
        <stp>T</stp>
        <tr r="B461" s="1"/>
      </tp>
      <tp t="s">
        <v>Universal Health Svcs ClsB</v>
        <stp/>
        <stp>ContractData</stp>
        <stp>S.UHS</stp>
        <stp>LongDescription</stp>
        <stp/>
        <stp>T</stp>
        <tr r="B459" s="1"/>
      </tp>
      <tp>
        <v>28.3704761905</v>
        <stp/>
        <stp>StudyData</stp>
        <stp>S.SMCI</stp>
        <stp>MA</stp>
        <stp>InputChoice=Close,MAType=Sim,Period=21</stp>
        <stp>MA</stp>
        <stp>D</stp>
        <stp/>
        <stp>all</stp>
        <stp/>
        <stp/>
        <stp/>
        <stp>T</stp>
        <tr r="P408" s="1"/>
      </tp>
      <tp t="s">
        <v>United Dominion Realty Trust</v>
        <stp/>
        <stp>ContractData</stp>
        <stp>S.UDR</stp>
        <stp>LongDescription</stp>
        <stp/>
        <stp>T</stp>
        <tr r="B458" s="1"/>
      </tp>
      <tp t="s">
        <v>UNITED AIRLNS HLD CM</v>
        <stp/>
        <stp>ContractData</stp>
        <stp>S.UAL</stp>
        <stp>LongDescription</stp>
        <stp/>
        <stp>T</stp>
        <tr r="B456" s="1"/>
      </tp>
      <tp>
        <v>584.54666666670005</v>
        <stp/>
        <stp>StudyData</stp>
        <stp>S.MSCI</stp>
        <stp>MA</stp>
        <stp>InputChoice=Close,MAType=Sim,Period=21</stp>
        <stp>MA</stp>
        <stp>D</stp>
        <stp/>
        <stp>all</stp>
        <stp/>
        <stp/>
        <stp/>
        <stp>T</stp>
        <tr r="P322" s="1"/>
      </tp>
      <tp t="s">
        <v>United Parcel Svc</v>
        <stp/>
        <stp>ContractData</stp>
        <stp>S.UPS</stp>
        <stp>LongDescription</stp>
        <stp/>
        <stp>T</stp>
        <tr r="B463" s="1"/>
      </tp>
      <tp t="s">
        <v>U S Bancorp</v>
        <stp/>
        <stp>ContractData</stp>
        <stp>S.USB</stp>
        <stp>LongDescription</stp>
        <stp/>
        <stp>T</stp>
        <tr r="B465" s="1"/>
      </tp>
      <tp t="s">
        <v>United Rentals Inc</v>
        <stp/>
        <stp>ContractData</stp>
        <stp>S.URI</stp>
        <stp>LongDescription</stp>
        <stp/>
        <stp>T</stp>
        <tr r="B464" s="1"/>
      </tp>
      <tp t="s">
        <v>Resmed Inc</v>
        <stp/>
        <stp>ContractData</stp>
        <stp>S.RMD</stp>
        <stp>LongDescription</stp>
        <stp/>
        <stp>T</stp>
        <tr r="B394" s="1"/>
      </tp>
      <tp t="s">
        <v>ROPER TECH CMN</v>
        <stp/>
        <stp>ContractData</stp>
        <stp>S.ROP</stp>
        <stp>LongDescription</stp>
        <stp/>
        <stp>T</stp>
        <tr r="B397" s="1"/>
      </tp>
      <tp t="s">
        <v>Rollins Inc</v>
        <stp/>
        <stp>ContractData</stp>
        <stp>S.ROL</stp>
        <stp>LongDescription</stp>
        <stp/>
        <stp>T</stp>
        <tr r="R25" s="2"/>
        <tr r="B396" s="1"/>
      </tp>
      <tp t="s">
        <v>Rockwell Automation Inc</v>
        <stp/>
        <stp>ContractData</stp>
        <stp>S.ROK</stp>
        <stp>LongDescription</stp>
        <stp/>
        <stp>T</stp>
        <tr r="B395" s="1"/>
      </tp>
      <tp t="s">
        <v>Raymond James Fincl Inc</v>
        <stp/>
        <stp>ContractData</stp>
        <stp>S.RJF</stp>
        <stp>LongDescription</stp>
        <stp/>
        <stp>T</stp>
        <tr r="B392" s="1"/>
      </tp>
      <tp t="s">
        <v>REGENCY CENTERS CMN</v>
        <stp/>
        <stp>ContractData</stp>
        <stp>S.REG</stp>
        <stp>LongDescription</stp>
        <stp/>
        <stp>T</stp>
        <tr r="B389" s="1"/>
      </tp>
      <tp t="s">
        <v>Royal Caribbean Group</v>
        <stp/>
        <stp>ContractData</stp>
        <stp>S.RCL</stp>
        <stp>LongDescription</stp>
        <stp/>
        <stp>T</stp>
        <tr r="B388" s="1"/>
      </tp>
      <tp t="s">
        <v>RTX Corporation</v>
        <stp/>
        <stp>ContractData</stp>
        <stp>S.RTX</stp>
        <stp>LongDescription</stp>
        <stp/>
        <stp>T</stp>
        <tr r="B400" s="1"/>
      </tp>
      <tp t="s">
        <v>Republic Services Inc ClA</v>
        <stp/>
        <stp>ContractData</stp>
        <stp>S.RSG</stp>
        <stp>LongDescription</stp>
        <stp/>
        <stp>T</stp>
        <tr r="B399" s="1"/>
      </tp>
      <tp t="s">
        <v>SLB</v>
        <stp/>
        <stp>ContractData</stp>
        <stp>S.SLB</stp>
        <stp>LongDescription</stp>
        <stp/>
        <stp>T</stp>
        <tr r="B407" s="1"/>
      </tp>
      <tp>
        <v>31.432857142900001</v>
        <stp/>
        <stp>StudyData</stp>
        <stp>S.TSCO</stp>
        <stp>MA</stp>
        <stp>InputChoice=Close,MAType=Sim,Period=21</stp>
        <stp>MA</stp>
        <stp>D</stp>
        <stp/>
        <stp>all</stp>
        <stp/>
        <stp/>
        <stp/>
        <stp>T</stp>
        <tr r="P447" s="1"/>
      </tp>
      <tp t="s">
        <v>Snap-On Tools Corp</v>
        <stp/>
        <stp>ContractData</stp>
        <stp>S.SNA</stp>
        <stp>LongDescription</stp>
        <stp/>
        <stp>T</stp>
        <tr r="B409" s="1"/>
      </tp>
      <tp t="s">
        <v>Sherwin-Williams Co</v>
        <stp/>
        <stp>ContractData</stp>
        <stp>S.SHW</stp>
        <stp>LongDescription</stp>
        <stp/>
        <stp>T</stp>
        <tr r="B405" s="1"/>
      </tp>
      <tp t="s">
        <v>SMUCKER JM CO</v>
        <stp/>
        <stp>ContractData</stp>
        <stp>S.SJM</stp>
        <stp>LongDescription</stp>
        <stp/>
        <stp>T</stp>
        <tr r="B406" s="1"/>
      </tp>
      <tp>
        <v>1186.5714285714</v>
        <stp/>
        <stp>StudyData</stp>
        <stp>S.FICO</stp>
        <stp>MA</stp>
        <stp>InputChoice=Close,MAType=Sim,Period=21</stp>
        <stp>MA</stp>
        <stp>D</stp>
        <stp/>
        <stp>all</stp>
        <stp/>
        <stp/>
        <stp/>
        <stp>T</stp>
        <tr r="P190" s="1"/>
      </tp>
      <tp t="s">
        <v>Sysco Corp</v>
        <stp/>
        <stp>ContractData</stp>
        <stp>S.SYY</stp>
        <stp>LongDescription</stp>
        <stp/>
        <stp>T</stp>
        <tr r="B427" s="1"/>
      </tp>
      <tp t="s">
        <v>Stryker Corp</v>
        <stp/>
        <stp>ContractData</stp>
        <stp>S.SYK</stp>
        <stp>LongDescription</stp>
        <stp/>
        <stp>T</stp>
        <tr r="B426" s="1"/>
      </tp>
      <tp t="s">
        <v>Synchrony Financial</v>
        <stp/>
        <stp>ContractData</stp>
        <stp>S.SYF</stp>
        <stp>LongDescription</stp>
        <stp/>
        <stp>T</stp>
        <tr r="B425" s="1"/>
      </tp>
      <tp>
        <v>115.6504761905</v>
        <stp/>
        <stp>StudyData</stp>
        <stp>S.CSCO</stp>
        <stp>MA</stp>
        <stp>InputChoice=Close,MAType=Sim,Period=21</stp>
        <stp>MA</stp>
        <stp>D</stp>
        <stp/>
        <stp>all</stp>
        <stp/>
        <stp/>
        <stp/>
        <stp>T</stp>
        <tr r="P119" s="1"/>
      </tp>
      <tp t="s">
        <v>SEAGATE TCH HLDGS OR</v>
        <stp/>
        <stp>ContractData</stp>
        <stp>S.STX</stp>
        <stp>LongDescription</stp>
        <stp/>
        <stp>T</stp>
        <tr r="R7" s="2"/>
        <tr r="B420" s="1"/>
      </tp>
      <tp t="s">
        <v>Constellation Brands Inc</v>
        <stp/>
        <stp>ContractData</stp>
        <stp>S.STZ</stp>
        <stp>LongDescription</stp>
        <stp/>
        <stp>T</stp>
        <tr r="B421" s="1"/>
      </tp>
      <tp t="s">
        <v>State Street Corp</v>
        <stp/>
        <stp>ContractData</stp>
        <stp>S.STT</stp>
        <stp>LongDescription</stp>
        <stp/>
        <stp>T</stp>
        <tr r="B419" s="1"/>
      </tp>
      <tp t="s">
        <v>STERIS plc</v>
        <stp/>
        <stp>ContractData</stp>
        <stp>S.STE</stp>
        <stp>LongDescription</stp>
        <stp/>
        <stp>T</stp>
        <tr r="B417" s="1"/>
      </tp>
      <tp t="s">
        <v>Stanley Black and Decker Inc</v>
        <stp/>
        <stp>ContractData</stp>
        <stp>S.SWK</stp>
        <stp>LongDescription</stp>
        <stp/>
        <stp>T</stp>
        <tr r="B423" s="1"/>
      </tp>
      <tp t="s">
        <v>State Street SPDR S&amp;P 500 ETF</v>
        <stp/>
        <stp>ContractData</stp>
        <stp>S.SPY</stp>
        <stp>LongDescription</stp>
        <stp/>
        <stp>T</stp>
        <tr r="X5" s="2"/>
        <tr r="X6" s="2"/>
      </tp>
      <tp t="s">
        <v>Simon Property Grp</v>
        <stp/>
        <stp>ContractData</stp>
        <stp>S.SPG</stp>
        <stp>LongDescription</stp>
        <stp/>
        <stp>T</stp>
        <tr r="B414" s="1"/>
      </tp>
      <tp t="s">
        <v>Sempra</v>
        <stp/>
        <stp>ContractData</stp>
        <stp>S.SRE</stp>
        <stp>LongDescription</stp>
        <stp/>
        <stp>T</stp>
        <tr r="B416" s="1"/>
      </tp>
      <tp t="s">
        <v>Prologis, Inc</v>
        <stp/>
        <stp>ContractData</stp>
        <stp>S.PLD</stp>
        <stp>LongDescription</stp>
        <stp/>
        <stp>T</stp>
        <tr r="B370" s="1"/>
      </tp>
      <tp t="s">
        <v>Pinnacle West Captl Corp</v>
        <stp/>
        <stp>ContractData</stp>
        <stp>S.PNW</stp>
        <stp>LongDescription</stp>
        <stp/>
        <stp>T</stp>
        <tr r="B375" s="1"/>
      </tp>
      <tp t="s">
        <v>Pentair Ltd.</v>
        <stp/>
        <stp>ContractData</stp>
        <stp>S.PNR</stp>
        <stp>LongDescription</stp>
        <stp/>
        <stp>T</stp>
        <tr r="B374" s="1"/>
      </tp>
      <tp t="s">
        <v>PNC Fincl Svcs Grp Inc</v>
        <stp/>
        <stp>ContractData</stp>
        <stp>S.PNC</stp>
        <stp>LongDescription</stp>
        <stp/>
        <stp>T</stp>
        <tr r="B373" s="1"/>
      </tp>
      <tp t="s">
        <v>PulteGroup Inc</v>
        <stp/>
        <stp>ContractData</stp>
        <stp>S.PHM</stp>
        <stp>LongDescription</stp>
        <stp/>
        <stp>T</stp>
        <tr r="B368" s="1"/>
      </tp>
      <tp t="s">
        <v>Packaging Corp of America</v>
        <stp/>
        <stp>ContractData</stp>
        <stp>S.PKG</stp>
        <stp>LongDescription</stp>
        <stp/>
        <stp>T</stp>
        <tr r="B369" s="1"/>
      </tp>
      <tp t="s">
        <v>PepsiCo Inc</v>
        <stp/>
        <stp>ContractData</stp>
        <stp>S.PEP</stp>
        <stp>LongDescription</stp>
        <stp/>
        <stp>T</stp>
        <tr r="B362" s="1"/>
      </tp>
      <tp t="s">
        <v>Pub Svc Entrpr Grp Inc</v>
        <stp/>
        <stp>ContractData</stp>
        <stp>S.PEG</stp>
        <stp>LongDescription</stp>
        <stp/>
        <stp>T</stp>
        <tr r="B361" s="1"/>
      </tp>
      <tp t="s">
        <v>Progressive Corp</v>
        <stp/>
        <stp>ContractData</stp>
        <stp>S.PGR</stp>
        <stp>LongDescription</stp>
        <stp/>
        <stp>T</stp>
        <tr r="B366" s="1"/>
      </tp>
      <tp t="s">
        <v>Pfizer Inc</v>
        <stp/>
        <stp>ContractData</stp>
        <stp>S.PFE</stp>
        <stp>LongDescription</stp>
        <stp/>
        <stp>T</stp>
        <tr r="O34" s="2"/>
        <tr r="B363" s="1"/>
      </tp>
      <tp t="s">
        <v>PRINCIPAL FINL GROUP</v>
        <stp/>
        <stp>ContractData</stp>
        <stp>S.PFG</stp>
        <stp>LongDescription</stp>
        <stp/>
        <stp>T</stp>
        <tr r="B364" s="1"/>
      </tp>
      <tp t="s">
        <v>PG&amp;E Corp Hldg Co</v>
        <stp/>
        <stp>ContractData</stp>
        <stp>S.PCG</stp>
        <stp>LongDescription</stp>
        <stp/>
        <stp>T</stp>
        <tr r="B360" s="1"/>
      </tp>
      <tp>
        <v>130.43476190480001</v>
        <stp/>
        <stp>StudyData</stp>
        <stp>S.ORCL</stp>
        <stp>MA</stp>
        <stp>InputChoice=Close,MAType=Sim,Period=21</stp>
        <stp>MA</stp>
        <stp>D</stp>
        <stp/>
        <stp>all</stp>
        <stp/>
        <stp/>
        <stp/>
        <stp>T</stp>
        <tr r="P353" s="1"/>
      </tp>
      <tp t="s">
        <v>PTC INC.</v>
        <stp/>
        <stp>ContractData</stp>
        <stp>S.PTC</stp>
        <stp>LongDescription</stp>
        <stp/>
        <stp>T</stp>
        <tr r="B383" s="1"/>
      </tp>
      <tp t="s">
        <v>Quanta Services Inc</v>
        <stp/>
        <stp>ContractData</stp>
        <stp>S.PWR</stp>
        <stp>LongDescription</stp>
        <stp/>
        <stp>T</stp>
        <tr r="B384" s="1"/>
      </tp>
      <tp t="s">
        <v>PPL Corp</v>
        <stp/>
        <stp>ContractData</stp>
        <stp>S.PPL</stp>
        <stp>LongDescription</stp>
        <stp/>
        <stp>T</stp>
        <tr r="B378" s="1"/>
      </tp>
      <tp t="s">
        <v>PPG Industries Inc</v>
        <stp/>
        <stp>ContractData</stp>
        <stp>S.PPG</stp>
        <stp>LongDescription</stp>
        <stp/>
        <stp>T</stp>
        <tr r="B377" s="1"/>
      </tp>
      <tp t="s">
        <v>Phillips 66 Common Stock</v>
        <stp/>
        <stp>ContractData</stp>
        <stp>S.PSX</stp>
        <stp>LongDescription</stp>
        <stp/>
        <stp>T</stp>
        <tr r="B382" s="1"/>
      </tp>
      <tp t="s">
        <v>Public Storage Inc</v>
        <stp/>
        <stp>ContractData</stp>
        <stp>S.PSA</stp>
        <stp>LongDescription</stp>
        <stp/>
        <stp>T</stp>
        <tr r="B380" s="1"/>
      </tp>
      <tp t="s">
        <v>Prudential Financial Inc</v>
        <stp/>
        <stp>ContractData</stp>
        <stp>S.PRU</stp>
        <stp>LongDescription</stp>
        <stp/>
        <stp>T</stp>
        <tr r="B379" s="1"/>
      </tp>
      <tp>
        <v>77.870952380999995</v>
        <stp/>
        <stp>StudyData</stp>
        <stp>S.DXCM</stp>
        <stp>MA</stp>
        <stp>InputChoice=Close,MAType=Sim,Period=21</stp>
        <stp>MA</stp>
        <stp>D</stp>
        <stp/>
        <stp>all</stp>
        <stp/>
        <stp/>
        <stp/>
        <stp>T</stp>
        <tr r="P152" s="1"/>
      </tp>
      <tp>
        <v>4.7585714285999998</v>
        <stp/>
        <stp>StudyData</stp>
        <stp>ATR(S.JCI,MAType:=Sim,Period:=21)</stp>
        <stp>Bar</stp>
        <stp/>
        <stp>Close</stp>
        <stp>D</stp>
        <stp/>
        <stp/>
        <stp/>
        <stp/>
        <stp/>
        <stp>T</stp>
        <tr r="O262" s="1"/>
      </tp>
      <tp>
        <v>15.272380952400001</v>
        <stp/>
        <stp>StudyData</stp>
        <stp>ATR(S.JBL,MAType:=Sim,Period:=21)</stp>
        <stp>Bar</stp>
        <stp/>
        <stp>Close</stp>
        <stp>D</stp>
        <stp/>
        <stp/>
        <stp/>
        <stp/>
        <stp/>
        <stp>T</stp>
        <tr r="O261" s="1"/>
      </tp>
      <tp>
        <v>6.08</v>
        <stp/>
        <stp>StudyData</stp>
        <stp>ATR(S.JNJ,MAType:=Sim,Period:=21)</stp>
        <stp>Bar</stp>
        <stp/>
        <stp>Close</stp>
        <stp>D</stp>
        <stp/>
        <stp/>
        <stp/>
        <stp/>
        <stp/>
        <stp>T</stp>
        <tr r="O264" s="1"/>
      </tp>
      <tp>
        <v>7.4861904762</v>
        <stp/>
        <stp>StudyData</stp>
        <stp>ATR(S.JPM,MAType:=Sim,Period:=21)</stp>
        <stp>Bar</stp>
        <stp/>
        <stp>Close</stp>
        <stp>D</stp>
        <stp/>
        <stp/>
        <stp/>
        <stp/>
        <stp/>
        <stp>T</stp>
        <tr r="O265" s="1"/>
      </tp>
      <tp>
        <v>13.701375024100001</v>
        <stp/>
        <stp>StudyData</stp>
        <stp>S.VEEV</stp>
        <stp>StdDev</stp>
        <stp>InputChoice=Close,Period1=21</stp>
        <stp>STDDEV</stp>
        <stp>D</stp>
        <stp/>
        <stp>all</stp>
        <stp/>
        <stp/>
        <stp/>
        <stp>T</stp>
        <tr r="Q467" s="1"/>
      </tp>
      <tp>
        <v>0.28971093580000001</v>
        <stp/>
        <stp>StudyData</stp>
        <stp>S.VICI</stp>
        <stp>StdDev</stp>
        <stp>InputChoice=Close,Period1=21</stp>
        <stp>STDDEV</stp>
        <stp>D</stp>
        <stp/>
        <stp>all</stp>
        <stp/>
        <stp/>
        <stp/>
        <stp>T</stp>
        <tr r="Q468" s="1"/>
      </tp>
      <tp>
        <v>2.6860866847999998</v>
        <stp/>
        <stp>StudyData</stp>
        <stp>S.VLTO</stp>
        <stp>StdDev</stp>
        <stp>InputChoice=Close,Period1=21</stp>
        <stp>STDDEV</stp>
        <stp>D</stp>
        <stp/>
        <stp>all</stp>
        <stp/>
        <stp/>
        <stp/>
        <stp>T</stp>
        <tr r="Q470" s="1"/>
      </tp>
      <tp>
        <v>11.7950854518</v>
        <stp/>
        <stp>StudyData</stp>
        <stp>S.VRTX</stp>
        <stp>StdDev</stp>
        <stp>InputChoice=Close,Period1=21</stp>
        <stp>STDDEV</stp>
        <stp>D</stp>
        <stp/>
        <stp>all</stp>
        <stp/>
        <stp/>
        <stp/>
        <stp>T</stp>
        <tr r="Q475" s="1"/>
      </tp>
      <tp>
        <v>11.8417301434</v>
        <stp/>
        <stp>StudyData</stp>
        <stp>S.VRSN</stp>
        <stp>StdDev</stp>
        <stp>InputChoice=Close,Period1=21</stp>
        <stp>STDDEV</stp>
        <stp>D</stp>
        <stp/>
        <stp>all</stp>
        <stp/>
        <stp/>
        <stp/>
        <stp>T</stp>
        <tr r="Q473" s="1"/>
      </tp>
      <tp>
        <v>7.5287644624999999</v>
        <stp/>
        <stp>StudyData</stp>
        <stp>S.VRSK</stp>
        <stp>StdDev</stp>
        <stp>InputChoice=Close,Period1=21</stp>
        <stp>STDDEV</stp>
        <stp>D</stp>
        <stp/>
        <stp>all</stp>
        <stp/>
        <stp/>
        <stp/>
        <stp>T</stp>
        <tr r="Q472" s="1"/>
      </tp>
      <tp>
        <v>0.5504152215</v>
        <stp/>
        <stp>StudyData</stp>
        <stp>S.VTRS</stp>
        <stp>StdDev</stp>
        <stp>InputChoice=Close,Period1=21</stp>
        <stp>STDDEV</stp>
        <stp>D</stp>
        <stp/>
        <stp>all</stp>
        <stp/>
        <stp/>
        <stp/>
        <stp>T</stp>
        <tr r="Q478" s="1"/>
      </tp>
      <tp>
        <v>1.6254731685593338</v>
        <stp/>
        <stp>StudyData</stp>
        <stp>S.WDAY</stp>
        <stp>PCB</stp>
        <stp>BaseType=Index,Index=1</stp>
        <stp>Close</stp>
        <stp>W</stp>
        <stp>0</stp>
        <stp>all</stp>
        <stp/>
        <stp/>
        <stp/>
        <stp>T</stp>
        <tr r="I483" s="1"/>
      </tp>
      <tp>
        <v>49.125959810488482</v>
        <stp/>
        <stp>StudyData</stp>
        <stp>S.WDAY</stp>
        <stp>PCB</stp>
        <stp>BaseType=Index,Index=1</stp>
        <stp>Close</stp>
        <stp>Q</stp>
        <stp>0</stp>
        <stp>all</stp>
        <stp/>
        <stp/>
        <stp/>
        <stp>T</stp>
        <tr r="K483" s="1"/>
      </tp>
      <tp>
        <v>13.858051640264437</v>
        <stp/>
        <stp>StudyData</stp>
        <stp>S.WDAY</stp>
        <stp>PCB</stp>
        <stp>BaseType=Index,Index=1</stp>
        <stp>Close</stp>
        <stp>M</stp>
        <stp>0</stp>
        <stp>all</stp>
        <stp/>
        <stp/>
        <stp/>
        <stp>T</stp>
        <tr r="J483" s="1"/>
      </tp>
      <tp>
        <v>-15.001396778098519</v>
        <stp/>
        <stp>StudyData</stp>
        <stp>S.WDAY</stp>
        <stp>PCB</stp>
        <stp>BaseType=Index,Index=1</stp>
        <stp>Close</stp>
        <stp>A</stp>
        <stp>0</stp>
        <stp>all</stp>
        <stp/>
        <stp/>
        <stp/>
        <stp>T</stp>
        <tr r="L483" s="1"/>
      </tp>
      <tp>
        <v>-1.3057671381936804</v>
        <stp/>
        <stp>StudyData</stp>
        <stp>S.PSKY</stp>
        <stp>PCB</stp>
        <stp>BaseType=Index,Index=1</stp>
        <stp>Close</stp>
        <stp>W</stp>
        <stp>0</stp>
        <stp>all</stp>
        <stp/>
        <stp/>
        <stp/>
        <stp>T</stp>
        <tr r="I381" s="1"/>
      </tp>
      <tp>
        <v>-8.0121703853955299</v>
        <stp/>
        <stp>StudyData</stp>
        <stp>S.PSKY</stp>
        <stp>PCB</stp>
        <stp>BaseType=Index,Index=1</stp>
        <stp>Close</stp>
        <stp>Q</stp>
        <stp>0</stp>
        <stp>all</stp>
        <stp/>
        <stp/>
        <stp/>
        <stp>T</stp>
        <tr r="K381" s="1"/>
      </tp>
      <tp>
        <v>-32.313432835820898</v>
        <stp/>
        <stp>StudyData</stp>
        <stp>S.PSKY</stp>
        <stp>PCB</stp>
        <stp>BaseType=Index,Index=1</stp>
        <stp>Close</stp>
        <stp>A</stp>
        <stp>0</stp>
        <stp>all</stp>
        <stp/>
        <stp/>
        <stp/>
        <stp>T</stp>
        <tr r="L381" s="1"/>
      </tp>
      <tp>
        <v>13.944723618090457</v>
        <stp/>
        <stp>StudyData</stp>
        <stp>S.PSKY</stp>
        <stp>PCB</stp>
        <stp>BaseType=Index,Index=1</stp>
        <stp>Close</stp>
        <stp>M</stp>
        <stp>0</stp>
        <stp>all</stp>
        <stp/>
        <stp/>
        <stp/>
        <stp>T</stp>
        <tr r="J381" s="1"/>
      </tp>
      <tp>
        <v>2.8617134731603389</v>
        <stp/>
        <stp>StudyData</stp>
        <stp>S.RVTY</stp>
        <stp>PCB</stp>
        <stp>BaseType=Index,Index=1</stp>
        <stp>Close</stp>
        <stp>M</stp>
        <stp>0</stp>
        <stp>all</stp>
        <stp/>
        <stp/>
        <stp/>
        <stp>T</stp>
        <tr r="J401" s="1"/>
      </tp>
      <tp>
        <v>19.627906976744192</v>
        <stp/>
        <stp>StudyData</stp>
        <stp>S.RVTY</stp>
        <stp>PCB</stp>
        <stp>BaseType=Index,Index=1</stp>
        <stp>Close</stp>
        <stp>A</stp>
        <stp>0</stp>
        <stp>all</stp>
        <stp/>
        <stp/>
        <stp/>
        <stp>T</stp>
        <tr r="L401" s="1"/>
      </tp>
      <tp>
        <v>4.0266043501707749</v>
        <stp/>
        <stp>StudyData</stp>
        <stp>S.RVTY</stp>
        <stp>PCB</stp>
        <stp>BaseType=Index,Index=1</stp>
        <stp>Close</stp>
        <stp>Q</stp>
        <stp>0</stp>
        <stp>all</stp>
        <stp/>
        <stp/>
        <stp/>
        <stp>T</stp>
        <tr r="K401" s="1"/>
      </tp>
      <tp>
        <v>0.94191522762952429</v>
        <stp/>
        <stp>StudyData</stp>
        <stp>S.RVTY</stp>
        <stp>PCB</stp>
        <stp>BaseType=Index,Index=1</stp>
        <stp>Close</stp>
        <stp>W</stp>
        <stp>0</stp>
        <stp>all</stp>
        <stp/>
        <stp/>
        <stp/>
        <stp>T</stp>
        <tr r="I401" s="1"/>
      </tp>
      <tp>
        <v>-3.911412752277188</v>
        <stp/>
        <stp>StudyData</stp>
        <stp>S.EBAY</stp>
        <stp>PCB</stp>
        <stp>BaseType=Index,Index=1</stp>
        <stp>Close</stp>
        <stp>W</stp>
        <stp>0</stp>
        <stp>all</stp>
        <stp/>
        <stp/>
        <stp/>
        <stp>T</stp>
        <tr r="I153" s="1"/>
      </tp>
      <tp>
        <v>-3.7136465324384709</v>
        <stp/>
        <stp>StudyData</stp>
        <stp>S.EBAY</stp>
        <stp>PCB</stp>
        <stp>BaseType=Index,Index=1</stp>
        <stp>Close</stp>
        <stp>Q</stp>
        <stp>0</stp>
        <stp>all</stp>
        <stp/>
        <stp/>
        <stp/>
        <stp>T</stp>
        <tr r="K153" s="1"/>
      </tp>
      <tp>
        <v>-5.6223138321199855</v>
        <stp/>
        <stp>StudyData</stp>
        <stp>S.EBAY</stp>
        <stp>PCB</stp>
        <stp>BaseType=Index,Index=1</stp>
        <stp>Close</stp>
        <stp>M</stp>
        <stp>0</stp>
        <stp>all</stp>
        <stp/>
        <stp/>
        <stp/>
        <stp>T</stp>
        <tr r="J153" s="1"/>
      </tp>
      <tp>
        <v>23.536165327210099</v>
        <stp/>
        <stp>StudyData</stp>
        <stp>S.EBAY</stp>
        <stp>PCB</stp>
        <stp>BaseType=Index,Index=1</stp>
        <stp>Close</stp>
        <stp>A</stp>
        <stp>0</stp>
        <stp>all</stp>
        <stp/>
        <stp/>
        <stp/>
        <stp>T</stp>
        <tr r="L153" s="1"/>
      </tp>
      <tp>
        <v>7.3751178133836071</v>
        <stp/>
        <stp>StudyData</stp>
        <stp>S.GDDY</stp>
        <stp>PCB</stp>
        <stp>BaseType=Index,Index=1</stp>
        <stp>Close</stp>
        <stp>Q</stp>
        <stp>0</stp>
        <stp>all</stp>
        <stp/>
        <stp/>
        <stp/>
        <stp>T</stp>
        <tr r="K203" s="1"/>
      </tp>
      <tp>
        <v>7.6863950807063985E-2</v>
        <stp/>
        <stp>StudyData</stp>
        <stp>S.GDDY</stp>
        <stp>PCB</stp>
        <stp>BaseType=Index,Index=1</stp>
        <stp>Close</stp>
        <stp>W</stp>
        <stp>0</stp>
        <stp>all</stp>
        <stp/>
        <stp/>
        <stp/>
        <stp>T</stp>
        <tr r="I203" s="1"/>
      </tp>
      <tp>
        <v>10.152284263959398</v>
        <stp/>
        <stp>StudyData</stp>
        <stp>S.GDDY</stp>
        <stp>PCB</stp>
        <stp>BaseType=Index,Index=1</stp>
        <stp>Close</stp>
        <stp>M</stp>
        <stp>0</stp>
        <stp>all</stp>
        <stp/>
        <stp/>
        <stp/>
        <stp>T</stp>
        <tr r="J203" s="1"/>
      </tp>
      <tp>
        <v>-26.54738878143133</v>
        <stp/>
        <stp>StudyData</stp>
        <stp>S.GDDY</stp>
        <stp>PCB</stp>
        <stp>BaseType=Index,Index=1</stp>
        <stp>Close</stp>
        <stp>A</stp>
        <stp>0</stp>
        <stp>all</stp>
        <stp/>
        <stp/>
        <stp/>
        <stp>T</stp>
        <tr r="L203" s="1"/>
      </tp>
      <tp>
        <v>-3.943742824339842</v>
        <stp/>
        <stp>StudyData</stp>
        <stp>S.CASY</stp>
        <stp>PCB</stp>
        <stp>BaseType=Index,Index=1</stp>
        <stp>Close</stp>
        <stp>M</stp>
        <stp>0</stp>
        <stp>all</stp>
        <stp/>
        <stp/>
        <stp/>
        <stp>T</stp>
        <tr r="J78" s="1"/>
      </tp>
      <tp>
        <v>51.372329069493937</v>
        <stp/>
        <stp>StudyData</stp>
        <stp>S.CASY</stp>
        <stp>PCB</stp>
        <stp>BaseType=Index,Index=1</stp>
        <stp>Close</stp>
        <stp>A</stp>
        <stp>0</stp>
        <stp>all</stp>
        <stp/>
        <stp/>
        <stp/>
        <stp>T</stp>
        <tr r="L78" s="1"/>
      </tp>
      <tp>
        <v>0.32376041729119631</v>
        <stp/>
        <stp>StudyData</stp>
        <stp>S.CASY</stp>
        <stp>PCB</stp>
        <stp>BaseType=Index,Index=1</stp>
        <stp>Close</stp>
        <stp>W</stp>
        <stp>0</stp>
        <stp>all</stp>
        <stp/>
        <stp/>
        <stp/>
        <stp>T</stp>
        <tr r="I78" s="1"/>
      </tp>
      <tp>
        <v>5.2668000352294335</v>
        <stp/>
        <stp>StudyData</stp>
        <stp>S.CASY</stp>
        <stp>PCB</stp>
        <stp>BaseType=Index,Index=1</stp>
        <stp>Close</stp>
        <stp>Q</stp>
        <stp>0</stp>
        <stp>all</stp>
        <stp/>
        <stp/>
        <stp/>
        <stp>T</stp>
        <tr r="K78" s="1"/>
      </tp>
      <tp>
        <v>1.0408713798544389</v>
        <stp/>
        <stp>StudyData</stp>
        <stp>S.CPAY</stp>
        <stp>PCB</stp>
        <stp>BaseType=Index,Index=1</stp>
        <stp>Close</stp>
        <stp>W</stp>
        <stp>0</stp>
        <stp>all</stp>
        <stp/>
        <stp/>
        <stp/>
        <stp>T</stp>
        <tr r="I112" s="1"/>
      </tp>
      <tp>
        <v>19.13163501065204</v>
        <stp/>
        <stp>StudyData</stp>
        <stp>S.CPAY</stp>
        <stp>PCB</stp>
        <stp>BaseType=Index,Index=1</stp>
        <stp>Close</stp>
        <stp>Q</stp>
        <stp>0</stp>
        <stp>all</stp>
        <stp/>
        <stp/>
        <stp/>
        <stp>T</stp>
        <tr r="K112" s="1"/>
      </tp>
      <tp>
        <v>3.9046347910287658</v>
        <stp/>
        <stp>StudyData</stp>
        <stp>S.CPAY</stp>
        <stp>PCB</stp>
        <stp>BaseType=Index,Index=1</stp>
        <stp>Close</stp>
        <stp>M</stp>
        <stp>0</stp>
        <stp>all</stp>
        <stp/>
        <stp/>
        <stp/>
        <stp>T</stp>
        <tr r="J112" s="1"/>
      </tp>
      <tp>
        <v>31.934336888977512</v>
        <stp/>
        <stp>StudyData</stp>
        <stp>S.CPAY</stp>
        <stp>PCB</stp>
        <stp>BaseType=Index,Index=1</stp>
        <stp>Close</stp>
        <stp>A</stp>
        <stp>0</stp>
        <stp>all</stp>
        <stp/>
        <stp/>
        <stp/>
        <stp>T</stp>
        <tr r="L112" s="1"/>
      </tp>
      <tp>
        <v>0.24975567379737645</v>
        <stp/>
        <stp>StudyData</stp>
        <stp>S.ORLY</stp>
        <stp>PCB</stp>
        <stp>BaseType=Index,Index=1</stp>
        <stp>Close</stp>
        <stp>Q</stp>
        <stp>0</stp>
        <stp>all</stp>
        <stp/>
        <stp/>
        <stp/>
        <stp>T</stp>
        <tr r="K354" s="1"/>
      </tp>
      <tp>
        <v>-1.293702555329834</v>
        <stp/>
        <stp>StudyData</stp>
        <stp>S.ORLY</stp>
        <stp>PCB</stp>
        <stp>BaseType=Index,Index=1</stp>
        <stp>Close</stp>
        <stp>W</stp>
        <stp>0</stp>
        <stp>all</stp>
        <stp/>
        <stp/>
        <stp/>
        <stp>T</stp>
        <tr r="I354" s="1"/>
      </tp>
      <tp>
        <v>1.2169718232649922</v>
        <stp/>
        <stp>StudyData</stp>
        <stp>S.ORLY</stp>
        <stp>PCB</stp>
        <stp>BaseType=Index,Index=1</stp>
        <stp>Close</stp>
        <stp>A</stp>
        <stp>0</stp>
        <stp>all</stp>
        <stp/>
        <stp/>
        <stp/>
        <stp>T</stp>
        <tr r="L354" s="1"/>
      </tp>
      <tp>
        <v>3.3240067151650798</v>
        <stp/>
        <stp>StudyData</stp>
        <stp>S.ORLY</stp>
        <stp>PCB</stp>
        <stp>BaseType=Index,Index=1</stp>
        <stp>Close</stp>
        <stp>M</stp>
        <stp>0</stp>
        <stp>all</stp>
        <stp/>
        <stp/>
        <stp/>
        <stp>T</stp>
        <tr r="J354" s="1"/>
      </tp>
      <tp>
        <v>1.1446582614465788</v>
        <stp/>
        <stp>StudyData</stp>
        <stp>S.INCY</stp>
        <stp>PCB</stp>
        <stp>BaseType=Index,Index=1</stp>
        <stp>Close</stp>
        <stp>W</stp>
        <stp>0</stp>
        <stp>all</stp>
        <stp/>
        <stp/>
        <stp/>
        <stp>T</stp>
        <tr r="I247" s="1"/>
      </tp>
      <tp>
        <v>7.5688073394495401</v>
        <stp/>
        <stp>StudyData</stp>
        <stp>S.INCY</stp>
        <stp>PCB</stp>
        <stp>BaseType=Index,Index=1</stp>
        <stp>Close</stp>
        <stp>Q</stp>
        <stp>0</stp>
        <stp>all</stp>
        <stp/>
        <stp/>
        <stp/>
        <stp>T</stp>
        <tr r="K247" s="1"/>
      </tp>
      <tp>
        <v>2.0247657295850083</v>
        <stp/>
        <stp>StudyData</stp>
        <stp>S.INCY</stp>
        <stp>PCB</stp>
        <stp>BaseType=Index,Index=1</stp>
        <stp>Close</stp>
        <stp>M</stp>
        <stp>0</stp>
        <stp>all</stp>
        <stp/>
        <stp/>
        <stp/>
        <stp>T</stp>
        <tr r="J247" s="1"/>
      </tp>
      <tp>
        <v>23.458540042523033</v>
        <stp/>
        <stp>StudyData</stp>
        <stp>S.INCY</stp>
        <stp>PCB</stp>
        <stp>BaseType=Index,Index=1</stp>
        <stp>Close</stp>
        <stp>A</stp>
        <stp>0</stp>
        <stp>all</stp>
        <stp/>
        <stp/>
        <stp/>
        <stp>T</stp>
        <tr r="L247" s="1"/>
      </tp>
      <tp>
        <v>-0.72459121513307068</v>
        <stp/>
        <stp>StudyData</stp>
        <stp>S.JKHY</stp>
        <stp>PCB</stp>
        <stp>BaseType=Index,Index=1</stp>
        <stp>Close</stp>
        <stp>W</stp>
        <stp>0</stp>
        <stp>all</stp>
        <stp/>
        <stp/>
        <stp/>
        <stp>T</stp>
        <tr r="I263" s="1"/>
      </tp>
      <tp>
        <v>12.400174241324221</v>
        <stp/>
        <stp>StudyData</stp>
        <stp>S.JKHY</stp>
        <stp>PCB</stp>
        <stp>BaseType=Index,Index=1</stp>
        <stp>Close</stp>
        <stp>Q</stp>
        <stp>0</stp>
        <stp>all</stp>
        <stp/>
        <stp/>
        <stp/>
        <stp>T</stp>
        <tr r="K263" s="1"/>
      </tp>
      <tp>
        <v>-15.157825515124943</v>
        <stp/>
        <stp>StudyData</stp>
        <stp>S.JKHY</stp>
        <stp>PCB</stp>
        <stp>BaseType=Index,Index=1</stp>
        <stp>Close</stp>
        <stp>A</stp>
        <stp>0</stp>
        <stp>all</stp>
        <stp/>
        <stp/>
        <stp/>
        <stp>T</stp>
        <tr r="L263" s="1"/>
      </tp>
      <tp>
        <v>0.50636198390028642</v>
        <stp/>
        <stp>StudyData</stp>
        <stp>S.JKHY</stp>
        <stp>PCB</stp>
        <stp>BaseType=Index,Index=1</stp>
        <stp>Close</stp>
        <stp>M</stp>
        <stp>0</stp>
        <stp>all</stp>
        <stp/>
        <stp/>
        <stp/>
        <stp>T</stp>
        <tr r="J263" s="1"/>
      </tp>
      <tp>
        <v>3.9685714285999998</v>
        <stp/>
        <stp>StudyData</stp>
        <stp>ATR(S.ICE,MAType:=Sim,Period:=21)</stp>
        <stp>Bar</stp>
        <stp/>
        <stp>Close</stp>
        <stp>D</stp>
        <stp/>
        <stp/>
        <stp/>
        <stp/>
        <stp/>
        <stp>T</stp>
        <tr r="O243" s="1"/>
      </tp>
      <tp>
        <v>11.6457142857</v>
        <stp/>
        <stp>StudyData</stp>
        <stp>ATR(S.IBM,MAType:=Sim,Period:=21)</stp>
        <stp>Bar</stp>
        <stp/>
        <stp>Close</stp>
        <stp>D</stp>
        <stp/>
        <stp/>
        <stp/>
        <stp/>
        <stp/>
        <stp>T</stp>
        <tr r="O242" s="1"/>
      </tp>
      <tp>
        <v>5.6504761905000001</v>
        <stp/>
        <stp>StudyData</stp>
        <stp>ATR(S.IEX,MAType:=Sim,Period:=21)</stp>
        <stp>Bar</stp>
        <stp/>
        <stp>Close</stp>
        <stp>D</stp>
        <stp/>
        <stp/>
        <stp/>
        <stp/>
        <stp/>
        <stp>T</stp>
        <tr r="O245" s="1"/>
      </tp>
      <tp>
        <v>2.64</v>
        <stp/>
        <stp>StudyData</stp>
        <stp>ATR(S.IFF,MAType:=Sim,Period:=21)</stp>
        <stp>Bar</stp>
        <stp/>
        <stp>Close</stp>
        <stp>D</stp>
        <stp/>
        <stp/>
        <stp/>
        <stp/>
        <stp/>
        <stp>T</stp>
        <tr r="O246" s="1"/>
      </tp>
      <tp>
        <v>8.6728571428999999</v>
        <stp/>
        <stp>StudyData</stp>
        <stp>ATR(S.IQV,MAType:=Sim,Period:=21)</stp>
        <stp>Bar</stp>
        <stp/>
        <stp>Close</stp>
        <stp>D</stp>
        <stp/>
        <stp/>
        <stp/>
        <stp/>
        <stp/>
        <stp>T</stp>
        <tr r="O252" s="1"/>
      </tp>
      <tp>
        <v>4.7638095238</v>
        <stp/>
        <stp>StudyData</stp>
        <stp>ATR(S.IRM,MAType:=Sim,Period:=21)</stp>
        <stp>Bar</stp>
        <stp/>
        <stp>Close</stp>
        <stp>D</stp>
        <stp/>
        <stp/>
        <stp/>
        <stp/>
        <stp/>
        <stp>T</stp>
        <tr r="O254" s="1"/>
      </tp>
      <tp>
        <v>7.1909523809999998</v>
        <stp/>
        <stp>StudyData</stp>
        <stp>ATR(S.ITW,MAType:=Sim,Period:=21)</stp>
        <stp>Bar</stp>
        <stp/>
        <stp>Close</stp>
        <stp>D</stp>
        <stp/>
        <stp/>
        <stp/>
        <stp/>
        <stp/>
        <stp>T</stp>
        <tr r="O257" s="1"/>
      </tp>
      <tp>
        <v>13.60357142857144</v>
        <stp/>
        <stp>StudyData</stp>
        <stp>S.LH</stp>
        <stp>PCB</stp>
        <stp>BaseType=Index,Index=1</stp>
        <stp>Close</stp>
        <stp>Q</stp>
        <stp>0</stp>
        <stp>all</stp>
        <stp/>
        <stp/>
        <stp/>
        <stp>T</stp>
        <tr r="K281" s="1"/>
      </tp>
      <tp>
        <v>8.8517505862595165</v>
        <stp/>
        <stp>StudyData</stp>
        <stp>S.PH</stp>
        <stp>PCB</stp>
        <stp>BaseType=Index,Index=1</stp>
        <stp>Close</stp>
        <stp>M</stp>
        <stp>0</stp>
        <stp>all</stp>
        <stp/>
        <stp/>
        <stp/>
        <stp>T</stp>
        <tr r="J367" s="1"/>
      </tp>
      <tp>
        <v>-0.3383776670739681</v>
        <stp/>
        <stp>StudyData</stp>
        <stp>S.LH</stp>
        <stp>PCB</stp>
        <stp>BaseType=Index,Index=1</stp>
        <stp>Close</stp>
        <stp>W</stp>
        <stp>0</stp>
        <stp>all</stp>
        <stp/>
        <stp/>
        <stp/>
        <stp>T</stp>
        <tr r="I281" s="1"/>
      </tp>
      <tp>
        <v>20.934968599253661</v>
        <stp/>
        <stp>StudyData</stp>
        <stp>S.PH</stp>
        <stp>PCB</stp>
        <stp>BaseType=Index,Index=1</stp>
        <stp>Close</stp>
        <stp>A</stp>
        <stp>0</stp>
        <stp>all</stp>
        <stp/>
        <stp/>
        <stp/>
        <stp>T</stp>
        <tr r="L367" s="1"/>
      </tp>
      <tp>
        <v>26.789700255102055</v>
        <stp/>
        <stp>StudyData</stp>
        <stp>S.LH</stp>
        <stp>PCB</stp>
        <stp>BaseType=Index,Index=1</stp>
        <stp>Close</stp>
        <stp>A</stp>
        <stp>0</stp>
        <stp>all</stp>
        <stp/>
        <stp/>
        <stp/>
        <stp>T</stp>
        <tr r="L281" s="1"/>
      </tp>
      <tp>
        <v>-1.0150204400905221</v>
        <stp/>
        <stp>StudyData</stp>
        <stp>S.PH</stp>
        <stp>PCB</stp>
        <stp>BaseType=Index,Index=1</stp>
        <stp>Close</stp>
        <stp>W</stp>
        <stp>0</stp>
        <stp>all</stp>
        <stp/>
        <stp/>
        <stp/>
        <stp>T</stp>
        <tr r="I367" s="1"/>
      </tp>
      <tp>
        <v>2.8751617076326146</v>
        <stp/>
        <stp>StudyData</stp>
        <stp>S.LH</stp>
        <stp>PCB</stp>
        <stp>BaseType=Index,Index=1</stp>
        <stp>Close</stp>
        <stp>M</stp>
        <stp>0</stp>
        <stp>all</stp>
        <stp/>
        <stp/>
        <stp/>
        <stp>T</stp>
        <tr r="J281" s="1"/>
      </tp>
      <tp>
        <v>8.6748047274363085</v>
        <stp/>
        <stp>StudyData</stp>
        <stp>S.PH</stp>
        <stp>PCB</stp>
        <stp>BaseType=Index,Index=1</stp>
        <stp>Close</stp>
        <stp>Q</stp>
        <stp>0</stp>
        <stp>all</stp>
        <stp/>
        <stp/>
        <stp/>
        <stp>T</stp>
        <tr r="K367" s="1"/>
      </tp>
      <tp>
        <v>0.95619047619999997</v>
        <stp/>
        <stp>StudyData</stp>
        <stp>ATR(S.IVZ,MAType:=Sim,Period:=21)</stp>
        <stp>Bar</stp>
        <stp/>
        <stp>Close</stp>
        <stp>D</stp>
        <stp/>
        <stp/>
        <stp/>
        <stp/>
        <stp/>
        <stp>T</stp>
        <tr r="O258" s="1"/>
      </tp>
      <tp>
        <v>2.4818068174999999</v>
        <stp/>
        <stp>StudyData</stp>
        <stp>S.UBER</stp>
        <stp>StdDev</stp>
        <stp>InputChoice=Close,Period1=21</stp>
        <stp>STDDEV</stp>
        <stp>D</stp>
        <stp/>
        <stp>all</stp>
        <stp/>
        <stp/>
        <stp/>
        <stp>T</stp>
        <tr r="Q457" s="1"/>
      </tp>
      <tp>
        <v>30.294807215399999</v>
        <stp/>
        <stp>StudyData</stp>
        <stp>S.ULTA</stp>
        <stp>StdDev</stp>
        <stp>InputChoice=Close,Period1=21</stp>
        <stp>STDDEV</stp>
        <stp>D</stp>
        <stp/>
        <stp>all</stp>
        <stp/>
        <stp/>
        <stp/>
        <stp>T</stp>
        <tr r="Q460" s="1"/>
      </tp>
      <tp>
        <v>130.48333333330001</v>
        <stp/>
        <stp>StudyData</stp>
        <stp>S.PCAR</stp>
        <stp>MA</stp>
        <stp>InputChoice=Close,MAType=Sim,Period=21</stp>
        <stp>MA</stp>
        <stp>D</stp>
        <stp/>
        <stp>all</stp>
        <stp/>
        <stp/>
        <stp/>
        <stp>T</stp>
        <tr r="P359" s="1"/>
      </tp>
      <tp>
        <v>202.5695238095</v>
        <stp/>
        <stp>StudyData</stp>
        <stp>S.CTAS</stp>
        <stp>MA</stp>
        <stp>InputChoice=Close,MAType=Sim,Period=21</stp>
        <stp>MA</stp>
        <stp>D</stp>
        <stp/>
        <stp>all</stp>
        <stp/>
        <stp/>
        <stp/>
        <stp>T</stp>
        <tr r="P122" s="1"/>
      </tp>
      <tp>
        <v>174.33809523810001</v>
        <stp/>
        <stp>StudyData</stp>
        <stp>S.NTAP</stp>
        <stp>MA</stp>
        <stp>InputChoice=Close,MAType=Sim,Period=21</stp>
        <stp>MA</stp>
        <stp>D</stp>
        <stp/>
        <stp>all</stp>
        <stp/>
        <stp/>
        <stp/>
        <stp>T</stp>
        <tr r="P340" s="1"/>
      </tp>
      <tp>
        <v>10.88870257807586</v>
        <stp/>
        <stp>StudyData</stp>
        <stp>S.VRTX</stp>
        <stp>PCB</stp>
        <stp>BaseType=Index,Index=1</stp>
        <stp>Close</stp>
        <stp>M</stp>
        <stp>0</stp>
        <stp>all</stp>
        <stp/>
        <stp/>
        <stp/>
        <stp>T</stp>
        <tr r="J475" s="1"/>
      </tp>
      <tp>
        <v>16.695341450502898</v>
        <stp/>
        <stp>StudyData</stp>
        <stp>S.VRTX</stp>
        <stp>PCB</stp>
        <stp>BaseType=Index,Index=1</stp>
        <stp>Close</stp>
        <stp>A</stp>
        <stp>0</stp>
        <stp>all</stp>
        <stp/>
        <stp/>
        <stp/>
        <stp>T</stp>
        <tr r="L475" s="1"/>
      </tp>
      <tp>
        <v>6.5065528556761087</v>
        <stp/>
        <stp>StudyData</stp>
        <stp>S.VRTX</stp>
        <stp>PCB</stp>
        <stp>BaseType=Index,Index=1</stp>
        <stp>Close</stp>
        <stp>Q</stp>
        <stp>0</stp>
        <stp>all</stp>
        <stp/>
        <stp/>
        <stp/>
        <stp>T</stp>
        <tr r="K475" s="1"/>
      </tp>
      <tp>
        <v>6.6482552865522937</v>
        <stp/>
        <stp>StudyData</stp>
        <stp>S.VRTX</stp>
        <stp>PCB</stp>
        <stp>BaseType=Index,Index=1</stp>
        <stp>Close</stp>
        <stp>W</stp>
        <stp>0</stp>
        <stp>all</stp>
        <stp/>
        <stp/>
        <stp/>
        <stp>T</stp>
        <tr r="I475" s="1"/>
      </tp>
      <tp>
        <v>92.982857142900002</v>
        <stp/>
        <stp>StudyData</stp>
        <stp>S.NDAQ</stp>
        <stp>MA</stp>
        <stp>InputChoice=Close,MAType=Sim,Period=21</stp>
        <stp>MA</stp>
        <stp>D</stp>
        <stp/>
        <stp>all</stp>
        <stp/>
        <stp/>
        <stp/>
        <stp>T</stp>
        <tr r="P329" s="1"/>
      </tp>
      <tp>
        <v>7.10465323587092</v>
        <stp/>
        <stp>StudyData</stp>
        <stp>S.PAYX</stp>
        <stp>PCB</stp>
        <stp>BaseType=Index,Index=1</stp>
        <stp>Close</stp>
        <stp>A</stp>
        <stp>0</stp>
        <stp>all</stp>
        <stp/>
        <stp/>
        <stp/>
        <stp>T</stp>
        <tr r="L358" s="1"/>
      </tp>
      <tp>
        <v>2.8329339267374207</v>
        <stp/>
        <stp>StudyData</stp>
        <stp>S.PAYX</stp>
        <stp>PCB</stp>
        <stp>BaseType=Index,Index=1</stp>
        <stp>Close</stp>
        <stp>M</stp>
        <stp>0</stp>
        <stp>all</stp>
        <stp/>
        <stp/>
        <stp/>
        <stp>T</stp>
        <tr r="J358" s="1"/>
      </tp>
      <tp>
        <v>9.1636121292901884E-2</v>
        <stp/>
        <stp>StudyData</stp>
        <stp>S.PAYX</stp>
        <stp>PCB</stp>
        <stp>BaseType=Index,Index=1</stp>
        <stp>Close</stp>
        <stp>W</stp>
        <stp>0</stp>
        <stp>all</stp>
        <stp/>
        <stp/>
        <stp/>
        <stp>T</stp>
        <tr r="I358" s="1"/>
      </tp>
      <tp>
        <v>22.190582731618029</v>
        <stp/>
        <stp>StudyData</stp>
        <stp>S.PAYX</stp>
        <stp>PCB</stp>
        <stp>BaseType=Index,Index=1</stp>
        <stp>Close</stp>
        <stp>Q</stp>
        <stp>0</stp>
        <stp>all</stp>
        <stp/>
        <stp/>
        <stp/>
        <stp>T</stp>
        <tr r="K358" s="1"/>
      </tp>
      <tp>
        <v>-0.18052256532066291</v>
        <stp/>
        <stp>StudyData</stp>
        <stp>S.SBUX</stp>
        <stp>PCB</stp>
        <stp>BaseType=Index,Index=1</stp>
        <stp>Close</stp>
        <stp>M</stp>
        <stp>0</stp>
        <stp>all</stp>
        <stp/>
        <stp/>
        <stp/>
        <stp>T</stp>
        <tr r="J403" s="1"/>
      </tp>
      <tp>
        <v>24.75952974706091</v>
        <stp/>
        <stp>StudyData</stp>
        <stp>S.SBUX</stp>
        <stp>PCB</stp>
        <stp>BaseType=Index,Index=1</stp>
        <stp>Close</stp>
        <stp>A</stp>
        <stp>0</stp>
        <stp>all</stp>
        <stp/>
        <stp/>
        <stp/>
        <stp>T</stp>
        <tr r="L403" s="1"/>
      </tp>
      <tp>
        <v>2.8084939817986152</v>
        <stp/>
        <stp>StudyData</stp>
        <stp>S.SBUX</stp>
        <stp>PCB</stp>
        <stp>BaseType=Index,Index=1</stp>
        <stp>Close</stp>
        <stp>Q</stp>
        <stp>0</stp>
        <stp>all</stp>
        <stp/>
        <stp/>
        <stp/>
        <stp>T</stp>
        <tr r="K403" s="1"/>
      </tp>
      <tp>
        <v>-0.49251752225799966</v>
        <stp/>
        <stp>StudyData</stp>
        <stp>S.SBUX</stp>
        <stp>PCB</stp>
        <stp>BaseType=Index,Index=1</stp>
        <stp>Close</stp>
        <stp>W</stp>
        <stp>0</stp>
        <stp>all</stp>
        <stp/>
        <stp/>
        <stp/>
        <stp>T</stp>
        <tr r="I403" s="1"/>
      </tp>
      <tp>
        <v>534.33380952380003</v>
        <stp/>
        <stp>StudyData</stp>
        <stp>S.AMAT</stp>
        <stp>MA</stp>
        <stp>InputChoice=Close,MAType=Sim,Period=21</stp>
        <stp>MA</stp>
        <stp>D</stp>
        <stp/>
        <stp>all</stp>
        <stp/>
        <stp/>
        <stp/>
        <stp>T</stp>
        <tr r="P26" s="1"/>
      </tp>
      <tp>
        <v>153.99142857140001</v>
        <stp/>
        <stp>StudyData</stp>
        <stp>S.WDAY</stp>
        <stp>MA</stp>
        <stp>InputChoice=Close,MAType=Sim,Period=21</stp>
        <stp>MA</stp>
        <stp>D</stp>
        <stp/>
        <stp>all</stp>
        <stp/>
        <stp/>
        <stp/>
        <stp>T</stp>
        <tr r="P483" s="1"/>
      </tp>
      <tp>
        <v>111.9685714286</v>
        <stp/>
        <stp>StudyData</stp>
        <stp>S.EBAY</stp>
        <stp>MA</stp>
        <stp>InputChoice=Close,MAType=Sim,Period=21</stp>
        <stp>MA</stp>
        <stp>D</stp>
        <stp/>
        <stp>all</stp>
        <stp/>
        <stp/>
        <stp/>
        <stp>T</stp>
        <tr r="P153" s="1"/>
      </tp>
      <tp>
        <v>378.23714285710003</v>
        <stp/>
        <stp>StudyData</stp>
        <stp>S.CPAY</stp>
        <stp>MA</stp>
        <stp>InputChoice=Close,MAType=Sim,Period=21</stp>
        <stp>MA</stp>
        <stp>D</stp>
        <stp/>
        <stp>all</stp>
        <stp/>
        <stp/>
        <stp/>
        <stp>T</stp>
        <tr r="P112" s="1"/>
      </tp>
      <tp>
        <v>-0.29828700773053718</v>
        <stp/>
        <stp>StudyData</stp>
        <stp>S.EQIX</stp>
        <stp>PCB</stp>
        <stp>BaseType=Index,Index=1</stp>
        <stp>Close</stp>
        <stp>W</stp>
        <stp>0</stp>
        <stp>all</stp>
        <stp/>
        <stp/>
        <stp/>
        <stp>T</stp>
        <tr r="I165" s="1"/>
      </tp>
      <tp>
        <v>-0.27628814551176706</v>
        <stp/>
        <stp>StudyData</stp>
        <stp>S.EQIX</stp>
        <stp>PCB</stp>
        <stp>BaseType=Index,Index=1</stp>
        <stp>Close</stp>
        <stp>Q</stp>
        <stp>0</stp>
        <stp>all</stp>
        <stp/>
        <stp/>
        <stp/>
        <stp>T</stp>
        <tr r="K165" s="1"/>
      </tp>
      <tp>
        <v>35.677926281716616</v>
        <stp/>
        <stp>StudyData</stp>
        <stp>S.EQIX</stp>
        <stp>PCB</stp>
        <stp>BaseType=Index,Index=1</stp>
        <stp>Close</stp>
        <stp>A</stp>
        <stp>0</stp>
        <stp>all</stp>
        <stp/>
        <stp/>
        <stp/>
        <stp>T</stp>
        <tr r="L165" s="1"/>
      </tp>
      <tp>
        <v>1.9847343222667</v>
        <stp/>
        <stp>StudyData</stp>
        <stp>S.EQIX</stp>
        <stp>PCB</stp>
        <stp>BaseType=Index,Index=1</stp>
        <stp>Close</stp>
        <stp>M</stp>
        <stp>0</stp>
        <stp>all</stp>
        <stp/>
        <stp/>
        <stp/>
        <stp>T</stp>
        <tr r="J165" s="1"/>
      </tp>
      <tp>
        <v>181.31333333329999</v>
        <stp/>
        <stp>StudyData</stp>
        <stp>S.SBAC</stp>
        <stp>MA</stp>
        <stp>InputChoice=Close,MAType=Sim,Period=21</stp>
        <stp>MA</stp>
        <stp>D</stp>
        <stp/>
        <stp>all</stp>
        <stp/>
        <stp/>
        <stp/>
        <stp>T</stp>
        <tr r="P402" s="1"/>
      </tp>
      <tp>
        <v>202.99</v>
        <stp/>
        <stp>StudyData</stp>
        <stp>S.KLAC</stp>
        <stp>MA</stp>
        <stp>InputChoice=Close,MAType=Sim,Period=21</stp>
        <stp>MA</stp>
        <stp>D</stp>
        <stp/>
        <stp>all</stp>
        <stp/>
        <stp/>
        <stp/>
        <stp>T</stp>
        <tr r="P272" s="1"/>
      </tp>
      <tp>
        <v>-24.81026716850743</v>
        <stp/>
        <stp>StudyData</stp>
        <stp>S.FLEX</stp>
        <stp>PCB</stp>
        <stp>BaseType=Index,Index=1</stp>
        <stp>Close</stp>
        <stp>Q</stp>
        <stp>0</stp>
        <stp>all</stp>
        <stp/>
        <stp/>
        <stp/>
        <stp>T</stp>
        <tr r="K195" s="1"/>
      </tp>
      <tp>
        <v>0.42027194066748319</v>
        <stp/>
        <stp>StudyData</stp>
        <stp>S.FLEX</stp>
        <stp>PCB</stp>
        <stp>BaseType=Index,Index=1</stp>
        <stp>Close</stp>
        <stp>W</stp>
        <stp>0</stp>
        <stp>all</stp>
        <stp/>
        <stp/>
        <stp/>
        <stp>T</stp>
        <tr r="I195" s="1"/>
      </tp>
      <tp>
        <v>7.1296703296703292</v>
        <stp/>
        <stp>StudyData</stp>
        <stp>S.FLEX</stp>
        <stp>PCB</stp>
        <stp>BaseType=Index,Index=1</stp>
        <stp>Close</stp>
        <stp>M</stp>
        <stp>0</stp>
        <stp>all</stp>
        <stp/>
        <stp/>
        <stp/>
        <stp>T</stp>
        <tr r="J195" s="1"/>
      </tp>
      <tp>
        <v>101.68818272095332</v>
        <stp/>
        <stp>StudyData</stp>
        <stp>S.FLEX</stp>
        <stp>PCB</stp>
        <stp>BaseType=Index,Index=1</stp>
        <stp>Close</stp>
        <stp>A</stp>
        <stp>0</stp>
        <stp>all</stp>
        <stp/>
        <stp/>
        <stp/>
        <stp>T</stp>
        <tr r="L195" s="1"/>
      </tp>
      <tp>
        <v>-0.8800385418339518</v>
        <stp/>
        <stp>StudyData</stp>
        <stp>S.LRCX</stp>
        <stp>PCB</stp>
        <stp>BaseType=Index,Index=1</stp>
        <stp>Close</stp>
        <stp>W</stp>
        <stp>0</stp>
        <stp>all</stp>
        <stp/>
        <stp/>
        <stp/>
        <stp>T</stp>
        <tr r="I290" s="1"/>
      </tp>
      <tp>
        <v>-28.781759859691224</v>
        <stp/>
        <stp>StudyData</stp>
        <stp>S.LRCX</stp>
        <stp>PCB</stp>
        <stp>BaseType=Index,Index=1</stp>
        <stp>Close</stp>
        <stp>Q</stp>
        <stp>0</stp>
        <stp>all</stp>
        <stp/>
        <stp/>
        <stp/>
        <stp>T</stp>
        <tr r="K290" s="1"/>
      </tp>
      <tp>
        <v>5.3204559415739645</v>
        <stp/>
        <stp>StudyData</stp>
        <stp>S.LRCX</stp>
        <stp>PCB</stp>
        <stp>BaseType=Index,Index=1</stp>
        <stp>Close</stp>
        <stp>M</stp>
        <stp>0</stp>
        <stp>all</stp>
        <stp/>
        <stp/>
        <stp/>
        <stp>T</stp>
        <tr r="J290" s="1"/>
      </tp>
      <tp>
        <v>80.283911671924301</v>
        <stp/>
        <stp>StudyData</stp>
        <stp>S.LRCX</stp>
        <stp>PCB</stp>
        <stp>BaseType=Index,Index=1</stp>
        <stp>Close</stp>
        <stp>A</stp>
        <stp>0</stp>
        <stp>all</stp>
        <stp/>
        <stp/>
        <stp/>
        <stp>T</stp>
        <tr r="L290" s="1"/>
      </tp>
      <tp>
        <v>5.098039215686275</v>
        <stp/>
        <stp>StudyData</stp>
        <stp>S.NFLX</stp>
        <stp>PCB</stp>
        <stp>BaseType=Index,Index=1</stp>
        <stp>Close</stp>
        <stp>Q</stp>
        <stp>0</stp>
        <stp>all</stp>
        <stp/>
        <stp/>
        <stp/>
        <stp>T</stp>
        <tr r="K333" s="1"/>
      </tp>
      <tp>
        <v>1.213919611545732</v>
        <stp/>
        <stp>StudyData</stp>
        <stp>S.NFLX</stp>
        <stp>PCB</stp>
        <stp>BaseType=Index,Index=1</stp>
        <stp>Close</stp>
        <stp>W</stp>
        <stp>0</stp>
        <stp>all</stp>
        <stp/>
        <stp/>
        <stp/>
        <stp>T</stp>
        <tr r="I333" s="1"/>
      </tp>
      <tp>
        <v>-19.965870307167233</v>
        <stp/>
        <stp>StudyData</stp>
        <stp>S.NFLX</stp>
        <stp>PCB</stp>
        <stp>BaseType=Index,Index=1</stp>
        <stp>Close</stp>
        <stp>A</stp>
        <stp>0</stp>
        <stp>all</stp>
        <stp/>
        <stp/>
        <stp/>
        <stp>T</stp>
        <tr r="L333" s="1"/>
      </tp>
      <tp>
        <v>4.6437038070004153</v>
        <stp/>
        <stp>StudyData</stp>
        <stp>S.NFLX</stp>
        <stp>PCB</stp>
        <stp>BaseType=Index,Index=1</stp>
        <stp>Close</stp>
        <stp>M</stp>
        <stp>0</stp>
        <stp>all</stp>
        <stp/>
        <stp/>
        <stp/>
        <stp>T</stp>
        <tr r="J333" s="1"/>
      </tp>
      <tp>
        <v>-11.819135884587517</v>
        <stp/>
        <stp>StudyData</stp>
        <stp>S.IDXX</stp>
        <stp>PCB</stp>
        <stp>BaseType=Index,Index=1</stp>
        <stp>Close</stp>
        <stp>A</stp>
        <stp>0</stp>
        <stp>all</stp>
        <stp/>
        <stp/>
        <stp/>
        <stp>T</stp>
        <tr r="L244" s="1"/>
      </tp>
      <tp>
        <v>6.7075679253045228</v>
        <stp/>
        <stp>StudyData</stp>
        <stp>S.IDXX</stp>
        <stp>PCB</stp>
        <stp>BaseType=Index,Index=1</stp>
        <stp>Close</stp>
        <stp>M</stp>
        <stp>0</stp>
        <stp>all</stp>
        <stp/>
        <stp/>
        <stp/>
        <stp>T</stp>
        <tr r="J244" s="1"/>
      </tp>
      <tp>
        <v>1.6874904119863112</v>
        <stp/>
        <stp>StudyData</stp>
        <stp>S.IDXX</stp>
        <stp>PCB</stp>
        <stp>BaseType=Index,Index=1</stp>
        <stp>Close</stp>
        <stp>W</stp>
        <stp>0</stp>
        <stp>all</stp>
        <stp/>
        <stp/>
        <stp/>
        <stp>T</stp>
        <tr r="I244" s="1"/>
      </tp>
      <tp>
        <v>13.321556112757387</v>
        <stp/>
        <stp>StudyData</stp>
        <stp>S.IDXX</stp>
        <stp>PCB</stp>
        <stp>BaseType=Index,Index=1</stp>
        <stp>Close</stp>
        <stp>Q</stp>
        <stp>0</stp>
        <stp>all</stp>
        <stp/>
        <stp/>
        <stp/>
        <stp>T</stp>
        <tr r="K244" s="1"/>
      </tp>
      <tp>
        <v>17.633333333300001</v>
        <stp/>
        <stp>StudyData</stp>
        <stp>S.HBAN</stp>
        <stp>MA</stp>
        <stp>InputChoice=Close,MAType=Sim,Period=21</stp>
        <stp>MA</stp>
        <stp>D</stp>
        <stp/>
        <stp>all</stp>
        <stp/>
        <stp/>
        <stp/>
        <stp>T</stp>
        <tr r="P223" s="1"/>
      </tp>
      <tp>
        <v>118.4057142857</v>
        <stp/>
        <stp>StudyData</stp>
        <stp>S.AKAM</stp>
        <stp>MA</stp>
        <stp>InputChoice=Close,MAType=Sim,Period=21</stp>
        <stp>MA</stp>
        <stp>D</stp>
        <stp/>
        <stp>all</stp>
        <stp/>
        <stp/>
        <stp/>
        <stp>T</stp>
        <tr r="P21" s="1"/>
      </tp>
      <tp>
        <v>1.1066666667</v>
        <stp/>
        <stp>StudyData</stp>
        <stp>ATR(S.HAL,MAType:=Sim,Period:=21)</stp>
        <stp>Bar</stp>
        <stp/>
        <stp>Close</stp>
        <stp>D</stp>
        <stp/>
        <stp/>
        <stp/>
        <stp/>
        <stp/>
        <stp>T</stp>
        <tr r="L35" s="2"/>
        <tr r="O221" s="1"/>
      </tp>
      <tp>
        <v>2.7728571429</v>
        <stp/>
        <stp>StudyData</stp>
        <stp>ATR(S.HAS,MAType:=Sim,Period:=21)</stp>
        <stp>Bar</stp>
        <stp/>
        <stp>Close</stp>
        <stp>D</stp>
        <stp/>
        <stp/>
        <stp/>
        <stp/>
        <stp/>
        <stp>T</stp>
        <tr r="O222" s="1"/>
      </tp>
      <tp>
        <v>14.660952381</v>
        <stp/>
        <stp>StudyData</stp>
        <stp>ATR(S.HCA,MAType:=Sim,Period:=21)</stp>
        <stp>Bar</stp>
        <stp/>
        <stp>Close</stp>
        <stp>D</stp>
        <stp/>
        <stp/>
        <stp/>
        <stp/>
        <stp/>
        <stp>T</stp>
        <tr r="O224" s="1"/>
      </tp>
      <tp>
        <v>3.2295238094999998</v>
        <stp/>
        <stp>StudyData</stp>
        <stp>ATR(S.HIG,MAType:=Sim,Period:=21)</stp>
        <stp>Bar</stp>
        <stp/>
        <stp>Close</stp>
        <stp>D</stp>
        <stp/>
        <stp/>
        <stp/>
        <stp/>
        <stp/>
        <stp>T</stp>
        <tr r="O226" s="1"/>
      </tp>
      <tp>
        <v>11.580476190500001</v>
        <stp/>
        <stp>StudyData</stp>
        <stp>ATR(S.HII,MAType:=Sim,Period:=21)</stp>
        <stp>Bar</stp>
        <stp/>
        <stp>Close</stp>
        <stp>D</stp>
        <stp/>
        <stp/>
        <stp/>
        <stp/>
        <stp/>
        <stp>T</stp>
        <tr r="O227" s="1"/>
      </tp>
      <tp>
        <v>8.3485714285999997</v>
        <stp/>
        <stp>StudyData</stp>
        <stp>ATR(S.HLT,MAType:=Sim,Period:=21)</stp>
        <stp>Bar</stp>
        <stp/>
        <stp>Close</stp>
        <stp>D</stp>
        <stp/>
        <stp/>
        <stp/>
        <stp/>
        <stp/>
        <stp>T</stp>
        <tr r="O228" s="1"/>
      </tp>
      <tp>
        <v>6.7885714286000001</v>
        <stp/>
        <stp>StudyData</stp>
        <stp>ATR(S.HON,MAType:=Sim,Period:=21)</stp>
        <stp>Bar</stp>
        <stp/>
        <stp>Close</stp>
        <stp>D</stp>
        <stp/>
        <stp/>
        <stp/>
        <stp/>
        <stp/>
        <stp>T</stp>
        <tr r="O229" s="1"/>
      </tp>
      <tp>
        <v>3.0142857143000001</v>
        <stp/>
        <stp>StudyData</stp>
        <stp>ATR(S.HPE,MAType:=Sim,Period:=21)</stp>
        <stp>Bar</stp>
        <stp/>
        <stp>Close</stp>
        <stp>D</stp>
        <stp/>
        <stp/>
        <stp/>
        <stp/>
        <stp/>
        <stp>T</stp>
        <tr r="O232" s="1"/>
      </tp>
      <tp>
        <v>1.2771428571000001</v>
        <stp/>
        <stp>StudyData</stp>
        <stp>ATR(S.HPQ,MAType:=Sim,Period:=21)</stp>
        <stp>Bar</stp>
        <stp/>
        <stp>Close</stp>
        <stp>D</stp>
        <stp/>
        <stp/>
        <stp/>
        <stp/>
        <stp/>
        <stp>T</stp>
        <tr r="O233" s="1"/>
      </tp>
      <tp>
        <v>0.6161904762</v>
        <stp/>
        <stp>StudyData</stp>
        <stp>ATR(S.HST,MAType:=Sim,Period:=21)</stp>
        <stp>Bar</stp>
        <stp/>
        <stp>Close</stp>
        <stp>D</stp>
        <stp/>
        <stp/>
        <stp/>
        <stp/>
        <stp/>
        <stp>T</stp>
        <tr r="O236" s="1"/>
      </tp>
      <tp>
        <v>4.4328571428999997</v>
        <stp/>
        <stp>StudyData</stp>
        <stp>ATR(S.HSY,MAType:=Sim,Period:=21)</stp>
        <stp>Bar</stp>
        <stp/>
        <stp>Close</stp>
        <stp>D</stp>
        <stp/>
        <stp/>
        <stp/>
        <stp/>
        <stp/>
        <stp>T</stp>
        <tr r="O237" s="1"/>
      </tp>
      <tp>
        <v>0.5747619048</v>
        <stp/>
        <stp>StudyData</stp>
        <stp>ATR(S.HRL,MAType:=Sim,Period:=21)</stp>
        <stp>Bar</stp>
        <stp/>
        <stp>Close</stp>
        <stp>D</stp>
        <stp/>
        <stp/>
        <stp/>
        <stp/>
        <stp/>
        <stp>T</stp>
        <tr r="O234" s="1"/>
      </tp>
      <tp>
        <v>16.290952381</v>
        <stp/>
        <stp>StudyData</stp>
        <stp>ATR(S.HUM,MAType:=Sim,Period:=21)</stp>
        <stp>Bar</stp>
        <stp/>
        <stp>Close</stp>
        <stp>D</stp>
        <stp/>
        <stp/>
        <stp/>
        <stp/>
        <stp/>
        <stp>T</stp>
        <tr r="O239" s="1"/>
      </tp>
      <tp>
        <v>-11.987381703470037</v>
        <stp/>
        <stp>StudyData</stp>
        <stp>S.NI</stp>
        <stp>PCB</stp>
        <stp>BaseType=Index,Index=1</stp>
        <stp>Close</stp>
        <stp>Q</stp>
        <stp>0</stp>
        <stp>all</stp>
        <stp/>
        <stp/>
        <stp/>
        <stp>T</stp>
        <tr r="K334" s="1"/>
      </tp>
      <tp>
        <v>-1.7836188688101338</v>
        <stp/>
        <stp>StudyData</stp>
        <stp>S.NI</stp>
        <stp>PCB</stp>
        <stp>BaseType=Index,Index=1</stp>
        <stp>Close</stp>
        <stp>W</stp>
        <stp>0</stp>
        <stp>all</stp>
        <stp/>
        <stp/>
        <stp/>
        <stp>T</stp>
        <tr r="I334" s="1"/>
      </tp>
      <tp>
        <v>-1.0230450635420674</v>
        <stp/>
        <stp>StudyData</stp>
        <stp>S.CI</stp>
        <stp>PCB</stp>
        <stp>BaseType=Index,Index=1</stp>
        <stp>Close</stp>
        <stp>W</stp>
        <stp>0</stp>
        <stp>all</stp>
        <stp/>
        <stp/>
        <stp/>
        <stp>T</stp>
        <tr r="I93" s="1"/>
      </tp>
      <tp>
        <v>1.4219384793964074</v>
        <stp/>
        <stp>StudyData</stp>
        <stp>S.CI</stp>
        <stp>PCB</stp>
        <stp>BaseType=Index,Index=1</stp>
        <stp>Close</stp>
        <stp>Q</stp>
        <stp>0</stp>
        <stp>all</stp>
        <stp/>
        <stp/>
        <stp/>
        <stp>T</stp>
        <tr r="K93" s="1"/>
      </tp>
      <tp>
        <v>0.21551724137931852</v>
        <stp/>
        <stp>StudyData</stp>
        <stp>S.NI</stp>
        <stp>PCB</stp>
        <stp>BaseType=Index,Index=1</stp>
        <stp>Close</stp>
        <stp>A</stp>
        <stp>0</stp>
        <stp>all</stp>
        <stp/>
        <stp/>
        <stp/>
        <stp>T</stp>
        <tr r="L334" s="1"/>
      </tp>
      <tp>
        <v>0.19709729439169016</v>
        <stp/>
        <stp>StudyData</stp>
        <stp>S.CI</stp>
        <stp>PCB</stp>
        <stp>BaseType=Index,Index=1</stp>
        <stp>Close</stp>
        <stp>M</stp>
        <stp>0</stp>
        <stp>all</stp>
        <stp/>
        <stp/>
        <stp/>
        <stp>T</stp>
        <tr r="J93" s="1"/>
      </tp>
      <tp>
        <v>-5.806887238352461</v>
        <stp/>
        <stp>StudyData</stp>
        <stp>S.NI</stp>
        <stp>PCB</stp>
        <stp>BaseType=Index,Index=1</stp>
        <stp>Close</stp>
        <stp>M</stp>
        <stp>0</stp>
        <stp>all</stp>
        <stp/>
        <stp/>
        <stp/>
        <stp>T</stp>
        <tr r="J334" s="1"/>
      </tp>
      <tp>
        <v>1.5877629618864237</v>
        <stp/>
        <stp>StudyData</stp>
        <stp>S.CI</stp>
        <stp>PCB</stp>
        <stp>BaseType=Index,Index=1</stp>
        <stp>Close</stp>
        <stp>A</stp>
        <stp>0</stp>
        <stp>all</stp>
        <stp/>
        <stp/>
        <stp/>
        <stp>T</stp>
        <tr r="L93" s="1"/>
      </tp>
      <tp>
        <v>9.1052380952000007</v>
        <stp/>
        <stp>StudyData</stp>
        <stp>ATR(S.HWM,MAType:=Sim,Period:=21)</stp>
        <stp>Bar</stp>
        <stp/>
        <stp>Close</stp>
        <stp>D</stp>
        <stp/>
        <stp/>
        <stp/>
        <stp/>
        <stp/>
        <stp>T</stp>
        <tr r="O240" s="1"/>
      </tp>
      <tp>
        <v>0.281451534</v>
        <stp/>
        <stp>StudyData</stp>
        <stp>S.TECH</stp>
        <stp>StdDev</stp>
        <stp>InputChoice=Close,Period1=21</stp>
        <stp>STDDEV</stp>
        <stp>D</stp>
        <stp/>
        <stp>all</stp>
        <stp/>
        <stp/>
        <stp/>
        <stp>T</stp>
        <tr r="Q432" s="1"/>
      </tp>
      <tp>
        <v>7.4962670075000002</v>
        <stp/>
        <stp>StudyData</stp>
        <stp>S.TMUS</stp>
        <stp>StdDev</stp>
        <stp>InputChoice=Close,Period1=21</stp>
        <stp>STDDEV</stp>
        <stp>D</stp>
        <stp/>
        <stp>all</stp>
        <stp/>
        <stp/>
        <stp/>
        <stp>T</stp>
        <tr r="Q440" s="1"/>
      </tp>
      <tp>
        <v>9.2231699019000004</v>
        <stp/>
        <stp>StudyData</stp>
        <stp>S.TRGP</stp>
        <stp>StdDev</stp>
        <stp>InputChoice=Close,Period1=21</stp>
        <stp>STDDEV</stp>
        <stp>D</stp>
        <stp/>
        <stp>all</stp>
        <stp/>
        <stp/>
        <stp/>
        <stp>T</stp>
        <tr r="Q443" s="1"/>
      </tp>
      <tp>
        <v>2.4335025568000002</v>
        <stp/>
        <stp>StudyData</stp>
        <stp>S.TROW</stp>
        <stp>StdDev</stp>
        <stp>InputChoice=Close,Period1=21</stp>
        <stp>STDDEV</stp>
        <stp>D</stp>
        <stp/>
        <stp>all</stp>
        <stp/>
        <stp/>
        <stp/>
        <stp>T</stp>
        <tr r="Q445" s="1"/>
      </tp>
      <tp>
        <v>3.2301195895000001</v>
        <stp/>
        <stp>StudyData</stp>
        <stp>S.TRMB</stp>
        <stp>StdDev</stp>
        <stp>InputChoice=Close,Period1=21</stp>
        <stp>STDDEV</stp>
        <stp>D</stp>
        <stp/>
        <stp>all</stp>
        <stp/>
        <stp/>
        <stp/>
        <stp>T</stp>
        <tr r="Q444" s="1"/>
      </tp>
      <tp>
        <v>1.5489632257999999</v>
        <stp/>
        <stp>StudyData</stp>
        <stp>S.TSCO</stp>
        <stp>StdDev</stp>
        <stp>InputChoice=Close,Period1=21</stp>
        <stp>STDDEV</stp>
        <stp>D</stp>
        <stp/>
        <stp>all</stp>
        <stp/>
        <stp/>
        <stp/>
        <stp>T</stp>
        <tr r="Q447" s="1"/>
      </tp>
      <tp>
        <v>34.460160420900003</v>
        <stp/>
        <stp>StudyData</stp>
        <stp>S.TSLA</stp>
        <stp>StdDev</stp>
        <stp>InputChoice=Close,Period1=21</stp>
        <stp>STDDEV</stp>
        <stp>D</stp>
        <stp/>
        <stp>all</stp>
        <stp/>
        <stp/>
        <stp/>
        <stp>T</stp>
        <tr r="Q448" s="1"/>
      </tp>
      <tp>
        <v>6.0196381943999997</v>
        <stp/>
        <stp>StudyData</stp>
        <stp>S.TTWO</stp>
        <stp>StdDev</stp>
        <stp>InputChoice=Close,Period1=21</stp>
        <stp>STDDEV</stp>
        <stp>D</stp>
        <stp/>
        <stp>all</stp>
        <stp/>
        <stp/>
        <stp/>
        <stp>T</stp>
        <tr r="Q452" s="1"/>
      </tp>
      <tp>
        <v>427.94428571430001</v>
        <stp/>
        <stp>StudyData</stp>
        <stp>S.MSFT</stp>
        <stp>MA</stp>
        <stp>InputChoice=Close,MAType=Sim,Period=21</stp>
        <stp>MA</stp>
        <stp>D</stp>
        <stp/>
        <stp>all</stp>
        <stp/>
        <stp/>
        <stp/>
        <stp>T</stp>
        <tr r="P323" s="1"/>
      </tp>
      <tp>
        <v>224.26809523809999</v>
        <stp/>
        <stp>StudyData</stp>
        <stp>S.ODFL</stp>
        <stp>MA</stp>
        <stp>InputChoice=Close,MAType=Sim,Period=21</stp>
        <stp>MA</stp>
        <stp>D</stp>
        <stp/>
        <stp>all</stp>
        <stp/>
        <stp/>
        <stp/>
        <stp>T</stp>
        <tr r="P349" s="1"/>
      </tp>
      <tp>
        <v>2.4819047619000001</v>
        <stp/>
        <stp>StudyData</stp>
        <stp>ATR(S.OKE,MAType:=Sim,Period:=21)</stp>
        <stp>Bar</stp>
        <stp/>
        <stp>Close</stp>
        <stp>D</stp>
        <stp/>
        <stp/>
        <stp/>
        <stp/>
        <stp/>
        <stp>T</stp>
        <tr r="O350" s="1"/>
      </tp>
      <tp>
        <v>3.0085714285999998</v>
        <stp/>
        <stp>StudyData</stp>
        <stp>ATR(S.OMC,MAType:=Sim,Period:=21)</stp>
        <stp>Bar</stp>
        <stp/>
        <stp>Close</stp>
        <stp>D</stp>
        <stp/>
        <stp/>
        <stp/>
        <stp/>
        <stp/>
        <stp>T</stp>
        <tr r="O351" s="1"/>
      </tp>
      <tp>
        <v>-14.205627247725836</v>
        <stp/>
        <stp>StudyData</stp>
        <stp>S.ON</stp>
        <stp>PCB</stp>
        <stp>BaseType=Index,Index=1</stp>
        <stp>Close</stp>
        <stp>Q</stp>
        <stp>0</stp>
        <stp>all</stp>
        <stp/>
        <stp/>
        <stp/>
        <stp>T</stp>
        <tr r="K352" s="1"/>
      </tp>
      <tp>
        <v>-7.3918935567330632E-2</v>
        <stp/>
        <stp>StudyData</stp>
        <stp>S.ON</stp>
        <stp>PCB</stp>
        <stp>BaseType=Index,Index=1</stp>
        <stp>Close</stp>
        <stp>W</stp>
        <stp>0</stp>
        <stp>all</stp>
        <stp/>
        <stp/>
        <stp/>
        <stp>T</stp>
        <tr r="I352" s="1"/>
      </tp>
      <tp>
        <v>49.787626962142205</v>
        <stp/>
        <stp>StudyData</stp>
        <stp>S.ON</stp>
        <stp>PCB</stp>
        <stp>BaseType=Index,Index=1</stp>
        <stp>Close</stp>
        <stp>A</stp>
        <stp>0</stp>
        <stp>all</stp>
        <stp/>
        <stp/>
        <stp/>
        <stp>T</stp>
        <tr r="L352" s="1"/>
      </tp>
      <tp>
        <v>-0.61267001592942039</v>
        <stp/>
        <stp>StudyData</stp>
        <stp>S.ON</stp>
        <stp>PCB</stp>
        <stp>BaseType=Index,Index=1</stp>
        <stp>Close</stp>
        <stp>M</stp>
        <stp>0</stp>
        <stp>all</stp>
        <stp/>
        <stp/>
        <stp/>
        <stp>T</stp>
        <tr r="J352" s="1"/>
      </tp>
      <tp>
        <v>1.7719047618999999</v>
        <stp/>
        <stp>StudyData</stp>
        <stp>ATR(S.OXY,MAType:=Sim,Period:=21)</stp>
        <stp>Bar</stp>
        <stp/>
        <stp>Close</stp>
        <stp>D</stp>
        <stp/>
        <stp/>
        <stp/>
        <stp/>
        <stp/>
        <stp>T</stp>
        <tr r="O356" s="1"/>
      </tp>
      <tp>
        <v>4.7520004142000003</v>
        <stp/>
        <stp>StudyData</stp>
        <stp>S.SBAC</stp>
        <stp>StdDev</stp>
        <stp>InputChoice=Close,Period1=21</stp>
        <stp>STDDEV</stp>
        <stp>D</stp>
        <stp/>
        <stp>all</stp>
        <stp/>
        <stp/>
        <stp/>
        <stp>T</stp>
        <tr r="Q402" s="1"/>
      </tp>
      <tp>
        <v>1.3283901566</v>
        <stp/>
        <stp>StudyData</stp>
        <stp>S.SBUX</stp>
        <stp>StdDev</stp>
        <stp>InputChoice=Close,Period1=21</stp>
        <stp>STDDEV</stp>
        <stp>D</stp>
        <stp/>
        <stp>all</stp>
        <stp/>
        <stp/>
        <stp/>
        <stp>T</stp>
        <tr r="Q403" s="1"/>
      </tp>
      <tp>
        <v>2.5902478891</v>
        <stp/>
        <stp>StudyData</stp>
        <stp>S.SCHW</stp>
        <stp>StdDev</stp>
        <stp>InputChoice=Close,Period1=21</stp>
        <stp>STDDEV</stp>
        <stp>D</stp>
        <stp/>
        <stp>all</stp>
        <stp/>
        <stp/>
        <stp/>
        <stp>T</stp>
        <tr r="Q404" s="1"/>
      </tp>
      <tp>
        <v>191.09393400639999</v>
        <stp/>
        <stp>StudyData</stp>
        <stp>S.SNDK</stp>
        <stp>StdDev</stp>
        <stp>InputChoice=Close,Period1=21</stp>
        <stp>STDDEV</stp>
        <stp>D</stp>
        <stp/>
        <stp>all</stp>
        <stp/>
        <stp/>
        <stp/>
        <stp>T</stp>
        <tr r="Q410" s="1"/>
      </tp>
      <tp>
        <v>19.273462716400001</v>
        <stp/>
        <stp>StudyData</stp>
        <stp>S.SNPS</stp>
        <stp>StdDev</stp>
        <stp>InputChoice=Close,Period1=21</stp>
        <stp>STDDEV</stp>
        <stp>D</stp>
        <stp/>
        <stp>all</stp>
        <stp/>
        <stp/>
        <stp/>
        <stp>T</stp>
        <tr r="Q411" s="1"/>
      </tp>
      <tp>
        <v>4.0857821061999999</v>
        <stp/>
        <stp>StudyData</stp>
        <stp>S.SOLV</stp>
        <stp>StdDev</stp>
        <stp>InputChoice=Close,Period1=21</stp>
        <stp>STDDEV</stp>
        <stp>D</stp>
        <stp/>
        <stp>all</stp>
        <stp/>
        <stp/>
        <stp/>
        <stp>T</stp>
        <tr r="Q413" s="1"/>
      </tp>
      <tp>
        <v>2.4637804404999999</v>
        <stp/>
        <stp>StudyData</stp>
        <stp>S.SMCI</stp>
        <stp>StdDev</stp>
        <stp>InputChoice=Close,Period1=21</stp>
        <stp>STDDEV</stp>
        <stp>D</stp>
        <stp/>
        <stp>all</stp>
        <stp/>
        <stp/>
        <stp/>
        <stp>T</stp>
        <tr r="Q408" s="1"/>
      </tp>
      <tp>
        <v>15.274705663500001</v>
        <stp/>
        <stp>StudyData</stp>
        <stp>S.SPGI</stp>
        <stp>StdDev</stp>
        <stp>InputChoice=Close,Period1=21</stp>
        <stp>STDDEV</stp>
        <stp>D</stp>
        <stp/>
        <stp>all</stp>
        <stp/>
        <stp/>
        <stp/>
        <stp>T</stp>
        <tr r="Q415" s="1"/>
      </tp>
      <tp>
        <v>3.8287964279</v>
        <stp/>
        <stp>StudyData</stp>
        <stp>S.SWKS</stp>
        <stp>StdDev</stp>
        <stp>InputChoice=Close,Period1=21</stp>
        <stp>STDDEV</stp>
        <stp>D</stp>
        <stp/>
        <stp>all</stp>
        <stp/>
        <stp/>
        <stp/>
        <stp>T</stp>
        <tr r="Q424" s="1"/>
      </tp>
      <tp>
        <v>12.3703426519</v>
        <stp/>
        <stp>StudyData</stp>
        <stp>S.STLD</stp>
        <stp>StdDev</stp>
        <stp>InputChoice=Close,Period1=21</stp>
        <stp>STDDEV</stp>
        <stp>D</stp>
        <stp/>
        <stp>all</stp>
        <stp/>
        <stp/>
        <stp/>
        <stp>T</stp>
        <tr r="Q418" s="1"/>
      </tp>
      <tp>
        <v>272.5519047619</v>
        <stp/>
        <stp>StudyData</stp>
        <stp>S.TRGP</stp>
        <stp>MA</stp>
        <stp>InputChoice=Close,MAType=Sim,Period=21</stp>
        <stp>MA</stp>
        <stp>D</stp>
        <stp/>
        <stp>all</stp>
        <stp/>
        <stp/>
        <stp/>
        <stp>T</stp>
        <tr r="P443" s="1"/>
      </tp>
      <tp>
        <v>29.2342857143</v>
        <stp/>
        <stp>StudyData</stp>
        <stp>S.CSGP</stp>
        <stp>MA</stp>
        <stp>InputChoice=Close,MAType=Sim,Period=21</stp>
        <stp>MA</stp>
        <stp>D</stp>
        <stp/>
        <stp>all</stp>
        <stp/>
        <stp/>
        <stp/>
        <stp>T</stp>
        <tr r="P120" s="1"/>
      </tp>
      <tp>
        <v>426.5538095238</v>
        <stp/>
        <stp>StudyData</stp>
        <stp>S.SPGI</stp>
        <stp>MA</stp>
        <stp>InputChoice=Close,MAType=Sim,Period=21</stp>
        <stp>MA</stp>
        <stp>D</stp>
        <stp/>
        <stp>all</stp>
        <stp/>
        <stp/>
        <stp/>
        <stp>T</stp>
        <tr r="P415" s="1"/>
      </tp>
      <tp>
        <v>706.91571428570001</v>
        <stp/>
        <stp>StudyData</stp>
        <stp>S.REGN</stp>
        <stp>MA</stp>
        <stp>InputChoice=Close,MAType=Sim,Period=21</stp>
        <stp>MA</stp>
        <stp>D</stp>
        <stp/>
        <stp>all</stp>
        <stp/>
        <stp/>
        <stp/>
        <stp>T</stp>
        <tr r="P390" s="1"/>
      </tp>
      <tp>
        <v>174.2961904762</v>
        <stp/>
        <stp>StudyData</stp>
        <stp>S.ALGN</stp>
        <stp>MA</stp>
        <stp>InputChoice=Close,MAType=Sim,Period=21</stp>
        <stp>MA</stp>
        <stp>D</stp>
        <stp/>
        <stp>all</stp>
        <stp/>
        <stp/>
        <stp/>
        <stp>T</stp>
        <tr r="P23" s="1"/>
      </tp>
      <tp>
        <v>380.48761904759999</v>
        <stp/>
        <stp>StudyData</stp>
        <stp>S.AMGN</stp>
        <stp>MA</stp>
        <stp>InputChoice=Close,MAType=Sim,Period=21</stp>
        <stp>MA</stp>
        <stp>D</stp>
        <stp/>
        <stp>all</stp>
        <stp/>
        <stp/>
        <stp/>
        <stp>T</stp>
        <tr r="P30" s="1"/>
      </tp>
      <tp>
        <v>393.50428571430001</v>
        <stp/>
        <stp>StudyData</stp>
        <stp>S.AVGO</stp>
        <stp>MA</stp>
        <stp>InputChoice=Close,MAType=Sim,Period=21</stp>
        <stp>MA</stp>
        <stp>D</stp>
        <stp/>
        <stp>all</stp>
        <stp/>
        <stp/>
        <stp/>
        <stp>T</stp>
        <tr r="P47" s="1"/>
      </tp>
      <tp>
        <v>100.999047619</v>
        <stp/>
        <stp>StudyData</stp>
        <stp>S.ACGL</stp>
        <stp>MA</stp>
        <stp>InputChoice=Close,MAType=Sim,Period=21</stp>
        <stp>MA</stp>
        <stp>D</stp>
        <stp/>
        <stp>all</stp>
        <stp/>
        <stp/>
        <stp/>
        <stp>T</stp>
        <tr r="P7" s="1"/>
      </tp>
      <tp>
        <v>1.8052380952</v>
        <stp/>
        <stp>StudyData</stp>
        <stp>ATR(S.NEE,MAType:=Sim,Period:=21)</stp>
        <stp>Bar</stp>
        <stp/>
        <stp>Close</stp>
        <stp>D</stp>
        <stp/>
        <stp/>
        <stp/>
        <stp/>
        <stp/>
        <stp>T</stp>
        <tr r="O331" s="1"/>
      </tp>
      <tp>
        <v>3.7876190475999998</v>
        <stp/>
        <stp>StudyData</stp>
        <stp>ATR(S.NEM,MAType:=Sim,Period:=21)</stp>
        <stp>Bar</stp>
        <stp/>
        <stp>Close</stp>
        <stp>D</stp>
        <stp/>
        <stp/>
        <stp/>
        <stp/>
        <stp/>
        <stp>T</stp>
        <tr r="O332" s="1"/>
      </tp>
      <tp>
        <v>1.2742857142999999</v>
        <stp/>
        <stp>StudyData</stp>
        <stp>ATR(S.NKE,MAType:=Sim,Period:=21)</stp>
        <stp>Bar</stp>
        <stp/>
        <stp>Close</stp>
        <stp>D</stp>
        <stp/>
        <stp/>
        <stp/>
        <stp/>
        <stp/>
        <stp>T</stp>
        <tr r="O335" s="1"/>
      </tp>
      <tp>
        <v>15.7119047619</v>
        <stp/>
        <stp>StudyData</stp>
        <stp>ATR(S.NOC,MAType:=Sim,Period:=21)</stp>
        <stp>Bar</stp>
        <stp/>
        <stp>Close</stp>
        <stp>D</stp>
        <stp/>
        <stp/>
        <stp/>
        <stp/>
        <stp/>
        <stp>T</stp>
        <tr r="O336" s="1"/>
      </tp>
      <tp>
        <v>6.6519047619</v>
        <stp/>
        <stp>StudyData</stp>
        <stp>ATR(S.NOW,MAType:=Sim,Period:=21)</stp>
        <stp>Bar</stp>
        <stp/>
        <stp>Close</stp>
        <stp>D</stp>
        <stp/>
        <stp/>
        <stp/>
        <stp/>
        <stp/>
        <stp>T</stp>
        <tr r="O337" s="1"/>
      </tp>
      <tp>
        <v>7.3009523810000001</v>
        <stp/>
        <stp>StudyData</stp>
        <stp>ATR(S.NSC,MAType:=Sim,Period:=21)</stp>
        <stp>Bar</stp>
        <stp/>
        <stp>Close</stp>
        <stp>D</stp>
        <stp/>
        <stp/>
        <stp/>
        <stp/>
        <stp/>
        <stp>T</stp>
        <tr r="O339" s="1"/>
      </tp>
      <tp>
        <v>7.3347619047999997</v>
        <stp/>
        <stp>StudyData</stp>
        <stp>ATR(S.NRG,MAType:=Sim,Period:=21)</stp>
        <stp>Bar</stp>
        <stp/>
        <stp>Close</stp>
        <stp>D</stp>
        <stp/>
        <stp/>
        <stp/>
        <stp/>
        <stp/>
        <stp>T</stp>
        <tr r="O338" s="1"/>
      </tp>
      <tp>
        <v>7.9757142856999996</v>
        <stp/>
        <stp>StudyData</stp>
        <stp>ATR(S.NUE,MAType:=Sim,Period:=21)</stp>
        <stp>Bar</stp>
        <stp/>
        <stp>Close</stp>
        <stp>D</stp>
        <stp/>
        <stp/>
        <stp/>
        <stp/>
        <stp/>
        <stp>T</stp>
        <tr r="O342" s="1"/>
      </tp>
      <tp>
        <v>-3.310767928918986</v>
        <stp/>
        <stp>StudyData</stp>
        <stp>S.SO</stp>
        <stp>PCB</stp>
        <stp>BaseType=Index,Index=1</stp>
        <stp>Close</stp>
        <stp>M</stp>
        <stp>0</stp>
        <stp>all</stp>
        <stp/>
        <stp/>
        <stp/>
        <stp>T</stp>
        <tr r="J412" s="1"/>
      </tp>
      <tp>
        <v>0.4480183802412413</v>
        <stp/>
        <stp>StudyData</stp>
        <stp>S.KO</stp>
        <stp>PCB</stp>
        <stp>BaseType=Index,Index=1</stp>
        <stp>Close</stp>
        <stp>W</stp>
        <stp>0</stp>
        <stp>all</stp>
        <stp/>
        <stp/>
        <stp/>
        <stp>T</stp>
        <tr r="I275" s="1"/>
      </tp>
      <tp>
        <v>-7.5747046560111224</v>
        <stp/>
        <stp>StudyData</stp>
        <stp>S.MO</stp>
        <stp>PCB</stp>
        <stp>BaseType=Index,Index=1</stp>
        <stp>Close</stp>
        <stp>Q</stp>
        <stp>0</stp>
        <stp>all</stp>
        <stp/>
        <stp/>
        <stp/>
        <stp>T</stp>
        <tr r="K313" s="1"/>
      </tp>
      <tp>
        <v>7.5919773594192232</v>
        <stp/>
        <stp>StudyData</stp>
        <stp>S.KO</stp>
        <stp>PCB</stp>
        <stp>BaseType=Index,Index=1</stp>
        <stp>Close</stp>
        <stp>Q</stp>
        <stp>0</stp>
        <stp>all</stp>
        <stp/>
        <stp/>
        <stp/>
        <stp>T</stp>
        <tr r="K275" s="1"/>
      </tp>
      <tp>
        <v>-2.7066569129480738</v>
        <stp/>
        <stp>StudyData</stp>
        <stp>S.MO</stp>
        <stp>PCB</stp>
        <stp>BaseType=Index,Index=1</stp>
        <stp>Close</stp>
        <stp>W</stp>
        <stp>0</stp>
        <stp>all</stp>
        <stp/>
        <stp/>
        <stp/>
        <stp>T</stp>
        <tr r="I313" s="1"/>
      </tp>
      <tp>
        <v>4.82798165137614</v>
        <stp/>
        <stp>StudyData</stp>
        <stp>S.SO</stp>
        <stp>PCB</stp>
        <stp>BaseType=Index,Index=1</stp>
        <stp>Close</stp>
        <stp>A</stp>
        <stp>0</stp>
        <stp>all</stp>
        <stp/>
        <stp/>
        <stp/>
        <stp>T</stp>
        <tr r="L412" s="1"/>
      </tp>
      <tp>
        <v>15.331252167880672</v>
        <stp/>
        <stp>StudyData</stp>
        <stp>S.MO</stp>
        <stp>PCB</stp>
        <stp>BaseType=Index,Index=1</stp>
        <stp>Close</stp>
        <stp>A</stp>
        <stp>0</stp>
        <stp>all</stp>
        <stp/>
        <stp/>
        <stp/>
        <stp>T</stp>
        <tr r="L313" s="1"/>
      </tp>
      <tp>
        <v>25.075096552710633</v>
        <stp/>
        <stp>StudyData</stp>
        <stp>S.KO</stp>
        <stp>PCB</stp>
        <stp>BaseType=Index,Index=1</stp>
        <stp>Close</stp>
        <stp>A</stp>
        <stp>0</stp>
        <stp>all</stp>
        <stp/>
        <stp/>
        <stp/>
        <stp>T</stp>
        <tr r="L275" s="1"/>
      </tp>
      <tp>
        <v>-0.17125242607604255</v>
        <stp/>
        <stp>StudyData</stp>
        <stp>S.KO</stp>
        <stp>PCB</stp>
        <stp>BaseType=Index,Index=1</stp>
        <stp>Close</stp>
        <stp>M</stp>
        <stp>0</stp>
        <stp>all</stp>
        <stp/>
        <stp/>
        <stp/>
        <stp>T</stp>
        <tr r="J275" s="1"/>
      </tp>
      <tp>
        <v>-1.3809472434998393</v>
        <stp/>
        <stp>StudyData</stp>
        <stp>S.SO</stp>
        <stp>PCB</stp>
        <stp>BaseType=Index,Index=1</stp>
        <stp>Close</stp>
        <stp>W</stp>
        <stp>0</stp>
        <stp>all</stp>
        <stp/>
        <stp/>
        <stp/>
        <stp>T</stp>
        <tr r="I412" s="1"/>
      </tp>
      <tp>
        <v>-4.4927384808275113</v>
        <stp/>
        <stp>StudyData</stp>
        <stp>S.SO</stp>
        <stp>PCB</stp>
        <stp>BaseType=Index,Index=1</stp>
        <stp>Close</stp>
        <stp>Q</stp>
        <stp>0</stp>
        <stp>all</stp>
        <stp/>
        <stp/>
        <stp/>
        <stp>T</stp>
        <tr r="K412" s="1"/>
      </tp>
      <tp>
        <v>-2.6781794233865042</v>
        <stp/>
        <stp>StudyData</stp>
        <stp>S.MO</stp>
        <stp>PCB</stp>
        <stp>BaseType=Index,Index=1</stp>
        <stp>Close</stp>
        <stp>M</stp>
        <stp>0</stp>
        <stp>all</stp>
        <stp/>
        <stp/>
        <stp/>
        <stp>T</stp>
        <tr r="J313" s="1"/>
      </tp>
      <tp>
        <v>1.0128571429</v>
        <stp/>
        <stp>StudyData</stp>
        <stp>ATR(S.NWS,MAType:=Sim,Period:=21)</stp>
        <stp>Bar</stp>
        <stp/>
        <stp>Close</stp>
        <stp>D</stp>
        <stp/>
        <stp/>
        <stp/>
        <stp/>
        <stp/>
        <stp>T</stp>
        <tr r="O345" s="1"/>
      </tp>
      <tp>
        <v>214.41238095240001</v>
        <stp/>
        <stp>StudyData</stp>
        <stp>ATR(S.NVR,MAType:=Sim,Period:=21)</stp>
        <stp>Bar</stp>
        <stp/>
        <stp>Close</stp>
        <stp>D</stp>
        <stp/>
        <stp/>
        <stp/>
        <stp/>
        <stp/>
        <stp>T</stp>
        <tr r="O344" s="1"/>
      </tp>
      <tp>
        <v>49.980554463600001</v>
        <stp/>
        <stp>StudyData</stp>
        <stp>S.REGN</stp>
        <stp>StdDev</stp>
        <stp>InputChoice=Close,Period1=21</stp>
        <stp>STDDEV</stp>
        <stp>D</stp>
        <stp/>
        <stp>all</stp>
        <stp/>
        <stp/>
        <stp/>
        <stp>T</stp>
        <tr r="Q390" s="1"/>
      </tp>
      <tp>
        <v>11.516055183300001</v>
        <stp/>
        <stp>StudyData</stp>
        <stp>S.ROST</stp>
        <stp>StdDev</stp>
        <stp>InputChoice=Close,Period1=21</stp>
        <stp>STDDEV</stp>
        <stp>D</stp>
        <stp/>
        <stp>all</stp>
        <stp/>
        <stp/>
        <stp/>
        <stp>T</stp>
        <tr r="Q398" s="1"/>
      </tp>
      <tp>
        <v>2.2932824111999999</v>
        <stp/>
        <stp>StudyData</stp>
        <stp>S.RVTY</stp>
        <stp>StdDev</stp>
        <stp>InputChoice=Close,Period1=21</stp>
        <stp>STDDEV</stp>
        <stp>D</stp>
        <stp/>
        <stp>all</stp>
        <stp/>
        <stp/>
        <stp/>
        <stp>T</stp>
        <tr r="Q401" s="1"/>
      </tp>
      <tp>
        <v>72.547142857099999</v>
        <stp/>
        <stp>StudyData</stp>
        <stp>S.BLDR</stp>
        <stp>MA</stp>
        <stp>InputChoice=Close,MAType=Sim,Period=21</stp>
        <stp>MA</stp>
        <stp>D</stp>
        <stp/>
        <stp>all</stp>
        <stp/>
        <stp/>
        <stp/>
        <stp>T</stp>
        <tr r="P65" s="1"/>
      </tp>
      <tp>
        <v>92.833333333300004</v>
        <stp/>
        <stp>StudyData</stp>
        <stp>S.GDDY</stp>
        <stp>MA</stp>
        <stp>InputChoice=Close,MAType=Sim,Period=21</stp>
        <stp>MA</stp>
        <stp>D</stp>
        <stp/>
        <stp>all</stp>
        <stp/>
        <stp/>
        <stp/>
        <stp>T</stp>
        <tr r="P203" s="1"/>
      </tp>
      <tp>
        <v>207.40904761900001</v>
        <stp/>
        <stp>StudyData</stp>
        <stp>S.NVDA</stp>
        <stp>MA</stp>
        <stp>InputChoice=Close,MAType=Sim,Period=21</stp>
        <stp>MA</stp>
        <stp>D</stp>
        <stp/>
        <stp>all</stp>
        <stp/>
        <stp/>
        <stp/>
        <stp>T</stp>
        <tr r="P343" s="1"/>
      </tp>
      <tp>
        <v>159.430952381</v>
        <stp/>
        <stp>StudyData</stp>
        <stp>S.PODD</stp>
        <stp>MA</stp>
        <stp>InputChoice=Close,MAType=Sim,Period=21</stp>
        <stp>MA</stp>
        <stp>D</stp>
        <stp/>
        <stp>all</stp>
        <stp/>
        <stp/>
        <stp/>
        <stp>T</stp>
        <tr r="P376" s="1"/>
      </tp>
      <tp>
        <v>1386.0438095238001</v>
        <stp/>
        <stp>StudyData</stp>
        <stp>S.SNDK</stp>
        <stp>MA</stp>
        <stp>InputChoice=Close,MAType=Sim,Period=21</stp>
        <stp>MA</stp>
        <stp>D</stp>
        <stp/>
        <stp>all</stp>
        <stp/>
        <stp/>
        <stp/>
        <stp>T</stp>
        <tr r="P410" s="1"/>
      </tp>
      <tp>
        <v>2.5657142856999999</v>
        <stp/>
        <stp>StudyData</stp>
        <stp>ATR(S.MAA,MAType:=Sim,Period:=21)</stp>
        <stp>Bar</stp>
        <stp/>
        <stp>Close</stp>
        <stp>D</stp>
        <stp/>
        <stp/>
        <stp/>
        <stp/>
        <stp/>
        <stp>T</stp>
        <tr r="O297" s="1"/>
      </tp>
      <tp>
        <v>9.5966666666999991</v>
        <stp/>
        <stp>StudyData</stp>
        <stp>ATR(S.MAR,MAType:=Sim,Period:=21)</stp>
        <stp>Bar</stp>
        <stp/>
        <stp>Close</stp>
        <stp>D</stp>
        <stp/>
        <stp/>
        <stp/>
        <stp/>
        <stp/>
        <stp>T</stp>
        <tr r="O298" s="1"/>
      </tp>
      <tp>
        <v>2.6242857143</v>
        <stp/>
        <stp>StudyData</stp>
        <stp>ATR(S.MAS,MAType:=Sim,Period:=21)</stp>
        <stp>Bar</stp>
        <stp/>
        <stp>Close</stp>
        <stp>D</stp>
        <stp/>
        <stp/>
        <stp/>
        <stp/>
        <stp/>
        <stp>T</stp>
        <tr r="O299" s="1"/>
      </tp>
      <tp>
        <v>5.73</v>
        <stp/>
        <stp>StudyData</stp>
        <stp>ATR(S.MCD,MAType:=Sim,Period:=21)</stp>
        <stp>Bar</stp>
        <stp/>
        <stp>Close</stp>
        <stp>D</stp>
        <stp/>
        <stp/>
        <stp/>
        <stp/>
        <stp/>
        <stp>T</stp>
        <tr r="O300" s="1"/>
      </tp>
      <tp>
        <v>12.772380952400001</v>
        <stp/>
        <stp>StudyData</stp>
        <stp>ATR(S.MCO,MAType:=Sim,Period:=21)</stp>
        <stp>Bar</stp>
        <stp/>
        <stp>Close</stp>
        <stp>D</stp>
        <stp/>
        <stp/>
        <stp/>
        <stp/>
        <stp/>
        <stp>T</stp>
        <tr r="O303" s="1"/>
      </tp>
      <tp>
        <v>27.9142857143</v>
        <stp/>
        <stp>StudyData</stp>
        <stp>ATR(S.MCK,MAType:=Sim,Period:=21)</stp>
        <stp>Bar</stp>
        <stp/>
        <stp>Close</stp>
        <stp>D</stp>
        <stp/>
        <stp/>
        <stp/>
        <stp/>
        <stp/>
        <stp>T</stp>
        <tr r="O302" s="1"/>
      </tp>
      <tp>
        <v>1.8942857143</v>
        <stp/>
        <stp>StudyData</stp>
        <stp>ATR(S.MET,MAType:=Sim,Period:=21)</stp>
        <stp>Bar</stp>
        <stp/>
        <stp>Close</stp>
        <stp>D</stp>
        <stp/>
        <stp/>
        <stp/>
        <stp/>
        <stp/>
        <stp>T</stp>
        <tr r="O306" s="1"/>
      </tp>
      <tp>
        <v>2.2742857142999999</v>
        <stp/>
        <stp>StudyData</stp>
        <stp>ATR(S.MDT,MAType:=Sim,Period:=21)</stp>
        <stp>Bar</stp>
        <stp/>
        <stp>Close</stp>
        <stp>D</stp>
        <stp/>
        <stp/>
        <stp/>
        <stp/>
        <stp/>
        <stp>T</stp>
        <tr r="O305" s="1"/>
      </tp>
      <tp>
        <v>1.0414285714</v>
        <stp/>
        <stp>StudyData</stp>
        <stp>ATR(S.MGM,MAType:=Sim,Period:=21)</stp>
        <stp>Bar</stp>
        <stp/>
        <stp>Close</stp>
        <stp>D</stp>
        <stp/>
        <stp/>
        <stp/>
        <stp/>
        <stp/>
        <stp>T</stp>
        <tr r="O308" s="1"/>
      </tp>
      <tp>
        <v>1.6647619048</v>
        <stp/>
        <stp>StudyData</stp>
        <stp>ATR(S.MKC,MAType:=Sim,Period:=21)</stp>
        <stp>Bar</stp>
        <stp/>
        <stp>Close</stp>
        <stp>D</stp>
        <stp/>
        <stp/>
        <stp/>
        <stp/>
        <stp/>
        <stp>T</stp>
        <tr r="O309" s="1"/>
      </tp>
      <tp>
        <v>4.7795238094999997</v>
        <stp/>
        <stp>StudyData</stp>
        <stp>ATR(S.MMM,MAType:=Sim,Period:=21)</stp>
        <stp>Bar</stp>
        <stp/>
        <stp>Close</stp>
        <stp>D</stp>
        <stp/>
        <stp/>
        <stp/>
        <stp/>
        <stp/>
        <stp>T</stp>
        <tr r="O311" s="1"/>
      </tp>
      <tp>
        <v>16.380476190500001</v>
        <stp/>
        <stp>StudyData</stp>
        <stp>ATR(S.MLM,MAType:=Sim,Period:=21)</stp>
        <stp>Bar</stp>
        <stp/>
        <stp>Close</stp>
        <stp>D</stp>
        <stp/>
        <stp/>
        <stp/>
        <stp/>
        <stp/>
        <stp>T</stp>
        <tr r="O310" s="1"/>
      </tp>
      <tp>
        <v>0.95571428570000005</v>
        <stp/>
        <stp>StudyData</stp>
        <stp>ATR(S.MOS,MAType:=Sim,Period:=21)</stp>
        <stp>Bar</stp>
        <stp/>
        <stp>Close</stp>
        <stp>D</stp>
        <stp/>
        <stp/>
        <stp/>
        <stp/>
        <stp/>
        <stp>T</stp>
        <tr r="O314" s="1"/>
      </tp>
      <tp>
        <v>10.2919047619</v>
        <stp/>
        <stp>StudyData</stp>
        <stp>ATR(S.MPC,MAType:=Sim,Period:=21)</stp>
        <stp>Bar</stp>
        <stp/>
        <stp>Close</stp>
        <stp>D</stp>
        <stp/>
        <stp/>
        <stp/>
        <stp/>
        <stp/>
        <stp>T</stp>
        <tr r="L34" s="2"/>
        <tr r="O315" s="1"/>
      </tp>
      <tp>
        <v>12.503809523799999</v>
        <stp/>
        <stp>StudyData</stp>
        <stp>ATR(S.MSI,MAType:=Sim,Period:=21)</stp>
        <stp>Bar</stp>
        <stp/>
        <stp>Close</stp>
        <stp>D</stp>
        <stp/>
        <stp/>
        <stp/>
        <stp/>
        <stp/>
        <stp>T</stp>
        <tr r="O324" s="1"/>
      </tp>
      <tp>
        <v>3.2995238095000001</v>
        <stp/>
        <stp>StudyData</stp>
        <stp>ATR(S.MRK,MAType:=Sim,Period:=21)</stp>
        <stp>Bar</stp>
        <stp/>
        <stp>Close</stp>
        <stp>D</stp>
        <stp/>
        <stp/>
        <stp/>
        <stp/>
        <stp/>
        <stp>T</stp>
        <tr r="O317" s="1"/>
      </tp>
      <tp>
        <v>39.599523809499999</v>
        <stp/>
        <stp>StudyData</stp>
        <stp>ATR(S.MTD,MAType:=Sim,Period:=21)</stp>
        <stp>Bar</stp>
        <stp/>
        <stp>Close</stp>
        <stp>D</stp>
        <stp/>
        <stp/>
        <stp/>
        <stp/>
        <stp/>
        <stp>T</stp>
        <tr r="O326" s="1"/>
      </tp>
      <tp>
        <v>4.5680952380999997</v>
        <stp/>
        <stp>StudyData</stp>
        <stp>ATR(S.MTB,MAType:=Sim,Period:=21)</stp>
        <stp>Bar</stp>
        <stp/>
        <stp>Close</stp>
        <stp>D</stp>
        <stp/>
        <stp/>
        <stp/>
        <stp/>
        <stp/>
        <stp>T</stp>
        <tr r="O325" s="1"/>
      </tp>
      <tp>
        <v>6.0945469842772129</v>
        <stp/>
        <stp>StudyData</stp>
        <stp>S.RL</stp>
        <stp>PCB</stp>
        <stp>BaseType=Index,Index=1</stp>
        <stp>Close</stp>
        <stp>M</stp>
        <stp>0</stp>
        <stp>all</stp>
        <stp/>
        <stp/>
        <stp/>
        <stp>T</stp>
        <tr r="J393" s="1"/>
      </tp>
      <tp>
        <v>3.6601746138347839</v>
        <stp/>
        <stp>StudyData</stp>
        <stp>S.GL</stp>
        <stp>PCB</stp>
        <stp>BaseType=Index,Index=1</stp>
        <stp>Close</stp>
        <stp>Q</stp>
        <stp>0</stp>
        <stp>all</stp>
        <stp/>
        <stp/>
        <stp/>
        <stp>T</stp>
        <tr r="K210" s="1"/>
      </tp>
      <tp>
        <v>-0.20370966012651198</v>
        <stp/>
        <stp>StudyData</stp>
        <stp>S.CL</stp>
        <stp>PCB</stp>
        <stp>BaseType=Index,Index=1</stp>
        <stp>Close</stp>
        <stp>W</stp>
        <stp>0</stp>
        <stp>all</stp>
        <stp/>
        <stp/>
        <stp/>
        <stp>T</stp>
        <tr r="I96" s="1"/>
      </tp>
      <tp>
        <v>9.9303356554781548</v>
        <stp/>
        <stp>StudyData</stp>
        <stp>S.EL</stp>
        <stp>PCB</stp>
        <stp>BaseType=Index,Index=1</stp>
        <stp>Close</stp>
        <stp>Q</stp>
        <stp>0</stp>
        <stp>all</stp>
        <stp/>
        <stp/>
        <stp/>
        <stp>T</stp>
        <tr r="K160" s="1"/>
      </tp>
      <tp>
        <v>14.114419841067834</v>
        <stp/>
        <stp>StudyData</stp>
        <stp>S.RL</stp>
        <stp>PCB</stp>
        <stp>BaseType=Index,Index=1</stp>
        <stp>Close</stp>
        <stp>A</stp>
        <stp>0</stp>
        <stp>all</stp>
        <stp/>
        <stp/>
        <stp/>
        <stp>T</stp>
        <tr r="L393" s="1"/>
      </tp>
      <tp>
        <v>1.5270506108202351</v>
        <stp/>
        <stp>StudyData</stp>
        <stp>S.CL</stp>
        <stp>PCB</stp>
        <stp>BaseType=Index,Index=1</stp>
        <stp>Close</stp>
        <stp>Q</stp>
        <stp>0</stp>
        <stp>all</stp>
        <stp/>
        <stp/>
        <stp/>
        <stp>T</stp>
        <tr r="K96" s="1"/>
      </tp>
      <tp>
        <v>-1.7657045840407493</v>
        <stp/>
        <stp>StudyData</stp>
        <stp>S.EL</stp>
        <stp>PCB</stp>
        <stp>BaseType=Index,Index=1</stp>
        <stp>Close</stp>
        <stp>W</stp>
        <stp>0</stp>
        <stp>all</stp>
        <stp/>
        <stp/>
        <stp/>
        <stp>T</stp>
        <tr r="I160" s="1"/>
      </tp>
      <tp>
        <v>0.74517269513190354</v>
        <stp/>
        <stp>StudyData</stp>
        <stp>S.GL</stp>
        <stp>PCB</stp>
        <stp>BaseType=Index,Index=1</stp>
        <stp>Close</stp>
        <stp>W</stp>
        <stp>0</stp>
        <stp>all</stp>
        <stp/>
        <stp/>
        <stp/>
        <stp>T</stp>
        <tr r="I210" s="1"/>
      </tp>
      <tp>
        <v>1.9496166484118305</v>
        <stp/>
        <stp>StudyData</stp>
        <stp>S.CL</stp>
        <stp>PCB</stp>
        <stp>BaseType=Index,Index=1</stp>
        <stp>Close</stp>
        <stp>M</stp>
        <stp>0</stp>
        <stp>all</stp>
        <stp/>
        <stp/>
        <stp/>
        <stp>T</stp>
        <tr r="J96" s="1"/>
      </tp>
      <tp>
        <v>1.6296296296296291</v>
        <stp/>
        <stp>StudyData</stp>
        <stp>S.GL</stp>
        <stp>PCB</stp>
        <stp>BaseType=Index,Index=1</stp>
        <stp>Close</stp>
        <stp>M</stp>
        <stp>0</stp>
        <stp>all</stp>
        <stp/>
        <stp/>
        <stp/>
        <stp>T</stp>
        <tr r="J210" s="1"/>
      </tp>
      <tp>
        <v>3.444576877234804</v>
        <stp/>
        <stp>StudyData</stp>
        <stp>S.EL</stp>
        <stp>PCB</stp>
        <stp>BaseType=Index,Index=1</stp>
        <stp>Close</stp>
        <stp>M</stp>
        <stp>0</stp>
        <stp>all</stp>
        <stp/>
        <stp/>
        <stp/>
        <stp>T</stp>
        <tr r="J160" s="1"/>
      </tp>
      <tp>
        <v>32.432432432432421</v>
        <stp/>
        <stp>StudyData</stp>
        <stp>S.GL</stp>
        <stp>PCB</stp>
        <stp>BaseType=Index,Index=1</stp>
        <stp>Close</stp>
        <stp>A</stp>
        <stp>0</stp>
        <stp>all</stp>
        <stp/>
        <stp/>
        <stp/>
        <stp>T</stp>
        <tr r="L210" s="1"/>
      </tp>
      <tp>
        <v>2.0200743306449453</v>
        <stp/>
        <stp>StudyData</stp>
        <stp>S.RL</stp>
        <stp>PCB</stp>
        <stp>BaseType=Index,Index=1</stp>
        <stp>Close</stp>
        <stp>W</stp>
        <stp>0</stp>
        <stp>all</stp>
        <stp/>
        <stp/>
        <stp/>
        <stp>T</stp>
        <tr r="I393" s="1"/>
      </tp>
      <tp>
        <v>-17.121848739495793</v>
        <stp/>
        <stp>StudyData</stp>
        <stp>S.EL</stp>
        <stp>PCB</stp>
        <stp>BaseType=Index,Index=1</stp>
        <stp>Close</stp>
        <stp>A</stp>
        <stp>0</stp>
        <stp>all</stp>
        <stp/>
        <stp/>
        <stp/>
        <stp>T</stp>
        <tr r="L160" s="1"/>
      </tp>
      <tp>
        <v>0.5256470939936615</v>
        <stp/>
        <stp>StudyData</stp>
        <stp>S.RL</stp>
        <stp>PCB</stp>
        <stp>BaseType=Index,Index=1</stp>
        <stp>Close</stp>
        <stp>Q</stp>
        <stp>0</stp>
        <stp>all</stp>
        <stp/>
        <stp/>
        <stp/>
        <stp>T</stp>
        <tr r="K393" s="1"/>
      </tp>
      <tp>
        <v>17.792963806631239</v>
        <stp/>
        <stp>StudyData</stp>
        <stp>S.CL</stp>
        <stp>PCB</stp>
        <stp>BaseType=Index,Index=1</stp>
        <stp>Close</stp>
        <stp>A</stp>
        <stp>0</stp>
        <stp>all</stp>
        <stp/>
        <stp/>
        <stp/>
        <stp>T</stp>
        <tr r="L96" s="1"/>
      </tp>
      <tp>
        <v>9.4312123525999993</v>
        <stp/>
        <stp>StudyData</stp>
        <stp>S.QCOM</stp>
        <stp>StdDev</stp>
        <stp>InputChoice=Close,Period1=21</stp>
        <stp>STDDEV</stp>
        <stp>D</stp>
        <stp/>
        <stp>all</stp>
        <stp/>
        <stp/>
        <stp/>
        <stp>T</stp>
        <tr r="Q387" s="1"/>
      </tp>
      <tp>
        <v>71.423333333299993</v>
        <stp/>
        <stp>StudyData</stp>
        <stp>S.UBER</stp>
        <stp>MA</stp>
        <stp>InputChoice=Close,MAType=Sim,Period=21</stp>
        <stp>MA</stp>
        <stp>D</stp>
        <stp/>
        <stp>all</stp>
        <stp/>
        <stp/>
        <stp/>
        <stp>T</stp>
        <tr r="P457" s="1"/>
      </tp>
      <tp>
        <v>128.12523809519999</v>
        <stp/>
        <stp>StudyData</stp>
        <stp>S.ARES</stp>
        <stp>MA</stp>
        <stp>InputChoice=Close,MAType=Sim,Period=21</stp>
        <stp>MA</stp>
        <stp>D</stp>
        <stp/>
        <stp>all</stp>
        <stp/>
        <stp/>
        <stp/>
        <stp>T</stp>
        <tr r="P44" s="1"/>
      </tp>
      <tp>
        <v>201.74714285709999</v>
        <stp/>
        <stp>StudyData</stp>
        <stp>S.VEEV</stp>
        <stp>MA</stp>
        <stp>InputChoice=Close,MAType=Sim,Period=21</stp>
        <stp>MA</stp>
        <stp>D</stp>
        <stp/>
        <stp>all</stp>
        <stp/>
        <stp/>
        <stp/>
        <stp>T</stp>
        <tr r="P467" s="1"/>
      </tp>
      <tp>
        <v>177.9466666667</v>
        <stp/>
        <stp>StudyData</stp>
        <stp>S.ANET</stp>
        <stp>MA</stp>
        <stp>InputChoice=Close,MAType=Sim,Period=21</stp>
        <stp>MA</stp>
        <stp>D</stp>
        <stp/>
        <stp>all</stp>
        <stp/>
        <stp/>
        <stp/>
        <stp>T</stp>
        <tr r="P34" s="1"/>
      </tp>
      <tp>
        <v>121.02428571430001</v>
        <stp/>
        <stp>StudyData</stp>
        <stp>S.FLEX</stp>
        <stp>MA</stp>
        <stp>InputChoice=Close,MAType=Sim,Period=21</stp>
        <stp>MA</stp>
        <stp>D</stp>
        <stp/>
        <stp>all</stp>
        <stp/>
        <stp/>
        <stp/>
        <stp>T</stp>
        <tr r="P195" s="1"/>
      </tp>
      <tp>
        <v>394.79142857139999</v>
        <stp/>
        <stp>StudyData</stp>
        <stp>S.CIEN</stp>
        <stp>MA</stp>
        <stp>InputChoice=Close,MAType=Sim,Period=21</stp>
        <stp>MA</stp>
        <stp>D</stp>
        <stp/>
        <stp>all</stp>
        <stp/>
        <stp/>
        <stp/>
        <stp>T</stp>
        <tr r="P94" s="1"/>
      </tp>
      <tp>
        <v>2.8452380952</v>
        <stp/>
        <stp>StudyData</stp>
        <stp>ATR(S.LEN,MAType:=Sim,Period:=21)</stp>
        <stp>Bar</stp>
        <stp/>
        <stp>Close</stp>
        <stp>D</stp>
        <stp/>
        <stp/>
        <stp/>
        <stp/>
        <stp/>
        <stp>T</stp>
        <tr r="O280" s="1"/>
      </tp>
      <tp>
        <v>10.868571428599999</v>
        <stp/>
        <stp>StudyData</stp>
        <stp>ATR(S.LIN,MAType:=Sim,Period:=21)</stp>
        <stp>Bar</stp>
        <stp/>
        <stp>Close</stp>
        <stp>D</stp>
        <stp/>
        <stp/>
        <stp/>
        <stp/>
        <stp/>
        <stp>T</stp>
        <tr r="O284" s="1"/>
      </tp>
      <tp>
        <v>20.54</v>
        <stp/>
        <stp>StudyData</stp>
        <stp>ATR(S.LII,MAType:=Sim,Period:=21)</stp>
        <stp>Bar</stp>
        <stp/>
        <stp>Close</stp>
        <stp>D</stp>
        <stp/>
        <stp/>
        <stp/>
        <stp/>
        <stp/>
        <stp>T</stp>
        <tr r="O283" s="1"/>
      </tp>
      <tp>
        <v>9.1547619048000008</v>
        <stp/>
        <stp>StudyData</stp>
        <stp>ATR(S.LHX,MAType:=Sim,Period:=21)</stp>
        <stp>Bar</stp>
        <stp/>
        <stp>Close</stp>
        <stp>D</stp>
        <stp/>
        <stp/>
        <stp/>
        <stp/>
        <stp/>
        <stp>T</stp>
        <tr r="O282" s="1"/>
      </tp>
      <tp>
        <v>16.222857142900001</v>
        <stp/>
        <stp>StudyData</stp>
        <stp>ATR(S.LMT,MAType:=Sim,Period:=21)</stp>
        <stp>Bar</stp>
        <stp/>
        <stp>Close</stp>
        <stp>D</stp>
        <stp/>
        <stp/>
        <stp/>
        <stp/>
        <stp/>
        <stp>T</stp>
        <tr r="O287" s="1"/>
      </tp>
      <tp>
        <v>39.946666666699997</v>
        <stp/>
        <stp>StudyData</stp>
        <stp>ATR(S.LLY,MAType:=Sim,Period:=21)</stp>
        <stp>Bar</stp>
        <stp/>
        <stp>Close</stp>
        <stp>D</stp>
        <stp/>
        <stp/>
        <stp/>
        <stp/>
        <stp/>
        <stp>T</stp>
        <tr r="O286" s="1"/>
      </tp>
      <tp>
        <v>5.8085714285999996</v>
        <stp/>
        <stp>StudyData</stp>
        <stp>ATR(S.LOW,MAType:=Sim,Period:=21)</stp>
        <stp>Bar</stp>
        <stp/>
        <stp>Close</stp>
        <stp>D</stp>
        <stp/>
        <stp/>
        <stp/>
        <stp/>
        <stp/>
        <stp>T</stp>
        <tr r="O289" s="1"/>
      </tp>
      <tp>
        <v>1.4952380952</v>
        <stp/>
        <stp>StudyData</stp>
        <stp>ATR(S.LNT,MAType:=Sim,Period:=21)</stp>
        <stp>Bar</stp>
        <stp/>
        <stp>Close</stp>
        <stp>D</stp>
        <stp/>
        <stp/>
        <stp/>
        <stp/>
        <stp/>
        <stp>T</stp>
        <tr r="O288" s="1"/>
      </tp>
      <tp>
        <v>1.6938095237999999</v>
        <stp/>
        <stp>StudyData</stp>
        <stp>ATR(S.LUV,MAType:=Sim,Period:=21)</stp>
        <stp>Bar</stp>
        <stp/>
        <stp>Close</stp>
        <stp>D</stp>
        <stp/>
        <stp/>
        <stp/>
        <stp/>
        <stp/>
        <stp>T</stp>
        <tr r="O292" s="1"/>
      </tp>
      <tp>
        <v>-1.7241379310344787</v>
        <stp/>
        <stp>StudyData</stp>
        <stp>S.PM</stp>
        <stp>PCB</stp>
        <stp>BaseType=Index,Index=1</stp>
        <stp>Close</stp>
        <stp>M</stp>
        <stp>0</stp>
        <stp>all</stp>
        <stp/>
        <stp/>
        <stp/>
        <stp>T</stp>
        <tr r="J372" s="1"/>
      </tp>
      <tp>
        <v>-0.11476495254911469</v>
        <stp/>
        <stp>StudyData</stp>
        <stp>S.WM</stp>
        <stp>PCB</stp>
        <stp>BaseType=Index,Index=1</stp>
        <stp>Close</stp>
        <stp>M</stp>
        <stp>0</stp>
        <stp>all</stp>
        <stp/>
        <stp/>
        <stp/>
        <stp>T</stp>
        <tr r="J488" s="1"/>
      </tp>
      <tp>
        <v>15.192008303061765</v>
        <stp/>
        <stp>StudyData</stp>
        <stp>S.GM</stp>
        <stp>PCB</stp>
        <stp>BaseType=Index,Index=1</stp>
        <stp>Close</stp>
        <stp>Q</stp>
        <stp>0</stp>
        <stp>all</stp>
        <stp/>
        <stp/>
        <stp/>
        <stp>T</stp>
        <tr r="K212" s="1"/>
      </tp>
      <tp>
        <v>2.9948568567657294</v>
        <stp/>
        <stp>StudyData</stp>
        <stp>S.WM</stp>
        <stp>PCB</stp>
        <stp>BaseType=Index,Index=1</stp>
        <stp>Close</stp>
        <stp>A</stp>
        <stp>0</stp>
        <stp>all</stp>
        <stp/>
        <stp/>
        <stp/>
        <stp>T</stp>
        <tr r="L488" s="1"/>
      </tp>
      <tp>
        <v>16.913965087281792</v>
        <stp/>
        <stp>StudyData</stp>
        <stp>S.PM</stp>
        <stp>PCB</stp>
        <stp>BaseType=Index,Index=1</stp>
        <stp>Close</stp>
        <stp>A</stp>
        <stp>0</stp>
        <stp>all</stp>
        <stp/>
        <stp/>
        <stp/>
        <stp>T</stp>
        <tr r="L372" s="1"/>
      </tp>
      <tp>
        <v>1.3815939712263166</v>
        <stp/>
        <stp>StudyData</stp>
        <stp>S.GM</stp>
        <stp>PCB</stp>
        <stp>BaseType=Index,Index=1</stp>
        <stp>Close</stp>
        <stp>W</stp>
        <stp>0</stp>
        <stp>all</stp>
        <stp/>
        <stp/>
        <stp/>
        <stp>T</stp>
        <tr r="I212" s="1"/>
      </tp>
      <tp>
        <v>-7.8775602070665307E-2</v>
        <stp/>
        <stp>StudyData</stp>
        <stp>S.GM</stp>
        <stp>PCB</stp>
        <stp>BaseType=Index,Index=1</stp>
        <stp>Close</stp>
        <stp>M</stp>
        <stp>0</stp>
        <stp>all</stp>
        <stp/>
        <stp/>
        <stp/>
        <stp>T</stp>
        <tr r="J212" s="1"/>
      </tp>
      <tp>
        <v>-1.0761196391834109</v>
        <stp/>
        <stp>StudyData</stp>
        <stp>S.PM</stp>
        <stp>PCB</stp>
        <stp>BaseType=Index,Index=1</stp>
        <stp>Close</stp>
        <stp>W</stp>
        <stp>0</stp>
        <stp>all</stp>
        <stp/>
        <stp/>
        <stp/>
        <stp>T</stp>
        <tr r="I372" s="1"/>
      </tp>
      <tp>
        <v>9.1859321200196717</v>
        <stp/>
        <stp>StudyData</stp>
        <stp>S.GM</stp>
        <stp>PCB</stp>
        <stp>BaseType=Index,Index=1</stp>
        <stp>Close</stp>
        <stp>A</stp>
        <stp>0</stp>
        <stp>all</stp>
        <stp/>
        <stp/>
        <stp/>
        <stp>T</stp>
        <tr r="L212" s="1"/>
      </tp>
      <tp>
        <v>1.5299712849964091</v>
        <stp/>
        <stp>StudyData</stp>
        <stp>S.WM</stp>
        <stp>PCB</stp>
        <stp>BaseType=Index,Index=1</stp>
        <stp>Close</stp>
        <stp>Q</stp>
        <stp>0</stp>
        <stp>all</stp>
        <stp/>
        <stp/>
        <stp/>
        <stp>T</stp>
        <tr r="K488" s="1"/>
      </tp>
      <tp>
        <v>3.6592780940799319</v>
        <stp/>
        <stp>StudyData</stp>
        <stp>S.PM</stp>
        <stp>PCB</stp>
        <stp>BaseType=Index,Index=1</stp>
        <stp>Close</stp>
        <stp>Q</stp>
        <stp>0</stp>
        <stp>all</stp>
        <stp/>
        <stp/>
        <stp/>
        <stp>T</stp>
        <tr r="K372" s="1"/>
      </tp>
      <tp>
        <v>-0.61050597329586032</v>
        <stp/>
        <stp>StudyData</stp>
        <stp>S.WM</stp>
        <stp>PCB</stp>
        <stp>BaseType=Index,Index=1</stp>
        <stp>Close</stp>
        <stp>W</stp>
        <stp>0</stp>
        <stp>all</stp>
        <stp/>
        <stp/>
        <stp/>
        <stp>T</stp>
        <tr r="I488" s="1"/>
      </tp>
      <tp>
        <v>1.3433333332999999</v>
        <stp/>
        <stp>StudyData</stp>
        <stp>ATR(S.LVS,MAType:=Sim,Period:=21)</stp>
        <stp>Bar</stp>
        <stp/>
        <stp>Close</stp>
        <stp>D</stp>
        <stp/>
        <stp/>
        <stp/>
        <stp/>
        <stp/>
        <stp>T</stp>
        <tr r="O293" s="1"/>
      </tp>
      <tp>
        <v>2.3833333333</v>
        <stp/>
        <stp>StudyData</stp>
        <stp>ATR(S.LYB,MAType:=Sim,Period:=21)</stp>
        <stp>Bar</stp>
        <stp/>
        <stp>Close</stp>
        <stp>D</stp>
        <stp/>
        <stp/>
        <stp/>
        <stp/>
        <stp/>
        <stp>T</stp>
        <tr r="O294" s="1"/>
      </tp>
      <tp>
        <v>4.7733333333000001</v>
        <stp/>
        <stp>StudyData</stp>
        <stp>ATR(S.LYV,MAType:=Sim,Period:=21)</stp>
        <stp>Bar</stp>
        <stp/>
        <stp>Close</stp>
        <stp>D</stp>
        <stp/>
        <stp/>
        <stp/>
        <stp/>
        <stp/>
        <stp>T</stp>
        <tr r="O295" s="1"/>
      </tp>
      <tp>
        <v>4.2439260050999996</v>
        <stp/>
        <stp>StudyData</stp>
        <stp>S.PCAR</stp>
        <stp>StdDev</stp>
        <stp>InputChoice=Close,Period1=21</stp>
        <stp>STDDEV</stp>
        <stp>D</stp>
        <stp/>
        <stp>all</stp>
        <stp/>
        <stp/>
        <stp/>
        <stp>T</stp>
        <tr r="Q359" s="1"/>
      </tp>
      <tp>
        <v>18.490945507500001</v>
        <stp/>
        <stp>StudyData</stp>
        <stp>S.PANW</stp>
        <stp>StdDev</stp>
        <stp>InputChoice=Close,Period1=21</stp>
        <stp>STDDEV</stp>
        <stp>D</stp>
        <stp/>
        <stp>all</stp>
        <stp/>
        <stp/>
        <stp/>
        <stp>T</stp>
        <tr r="Q357" s="1"/>
      </tp>
      <tp>
        <v>3.7592775032999999</v>
        <stp/>
        <stp>StudyData</stp>
        <stp>S.PAYX</stp>
        <stp>StdDev</stp>
        <stp>InputChoice=Close,Period1=21</stp>
        <stp>STDDEV</stp>
        <stp>D</stp>
        <stp/>
        <stp>all</stp>
        <stp/>
        <stp/>
        <stp/>
        <stp>T</stp>
        <tr r="Q358" s="1"/>
      </tp>
      <tp>
        <v>10.4589469126</v>
        <stp/>
        <stp>StudyData</stp>
        <stp>S.PODD</stp>
        <stp>StdDev</stp>
        <stp>InputChoice=Close,Period1=21</stp>
        <stp>STDDEV</stp>
        <stp>D</stp>
        <stp/>
        <stp>all</stp>
        <stp/>
        <stp/>
        <stp/>
        <stp>T</stp>
        <tr r="Q376" s="1"/>
      </tp>
      <tp>
        <v>17.0293422644</v>
        <stp/>
        <stp>StudyData</stp>
        <stp>S.PLTR</stp>
        <stp>StdDev</stp>
        <stp>InputChoice=Close,Period1=21</stp>
        <stp>STDDEV</stp>
        <stp>D</stp>
        <stp/>
        <stp>all</stp>
        <stp/>
        <stp/>
        <stp/>
        <stp>T</stp>
        <tr r="Q371" s="1"/>
      </tp>
      <tp>
        <v>0.49612283610000002</v>
        <stp/>
        <stp>StudyData</stp>
        <stp>S.PSKY</stp>
        <stp>StdDev</stp>
        <stp>InputChoice=Close,Period1=21</stp>
        <stp>STDDEV</stp>
        <stp>D</stp>
        <stp/>
        <stp>all</stp>
        <stp/>
        <stp/>
        <stp/>
        <stp>T</stp>
        <tr r="Q381" s="1"/>
      </tp>
      <tp>
        <v>3.1042745016</v>
        <stp/>
        <stp>StudyData</stp>
        <stp>S.PYPL</stp>
        <stp>StdDev</stp>
        <stp>InputChoice=Close,Period1=21</stp>
        <stp>STDDEV</stp>
        <stp>D</stp>
        <stp/>
        <stp>all</stp>
        <stp/>
        <stp/>
        <stp/>
        <stp>T</stp>
        <tr r="Q385" s="1"/>
      </tp>
      <tp>
        <v>1.6154247003647686</v>
        <stp/>
        <stp>StudyData</stp>
        <stp>S.TMUS</stp>
        <stp>PCB</stp>
        <stp>BaseType=Index,Index=1</stp>
        <stp>Close</stp>
        <stp>M</stp>
        <stp>0</stp>
        <stp>all</stp>
        <stp/>
        <stp/>
        <stp/>
        <stp>T</stp>
        <tr r="J440" s="1"/>
      </tp>
      <tp>
        <v>-13.56382978723404</v>
        <stp/>
        <stp>StudyData</stp>
        <stp>S.TMUS</stp>
        <stp>PCB</stp>
        <stp>BaseType=Index,Index=1</stp>
        <stp>Close</stp>
        <stp>A</stp>
        <stp>0</stp>
        <stp>all</stp>
        <stp/>
        <stp/>
        <stp/>
        <stp>T</stp>
        <tr r="L440" s="1"/>
      </tp>
      <tp>
        <v>4.6324450008943012</v>
        <stp/>
        <stp>StudyData</stp>
        <stp>S.TMUS</stp>
        <stp>PCB</stp>
        <stp>BaseType=Index,Index=1</stp>
        <stp>Close</stp>
        <stp>Q</stp>
        <stp>0</stp>
        <stp>all</stp>
        <stp/>
        <stp/>
        <stp/>
        <stp>T</stp>
        <tr r="K440" s="1"/>
      </tp>
      <tp>
        <v>-0.95377842993396789</v>
        <stp/>
        <stp>StudyData</stp>
        <stp>S.TMUS</stp>
        <stp>PCB</stp>
        <stp>BaseType=Index,Index=1</stp>
        <stp>Close</stp>
        <stp>W</stp>
        <stp>0</stp>
        <stp>all</stp>
        <stp/>
        <stp/>
        <stp/>
        <stp>T</stp>
        <tr r="I440" s="1"/>
      </tp>
      <tp>
        <v>-7.403189066059209</v>
        <stp/>
        <stp>StudyData</stp>
        <stp>S.VTRS</stp>
        <stp>PCB</stp>
        <stp>BaseType=Index,Index=1</stp>
        <stp>Close</stp>
        <stp>M</stp>
        <stp>0</stp>
        <stp>all</stp>
        <stp/>
        <stp/>
        <stp/>
        <stp>T</stp>
        <tr r="J478" s="1"/>
      </tp>
      <tp>
        <v>30.602409638554217</v>
        <stp/>
        <stp>StudyData</stp>
        <stp>S.VTRS</stp>
        <stp>PCB</stp>
        <stp>BaseType=Index,Index=1</stp>
        <stp>Close</stp>
        <stp>A</stp>
        <stp>0</stp>
        <stp>all</stp>
        <stp/>
        <stp/>
        <stp/>
        <stp>T</stp>
        <tr r="L478" s="1"/>
      </tp>
      <tp>
        <v>-1.0346926354229955</v>
        <stp/>
        <stp>StudyData</stp>
        <stp>S.VTRS</stp>
        <stp>PCB</stp>
        <stp>BaseType=Index,Index=1</stp>
        <stp>Close</stp>
        <stp>W</stp>
        <stp>0</stp>
        <stp>all</stp>
        <stp/>
        <stp/>
        <stp/>
        <stp>T</stp>
        <tr r="I478" s="1"/>
      </tp>
      <tp>
        <v>2.3929471032745639</v>
        <stp/>
        <stp>StudyData</stp>
        <stp>S.VTRS</stp>
        <stp>PCB</stp>
        <stp>BaseType=Index,Index=1</stp>
        <stp>Close</stp>
        <stp>Q</stp>
        <stp>0</stp>
        <stp>all</stp>
        <stp/>
        <stp/>
        <stp/>
        <stp>T</stp>
        <tr r="K478" s="1"/>
      </tp>
      <tp>
        <v>7.1766642658709836</v>
        <stp/>
        <stp>StudyData</stp>
        <stp>S.SNPS</stp>
        <stp>PCB</stp>
        <stp>BaseType=Index,Index=1</stp>
        <stp>Close</stp>
        <stp>M</stp>
        <stp>0</stp>
        <stp>all</stp>
        <stp/>
        <stp/>
        <stp/>
        <stp>T</stp>
        <tr r="J411" s="1"/>
      </tp>
      <tp>
        <v>-11.296091288427148</v>
        <stp/>
        <stp>StudyData</stp>
        <stp>S.SNPS</stp>
        <stp>PCB</stp>
        <stp>BaseType=Index,Index=1</stp>
        <stp>Close</stp>
        <stp>A</stp>
        <stp>0</stp>
        <stp>all</stp>
        <stp/>
        <stp/>
        <stp/>
        <stp>T</stp>
        <tr r="L411" s="1"/>
      </tp>
      <tp>
        <v>0.16106156397990717</v>
        <stp/>
        <stp>StudyData</stp>
        <stp>S.SNPS</stp>
        <stp>PCB</stp>
        <stp>BaseType=Index,Index=1</stp>
        <stp>Close</stp>
        <stp>W</stp>
        <stp>0</stp>
        <stp>all</stp>
        <stp/>
        <stp/>
        <stp/>
        <stp>T</stp>
        <tr r="I411" s="1"/>
      </tp>
      <tp>
        <v>-6.5931356065191489</v>
        <stp/>
        <stp>StudyData</stp>
        <stp>S.SNPS</stp>
        <stp>PCB</stp>
        <stp>BaseType=Index,Index=1</stp>
        <stp>Close</stp>
        <stp>Q</stp>
        <stp>0</stp>
        <stp>all</stp>
        <stp/>
        <stp/>
        <stp/>
        <stp>T</stp>
        <tr r="K411" s="1"/>
      </tp>
      <tp>
        <v>-1.8266779949023029</v>
        <stp/>
        <stp>StudyData</stp>
        <stp>S.SWKS</stp>
        <stp>PCB</stp>
        <stp>BaseType=Index,Index=1</stp>
        <stp>Close</stp>
        <stp>W</stp>
        <stp>0</stp>
        <stp>all</stp>
        <stp/>
        <stp/>
        <stp/>
        <stp>T</stp>
        <tr r="I424" s="1"/>
      </tp>
      <tp>
        <v>2.2566371681415949</v>
        <stp/>
        <stp>StudyData</stp>
        <stp>S.SWKS</stp>
        <stp>PCB</stp>
        <stp>BaseType=Index,Index=1</stp>
        <stp>Close</stp>
        <stp>Q</stp>
        <stp>0</stp>
        <stp>all</stp>
        <stp/>
        <stp/>
        <stp/>
        <stp>T</stp>
        <tr r="K424" s="1"/>
      </tp>
      <tp>
        <v>9.3360668664248454</v>
        <stp/>
        <stp>StudyData</stp>
        <stp>S.SWKS</stp>
        <stp>PCB</stp>
        <stp>BaseType=Index,Index=1</stp>
        <stp>Close</stp>
        <stp>A</stp>
        <stp>0</stp>
        <stp>all</stp>
        <stp/>
        <stp/>
        <stp/>
        <stp>T</stp>
        <tr r="L424" s="1"/>
      </tp>
      <tp>
        <v>11.319845857418107</v>
        <stp/>
        <stp>StudyData</stp>
        <stp>S.SWKS</stp>
        <stp>PCB</stp>
        <stp>BaseType=Index,Index=1</stp>
        <stp>Close</stp>
        <stp>M</stp>
        <stp>0</stp>
        <stp>all</stp>
        <stp/>
        <stp/>
        <stp/>
        <stp>T</stp>
        <tr r="J424" s="1"/>
      </tp>
      <tp>
        <v>22.028568861737497</v>
        <stp/>
        <stp>StudyData</stp>
        <stp>S.ARES</stp>
        <stp>PCB</stp>
        <stp>BaseType=Index,Index=1</stp>
        <stp>Close</stp>
        <stp>Q</stp>
        <stp>0</stp>
        <stp>all</stp>
        <stp/>
        <stp/>
        <stp/>
        <stp>T</stp>
        <tr r="K44" s="1"/>
      </tp>
      <tp>
        <v>-0.74534161490681894</v>
        <stp/>
        <stp>StudyData</stp>
        <stp>S.ARES</stp>
        <stp>PCB</stp>
        <stp>BaseType=Index,Index=1</stp>
        <stp>Close</stp>
        <stp>W</stp>
        <stp>0</stp>
        <stp>all</stp>
        <stp/>
        <stp/>
        <stp/>
        <stp>T</stp>
        <tr r="I44" s="1"/>
      </tp>
      <tp>
        <v>6.042626278398008</v>
        <stp/>
        <stp>StudyData</stp>
        <stp>S.ARES</stp>
        <stp>PCB</stp>
        <stp>BaseType=Index,Index=1</stp>
        <stp>Close</stp>
        <stp>M</stp>
        <stp>0</stp>
        <stp>all</stp>
        <stp/>
        <stp/>
        <stp/>
        <stp>T</stp>
        <tr r="J44" s="1"/>
      </tp>
      <tp>
        <v>-15.962383220936699</v>
        <stp/>
        <stp>StudyData</stp>
        <stp>S.ARES</stp>
        <stp>PCB</stp>
        <stp>BaseType=Index,Index=1</stp>
        <stp>Close</stp>
        <stp>A</stp>
        <stp>0</stp>
        <stp>all</stp>
        <stp/>
        <stp/>
        <stp/>
        <stp>T</stp>
        <tr r="L44" s="1"/>
      </tp>
      <tp>
        <v>-9.9728231908771185</v>
        <stp/>
        <stp>StudyData</stp>
        <stp>S.CDNS</stp>
        <stp>PCB</stp>
        <stp>BaseType=Index,Index=1</stp>
        <stp>Close</stp>
        <stp>Q</stp>
        <stp>0</stp>
        <stp>all</stp>
        <stp/>
        <stp/>
        <stp/>
        <stp>T</stp>
        <tr r="K85" s="1"/>
      </tp>
      <tp>
        <v>-0.39794835514680543</v>
        <stp/>
        <stp>StudyData</stp>
        <stp>S.CDNS</stp>
        <stp>PCB</stp>
        <stp>BaseType=Index,Index=1</stp>
        <stp>Close</stp>
        <stp>W</stp>
        <stp>0</stp>
        <stp>all</stp>
        <stp/>
        <stp/>
        <stp/>
        <stp>T</stp>
        <tr r="I85" s="1"/>
      </tp>
      <tp>
        <v>8.0971271354533254</v>
        <stp/>
        <stp>StudyData</stp>
        <stp>S.CDNS</stp>
        <stp>PCB</stp>
        <stp>BaseType=Index,Index=1</stp>
        <stp>Close</stp>
        <stp>A</stp>
        <stp>0</stp>
        <stp>all</stp>
        <stp/>
        <stp/>
        <stp/>
        <stp>T</stp>
        <tr r="L85" s="1"/>
      </tp>
      <tp>
        <v>-0.626433739191811</v>
        <stp/>
        <stp>StudyData</stp>
        <stp>S.CDNS</stp>
        <stp>PCB</stp>
        <stp>BaseType=Index,Index=1</stp>
        <stp>Close</stp>
        <stp>M</stp>
        <stp>0</stp>
        <stp>all</stp>
        <stp/>
        <stp/>
        <stp/>
        <stp>T</stp>
        <tr r="J85" s="1"/>
      </tp>
      <tp>
        <v>-0.52203890667323427</v>
        <stp/>
        <stp>StudyData</stp>
        <stp>S.CTAS</stp>
        <stp>PCB</stp>
        <stp>BaseType=Index,Index=1</stp>
        <stp>Close</stp>
        <stp>W</stp>
        <stp>0</stp>
        <stp>all</stp>
        <stp/>
        <stp/>
        <stp/>
        <stp>T</stp>
        <tr r="I122" s="1"/>
      </tp>
      <tp>
        <v>18.761759172154274</v>
        <stp/>
        <stp>StudyData</stp>
        <stp>S.CTAS</stp>
        <stp>PCB</stp>
        <stp>BaseType=Index,Index=1</stp>
        <stp>Close</stp>
        <stp>Q</stp>
        <stp>0</stp>
        <stp>all</stp>
        <stp/>
        <stp/>
        <stp/>
        <stp>T</stp>
        <tr r="K122" s="1"/>
      </tp>
      <tp>
        <v>-1.2901334115232304</v>
        <stp/>
        <stp>StudyData</stp>
        <stp>S.CTAS</stp>
        <stp>PCB</stp>
        <stp>BaseType=Index,Index=1</stp>
        <stp>Close</stp>
        <stp>M</stp>
        <stp>0</stp>
        <stp>all</stp>
        <stp/>
        <stp/>
        <stp/>
        <stp>T</stp>
        <tr r="J122" s="1"/>
      </tp>
      <tp>
        <v>7.4014994416972488</v>
        <stp/>
        <stp>StudyData</stp>
        <stp>S.CTAS</stp>
        <stp>PCB</stp>
        <stp>BaseType=Index,Index=1</stp>
        <stp>Close</stp>
        <stp>A</stp>
        <stp>0</stp>
        <stp>all</stp>
        <stp/>
        <stp/>
        <stp/>
        <stp>T</stp>
        <tr r="L122" s="1"/>
      </tp>
      <tp>
        <v>36.311547052539588</v>
        <stp/>
        <stp>StudyData</stp>
        <stp>S.LDOS</stp>
        <stp>PCB</stp>
        <stp>BaseType=Index,Index=1</stp>
        <stp>Close</stp>
        <stp>Q</stp>
        <stp>0</stp>
        <stp>all</stp>
        <stp/>
        <stp/>
        <stp/>
        <stp>T</stp>
        <tr r="K279" s="1"/>
      </tp>
      <tp>
        <v>2.0280584429745008</v>
        <stp/>
        <stp>StudyData</stp>
        <stp>S.LDOS</stp>
        <stp>PCB</stp>
        <stp>BaseType=Index,Index=1</stp>
        <stp>Close</stp>
        <stp>W</stp>
        <stp>0</stp>
        <stp>all</stp>
        <stp/>
        <stp/>
        <stp/>
        <stp>T</stp>
        <tr r="I279" s="1"/>
      </tp>
      <tp>
        <v>-22.195121951219509</v>
        <stp/>
        <stp>StudyData</stp>
        <stp>S.LDOS</stp>
        <stp>PCB</stp>
        <stp>BaseType=Index,Index=1</stp>
        <stp>Close</stp>
        <stp>A</stp>
        <stp>0</stp>
        <stp>all</stp>
        <stp/>
        <stp/>
        <stp/>
        <stp>T</stp>
        <tr r="L279" s="1"/>
      </tp>
      <tp>
        <v>21.41868512110727</v>
        <stp/>
        <stp>StudyData</stp>
        <stp>S.LDOS</stp>
        <stp>PCB</stp>
        <stp>BaseType=Index,Index=1</stp>
        <stp>Close</stp>
        <stp>M</stp>
        <stp>0</stp>
        <stp>all</stp>
        <stp/>
        <stp/>
        <stp/>
        <stp>T</stp>
        <tr r="J279" s="1"/>
      </tp>
      <tp>
        <v>-1.811055548047019</v>
        <stp/>
        <stp>StudyData</stp>
        <stp>S.OTIS</stp>
        <stp>PCB</stp>
        <stp>BaseType=Index,Index=1</stp>
        <stp>Close</stp>
        <stp>W</stp>
        <stp>0</stp>
        <stp>all</stp>
        <stp/>
        <stp/>
        <stp/>
        <stp>T</stp>
        <tr r="I355" s="1"/>
      </tp>
      <tp>
        <v>1.46648044692737</v>
        <stp/>
        <stp>StudyData</stp>
        <stp>S.OTIS</stp>
        <stp>PCB</stp>
        <stp>BaseType=Index,Index=1</stp>
        <stp>Close</stp>
        <stp>Q</stp>
        <stp>0</stp>
        <stp>all</stp>
        <stp/>
        <stp/>
        <stp/>
        <stp>T</stp>
        <tr r="K355" s="1"/>
      </tp>
      <tp>
        <v>-16.828849456210648</v>
        <stp/>
        <stp>StudyData</stp>
        <stp>S.OTIS</stp>
        <stp>PCB</stp>
        <stp>BaseType=Index,Index=1</stp>
        <stp>Close</stp>
        <stp>A</stp>
        <stp>0</stp>
        <stp>all</stp>
        <stp/>
        <stp/>
        <stp/>
        <stp>T</stp>
        <tr r="L355" s="1"/>
      </tp>
      <tp>
        <v>0.97289784572620264</v>
        <stp/>
        <stp>StudyData</stp>
        <stp>S.OTIS</stp>
        <stp>PCB</stp>
        <stp>BaseType=Index,Index=1</stp>
        <stp>Close</stp>
        <stp>M</stp>
        <stp>0</stp>
        <stp>all</stp>
        <stp/>
        <stp/>
        <stp/>
        <stp>T</stp>
        <tr r="J355" s="1"/>
      </tp>
      <tp>
        <v>2.9968713979911126</v>
        <stp/>
        <stp>StudyData</stp>
        <stp>S.NTRS</stp>
        <stp>PCB</stp>
        <stp>BaseType=Index,Index=1</stp>
        <stp>Close</stp>
        <stp>M</stp>
        <stp>0</stp>
        <stp>all</stp>
        <stp/>
        <stp/>
        <stp/>
        <stp>T</stp>
        <tr r="J341" s="1"/>
      </tp>
      <tp>
        <v>37.381945969690321</v>
        <stp/>
        <stp>StudyData</stp>
        <stp>S.NTRS</stp>
        <stp>PCB</stp>
        <stp>BaseType=Index,Index=1</stp>
        <stp>Close</stp>
        <stp>A</stp>
        <stp>0</stp>
        <stp>all</stp>
        <stp/>
        <stp/>
        <stp/>
        <stp>T</stp>
        <tr r="L341" s="1"/>
      </tp>
      <tp>
        <v>1.1590296495956902</v>
        <stp/>
        <stp>StudyData</stp>
        <stp>S.NTRS</stp>
        <stp>PCB</stp>
        <stp>BaseType=Index,Index=1</stp>
        <stp>Close</stp>
        <stp>W</stp>
        <stp>0</stp>
        <stp>all</stp>
        <stp/>
        <stp/>
        <stp/>
        <stp>T</stp>
        <tr r="I341" s="1"/>
      </tp>
      <tp>
        <v>7.9440865163368626</v>
        <stp/>
        <stp>StudyData</stp>
        <stp>S.NTRS</stp>
        <stp>PCB</stp>
        <stp>BaseType=Index,Index=1</stp>
        <stp>Close</stp>
        <stp>Q</stp>
        <stp>0</stp>
        <stp>all</stp>
        <stp/>
        <stp/>
        <stp/>
        <stp>T</stp>
        <tr r="K341" s="1"/>
      </tp>
      <tp>
        <v>67.71986810374527</v>
        <stp/>
        <stp>StudyData</stp>
        <stp>S.KEYS</stp>
        <stp>PCB</stp>
        <stp>BaseType=Index,Index=1</stp>
        <stp>Close</stp>
        <stp>A</stp>
        <stp>0</stp>
        <stp>all</stp>
        <stp/>
        <stp/>
        <stp/>
        <stp>T</stp>
        <tr r="L268" s="1"/>
      </tp>
      <tp>
        <v>6.8039363169111313</v>
        <stp/>
        <stp>StudyData</stp>
        <stp>S.KEYS</stp>
        <stp>PCB</stp>
        <stp>BaseType=Index,Index=1</stp>
        <stp>Close</stp>
        <stp>M</stp>
        <stp>0</stp>
        <stp>all</stp>
        <stp/>
        <stp/>
        <stp/>
        <stp>T</stp>
        <tr r="J268" s="1"/>
      </tp>
      <tp>
        <v>-5.2790568085170783E-2</v>
        <stp/>
        <stp>StudyData</stp>
        <stp>S.KEYS</stp>
        <stp>PCB</stp>
        <stp>BaseType=Index,Index=1</stp>
        <stp>Close</stp>
        <stp>W</stp>
        <stp>0</stp>
        <stp>all</stp>
        <stp/>
        <stp/>
        <stp/>
        <stp>T</stp>
        <tr r="I268" s="1"/>
      </tp>
      <tp>
        <v>-2.6508983917502134</v>
        <stp/>
        <stp>StudyData</stp>
        <stp>S.KEYS</stp>
        <stp>PCB</stp>
        <stp>BaseType=Index,Index=1</stp>
        <stp>Close</stp>
        <stp>Q</stp>
        <stp>0</stp>
        <stp>all</stp>
        <stp/>
        <stp/>
        <stp/>
        <stp>T</stp>
        <tr r="K268" s="1"/>
      </tp>
      <tp>
        <v>5.2852380952000004</v>
        <stp/>
        <stp>StudyData</stp>
        <stp>ATR(S.CAH,MAType:=Sim,Period:=21)</stp>
        <stp>Bar</stp>
        <stp/>
        <stp>Close</stp>
        <stp>D</stp>
        <stp/>
        <stp/>
        <stp/>
        <stp/>
        <stp/>
        <stp>T</stp>
        <tr r="O76" s="1"/>
      </tp>
      <tp>
        <v>40.548571428599999</v>
        <stp/>
        <stp>StudyData</stp>
        <stp>ATR(S.CAT,MAType:=Sim,Period:=21)</stp>
        <stp>Bar</stp>
        <stp/>
        <stp>Close</stp>
        <stp>D</stp>
        <stp/>
        <stp/>
        <stp/>
        <stp/>
        <stp/>
        <stp>T</stp>
        <tr r="O79" s="1"/>
      </tp>
      <tp>
        <v>0.94809523809999996</v>
        <stp/>
        <stp>StudyData</stp>
        <stp>ATR(S.CCL,MAType:=Sim,Period:=21)</stp>
        <stp>Bar</stp>
        <stp/>
        <stp>Close</stp>
        <stp>D</stp>
        <stp/>
        <stp/>
        <stp/>
        <stp/>
        <stp/>
        <stp>T</stp>
        <tr r="O84" s="1"/>
      </tp>
      <tp>
        <v>2.6933333333</v>
        <stp/>
        <stp>StudyData</stp>
        <stp>ATR(S.CCI,MAType:=Sim,Period:=21)</stp>
        <stp>Bar</stp>
        <stp/>
        <stp>Close</stp>
        <stp>D</stp>
        <stp/>
        <stp/>
        <stp/>
        <stp/>
        <stp/>
        <stp>T</stp>
        <tr r="O83" s="1"/>
      </tp>
      <tp>
        <v>10.108095238100001</v>
        <stp/>
        <stp>StudyData</stp>
        <stp>ATR(S.CEG,MAType:=Sim,Period:=21)</stp>
        <stp>Bar</stp>
        <stp/>
        <stp>Close</stp>
        <stp>D</stp>
        <stp/>
        <stp/>
        <stp/>
        <stp/>
        <stp/>
        <stp>T</stp>
        <tr r="O87" s="1"/>
      </tp>
      <tp>
        <v>7.21</v>
        <stp/>
        <stp>StudyData</stp>
        <stp>ATR(S.CDW,MAType:=Sim,Period:=21)</stp>
        <stp>Bar</stp>
        <stp/>
        <stp>Close</stp>
        <stp>D</stp>
        <stp/>
        <stp/>
        <stp/>
        <stp/>
        <stp/>
        <stp>T</stp>
        <tr r="O86" s="1"/>
      </tp>
      <tp>
        <v>1.6785714286</v>
        <stp/>
        <stp>StudyData</stp>
        <stp>ATR(S.CFG,MAType:=Sim,Period:=21)</stp>
        <stp>Bar</stp>
        <stp/>
        <stp>Close</stp>
        <stp>D</stp>
        <stp/>
        <stp/>
        <stp/>
        <stp/>
        <stp/>
        <stp>T</stp>
        <tr r="O89" s="1"/>
      </tp>
      <tp>
        <v>2.5166666666999999</v>
        <stp/>
        <stp>StudyData</stp>
        <stp>ATR(S.CHD,MAType:=Sim,Period:=21)</stp>
        <stp>Bar</stp>
        <stp/>
        <stp>Close</stp>
        <stp>D</stp>
        <stp/>
        <stp/>
        <stp/>
        <stp/>
        <stp/>
        <stp>T</stp>
        <tr r="O90" s="1"/>
      </tp>
      <tp>
        <v>1.5642857143</v>
        <stp/>
        <stp>StudyData</stp>
        <stp>ATR(S.CMG,MAType:=Sim,Period:=21)</stp>
        <stp>Bar</stp>
        <stp/>
        <stp>Close</stp>
        <stp>D</stp>
        <stp/>
        <stp/>
        <stp/>
        <stp/>
        <stp/>
        <stp>T</stp>
        <tr r="O100" s="1"/>
      </tp>
      <tp>
        <v>6.4419047619000001</v>
        <stp/>
        <stp>StudyData</stp>
        <stp>ATR(S.CME,MAType:=Sim,Period:=21)</stp>
        <stp>Bar</stp>
        <stp/>
        <stp>Close</stp>
        <stp>D</stp>
        <stp/>
        <stp/>
        <stp/>
        <stp/>
        <stp/>
        <stp>T</stp>
        <tr r="O99" s="1"/>
      </tp>
      <tp>
        <v>25.8223809524</v>
        <stp/>
        <stp>StudyData</stp>
        <stp>ATR(S.CMI,MAType:=Sim,Period:=21)</stp>
        <stp>Bar</stp>
        <stp/>
        <stp>Close</stp>
        <stp>D</stp>
        <stp/>
        <stp/>
        <stp/>
        <stp/>
        <stp/>
        <stp>T</stp>
        <tr r="O101" s="1"/>
      </tp>
      <tp>
        <v>1.5466666667</v>
        <stp/>
        <stp>StudyData</stp>
        <stp>ATR(S.CMS,MAType:=Sim,Period:=21)</stp>
        <stp>Bar</stp>
        <stp/>
        <stp>Close</stp>
        <stp>D</stp>
        <stp/>
        <stp/>
        <stp/>
        <stp/>
        <stp/>
        <stp>T</stp>
        <tr r="O102" s="1"/>
      </tp>
      <tp>
        <v>3.2838095238</v>
        <stp/>
        <stp>StudyData</stp>
        <stp>ATR(S.CLX,MAType:=Sim,Period:=21)</stp>
        <stp>Bar</stp>
        <stp/>
        <stp>Close</stp>
        <stp>D</stp>
        <stp/>
        <stp/>
        <stp/>
        <stp/>
        <stp/>
        <stp>T</stp>
        <tr r="O97" s="1"/>
      </tp>
      <tp>
        <v>5.2995238095000001</v>
        <stp/>
        <stp>StudyData</stp>
        <stp>ATR(S.COF,MAType:=Sim,Period:=21)</stp>
        <stp>Bar</stp>
        <stp/>
        <stp>Close</stp>
        <stp>D</stp>
        <stp/>
        <stp/>
        <stp/>
        <stp/>
        <stp/>
        <stp>T</stp>
        <tr r="O105" s="1"/>
      </tp>
      <tp>
        <v>1.82</v>
        <stp/>
        <stp>StudyData</stp>
        <stp>ATR(S.COO,MAType:=Sim,Period:=21)</stp>
        <stp>Bar</stp>
        <stp/>
        <stp>Close</stp>
        <stp>D</stp>
        <stp/>
        <stp/>
        <stp/>
        <stp/>
        <stp/>
        <stp>T</stp>
        <tr r="O108" s="1"/>
      </tp>
      <tp>
        <v>8.26</v>
        <stp/>
        <stp>StudyData</stp>
        <stp>ATR(S.COR,MAType:=Sim,Period:=21)</stp>
        <stp>Bar</stp>
        <stp/>
        <stp>Close</stp>
        <stp>D</stp>
        <stp/>
        <stp/>
        <stp/>
        <stp/>
        <stp/>
        <stp>T</stp>
        <tr r="O110" s="1"/>
      </tp>
      <tp>
        <v>3.42</v>
        <stp/>
        <stp>StudyData</stp>
        <stp>ATR(S.COP,MAType:=Sim,Period:=21)</stp>
        <stp>Bar</stp>
        <stp/>
        <stp>Close</stp>
        <stp>D</stp>
        <stp/>
        <stp/>
        <stp/>
        <stp/>
        <stp/>
        <stp>T</stp>
        <tr r="O109" s="1"/>
      </tp>
      <tp>
        <v>2.9080952381</v>
        <stp/>
        <stp>StudyData</stp>
        <stp>ATR(S.CNC,MAType:=Sim,Period:=21)</stp>
        <stp>Bar</stp>
        <stp/>
        <stp>Close</stp>
        <stp>D</stp>
        <stp/>
        <stp/>
        <stp/>
        <stp/>
        <stp/>
        <stp>T</stp>
        <tr r="O103" s="1"/>
      </tp>
      <tp>
        <v>1.0533333332999999</v>
        <stp/>
        <stp>StudyData</stp>
        <stp>ATR(S.CNP,MAType:=Sim,Period:=21)</stp>
        <stp>Bar</stp>
        <stp/>
        <stp>Close</stp>
        <stp>D</stp>
        <stp/>
        <stp/>
        <stp/>
        <stp/>
        <stp/>
        <stp>T</stp>
        <tr r="O104" s="1"/>
      </tp>
      <tp>
        <v>2.1842857143000001</v>
        <stp/>
        <stp>StudyData</stp>
        <stp>ATR(S.CPT,MAType:=Sim,Period:=21)</stp>
        <stp>Bar</stp>
        <stp/>
        <stp>Close</stp>
        <stp>D</stp>
        <stp/>
        <stp/>
        <stp/>
        <stp/>
        <stp/>
        <stp>T</stp>
        <tr r="O114" s="1"/>
      </tp>
      <tp>
        <v>1.1647619048</v>
        <stp/>
        <stp>StudyData</stp>
        <stp>ATR(S.CSX,MAType:=Sim,Period:=21)</stp>
        <stp>Bar</stp>
        <stp/>
        <stp>Close</stp>
        <stp>D</stp>
        <stp/>
        <stp/>
        <stp/>
        <stp/>
        <stp/>
        <stp>T</stp>
        <tr r="O121" s="1"/>
      </tp>
      <tp>
        <v>10.2004761905</v>
        <stp/>
        <stp>StudyData</stp>
        <stp>ATR(S.CRL,MAType:=Sim,Period:=21)</stp>
        <stp>Bar</stp>
        <stp/>
        <stp>Close</stp>
        <stp>D</stp>
        <stp/>
        <stp/>
        <stp/>
        <stp/>
        <stp/>
        <stp>T</stp>
        <tr r="O116" s="1"/>
      </tp>
      <tp>
        <v>8.5552380952</v>
        <stp/>
        <stp>StudyData</stp>
        <stp>ATR(S.CRM,MAType:=Sim,Period:=21)</stp>
        <stp>Bar</stp>
        <stp/>
        <stp>Close</stp>
        <stp>D</stp>
        <stp/>
        <stp/>
        <stp/>
        <stp/>
        <stp/>
        <stp>T</stp>
        <tr r="O117" s="1"/>
      </tp>
      <tp>
        <v>3.1066666666999998</v>
        <stp/>
        <stp>StudyData</stp>
        <stp>ATR(S.CRH,MAType:=Sim,Period:=21)</stp>
        <stp>Bar</stp>
        <stp/>
        <stp>Close</stp>
        <stp>D</stp>
        <stp/>
        <stp/>
        <stp/>
        <stp/>
        <stp/>
        <stp>T</stp>
        <tr r="O115" s="1"/>
      </tp>
      <tp>
        <v>-0.52810367959807669</v>
        <stp/>
        <stp>StudyData</stp>
        <stp>S.CB</stp>
        <stp>PCB</stp>
        <stp>BaseType=Index,Index=1</stp>
        <stp>Close</stp>
        <stp>W</stp>
        <stp>0</stp>
        <stp>all</stp>
        <stp/>
        <stp/>
        <stp/>
        <stp>T</stp>
        <tr r="I80" s="1"/>
      </tp>
      <tp>
        <v>2.2656570992545548</v>
        <stp/>
        <stp>StudyData</stp>
        <stp>S.CB</stp>
        <stp>PCB</stp>
        <stp>BaseType=Index,Index=1</stp>
        <stp>Close</stp>
        <stp>Q</stp>
        <stp>0</stp>
        <stp>all</stp>
        <stp/>
        <stp/>
        <stp/>
        <stp>T</stp>
        <tr r="K80" s="1"/>
      </tp>
      <tp>
        <v>-0.63305577734687679</v>
        <stp/>
        <stp>StudyData</stp>
        <stp>S.CB</stp>
        <stp>PCB</stp>
        <stp>BaseType=Index,Index=1</stp>
        <stp>Close</stp>
        <stp>M</stp>
        <stp>0</stp>
        <stp>all</stp>
        <stp/>
        <stp/>
        <stp/>
        <stp>T</stp>
        <tr r="J80" s="1"/>
      </tp>
      <tp>
        <v>11.642957836729455</v>
        <stp/>
        <stp>StudyData</stp>
        <stp>S.CB</stp>
        <stp>PCB</stp>
        <stp>BaseType=Index,Index=1</stp>
        <stp>Close</stp>
        <stp>A</stp>
        <stp>0</stp>
        <stp>all</stp>
        <stp/>
        <stp/>
        <stp/>
        <stp>T</stp>
        <tr r="L80" s="1"/>
      </tp>
      <tp>
        <v>2.9276190475999999</v>
        <stp/>
        <stp>StudyData</stp>
        <stp>ATR(S.CVS,MAType:=Sim,Period:=21)</stp>
        <stp>Bar</stp>
        <stp/>
        <stp>Close</stp>
        <stp>D</stp>
        <stp/>
        <stp/>
        <stp/>
        <stp/>
        <stp/>
        <stp>T</stp>
        <tr r="O126" s="1"/>
      </tp>
      <tp>
        <v>4.4885714286000002</v>
        <stp/>
        <stp>StudyData</stp>
        <stp>ATR(S.CVX,MAType:=Sim,Period:=21)</stp>
        <stp>Bar</stp>
        <stp/>
        <stp>Close</stp>
        <stp>D</stp>
        <stp/>
        <stp/>
        <stp/>
        <stp/>
        <stp/>
        <stp>T</stp>
        <tr r="L33" s="2"/>
        <tr r="O127" s="1"/>
      </tp>
      <tp>
        <v>7.206208425720626</v>
        <stp/>
        <stp>StudyData</stp>
        <stp>S.UBER</stp>
        <stp>PCB</stp>
        <stp>BaseType=Index,Index=1</stp>
        <stp>Close</stp>
        <stp>Q</stp>
        <stp>0</stp>
        <stp>all</stp>
        <stp/>
        <stp/>
        <stp/>
        <stp>T</stp>
        <tr r="K457" s="1"/>
      </tp>
      <tp>
        <v>3.1191682218075223</v>
        <stp/>
        <stp>StudyData</stp>
        <stp>S.UBER</stp>
        <stp>PCB</stp>
        <stp>BaseType=Index,Index=1</stp>
        <stp>Close</stp>
        <stp>W</stp>
        <stp>0</stp>
        <stp>all</stp>
        <stp/>
        <stp/>
        <stp/>
        <stp>T</stp>
        <tr r="I457" s="1"/>
      </tp>
      <tp>
        <v>9.9488345650938026</v>
        <stp/>
        <stp>StudyData</stp>
        <stp>S.UBER</stp>
        <stp>PCB</stp>
        <stp>BaseType=Index,Index=1</stp>
        <stp>Close</stp>
        <stp>M</stp>
        <stp>0</stp>
        <stp>all</stp>
        <stp/>
        <stp/>
        <stp/>
        <stp>T</stp>
        <tr r="J457" s="1"/>
      </tp>
      <tp>
        <v>-5.3237057887651549</v>
        <stp/>
        <stp>StudyData</stp>
        <stp>S.UBER</stp>
        <stp>PCB</stp>
        <stp>BaseType=Index,Index=1</stp>
        <stp>Close</stp>
        <stp>A</stp>
        <stp>0</stp>
        <stp>all</stp>
        <stp/>
        <stp/>
        <stp/>
        <stp>T</stp>
        <tr r="L457" s="1"/>
      </tp>
      <tp>
        <v>90.950952380999993</v>
        <stp/>
        <stp>StudyData</stp>
        <stp>S.IBKR</stp>
        <stp>MA</stp>
        <stp>InputChoice=Close,MAType=Sim,Period=21</stp>
        <stp>MA</stp>
        <stp>D</stp>
        <stp/>
        <stp>all</stp>
        <stp/>
        <stp/>
        <stp/>
        <stp>T</stp>
        <tr r="P241" s="1"/>
      </tp>
      <tp>
        <v>62.468095238099998</v>
        <stp/>
        <stp>StudyData</stp>
        <stp>S.SWKS</stp>
        <stp>MA</stp>
        <stp>InputChoice=Close,MAType=Sim,Period=21</stp>
        <stp>MA</stp>
        <stp>D</stp>
        <stp/>
        <stp>all</stp>
        <stp/>
        <stp/>
        <stp/>
        <stp>T</stp>
        <tr r="P424" s="1"/>
      </tp>
      <tp>
        <v>-0.26294042521224753</v>
        <stp/>
        <stp>StudyData</stp>
        <stp>S.PCAR</stp>
        <stp>PCB</stp>
        <stp>BaseType=Index,Index=1</stp>
        <stp>Close</stp>
        <stp>W</stp>
        <stp>0</stp>
        <stp>all</stp>
        <stp/>
        <stp/>
        <stp/>
        <stp>T</stp>
        <tr r="I359" s="1"/>
      </tp>
      <tp>
        <v>10.522810522810511</v>
        <stp/>
        <stp>StudyData</stp>
        <stp>S.PCAR</stp>
        <stp>PCB</stp>
        <stp>BaseType=Index,Index=1</stp>
        <stp>Close</stp>
        <stp>Q</stp>
        <stp>0</stp>
        <stp>all</stp>
        <stp/>
        <stp/>
        <stp/>
        <stp>T</stp>
        <tr r="K359" s="1"/>
      </tp>
      <tp>
        <v>6.0295447693687124E-2</v>
        <stp/>
        <stp>StudyData</stp>
        <stp>S.PCAR</stp>
        <stp>PCB</stp>
        <stp>BaseType=Index,Index=1</stp>
        <stp>Close</stp>
        <stp>M</stp>
        <stp>0</stp>
        <stp>all</stp>
        <stp/>
        <stp/>
        <stp/>
        <stp>T</stp>
        <tr r="J359" s="1"/>
      </tp>
      <tp>
        <v>21.230937813898262</v>
        <stp/>
        <stp>StudyData</stp>
        <stp>S.PCAR</stp>
        <stp>PCB</stp>
        <stp>BaseType=Index,Index=1</stp>
        <stp>Close</stp>
        <stp>A</stp>
        <stp>0</stp>
        <stp>all</stp>
        <stp/>
        <stp/>
        <stp/>
        <stp>T</stp>
        <tr r="L359" s="1"/>
      </tp>
      <tp>
        <v>45.628148870469694</v>
        <stp/>
        <stp>StudyData</stp>
        <stp>S.PLTR</stp>
        <stp>PCB</stp>
        <stp>BaseType=Index,Index=1</stp>
        <stp>Close</stp>
        <stp>M</stp>
        <stp>0</stp>
        <stp>all</stp>
        <stp/>
        <stp/>
        <stp/>
        <stp>T</stp>
        <tr r="J371" s="1"/>
      </tp>
      <tp>
        <v>0.82137834036568658</v>
        <stp/>
        <stp>StudyData</stp>
        <stp>S.PLTR</stp>
        <stp>PCB</stp>
        <stp>BaseType=Index,Index=1</stp>
        <stp>Close</stp>
        <stp>A</stp>
        <stp>0</stp>
        <stp>all</stp>
        <stp/>
        <stp/>
        <stp/>
        <stp>T</stp>
        <tr r="L371" s="1"/>
      </tp>
      <tp>
        <v>53.604182737636073</v>
        <stp/>
        <stp>StudyData</stp>
        <stp>S.PLTR</stp>
        <stp>PCB</stp>
        <stp>BaseType=Index,Index=1</stp>
        <stp>Close</stp>
        <stp>Q</stp>
        <stp>0</stp>
        <stp>all</stp>
        <stp/>
        <stp/>
        <stp/>
        <stp>T</stp>
        <tr r="K371" s="1"/>
      </tp>
      <tp>
        <v>4.1858031509796048</v>
        <stp/>
        <stp>StudyData</stp>
        <stp>S.PLTR</stp>
        <stp>PCB</stp>
        <stp>BaseType=Index,Index=1</stp>
        <stp>Close</stp>
        <stp>W</stp>
        <stp>0</stp>
        <stp>all</stp>
        <stp/>
        <stp/>
        <stp/>
        <stp>T</stp>
        <tr r="I371" s="1"/>
      </tp>
      <tp>
        <v>8.6138095238000005</v>
        <stp/>
        <stp>StudyData</stp>
        <stp>S.PSKY</stp>
        <stp>MA</stp>
        <stp>InputChoice=Close,MAType=Sim,Period=21</stp>
        <stp>MA</stp>
        <stp>D</stp>
        <stp/>
        <stp>all</stp>
        <stp/>
        <stp/>
        <stp/>
        <stp>T</stp>
        <tr r="P381" s="1"/>
      </tp>
      <tp>
        <v>504.0833333333</v>
        <stp/>
        <stp>StudyData</stp>
        <stp>S.BRKB</stp>
        <stp>MA</stp>
        <stp>InputChoice=Close,MAType=Sim,Period=21</stp>
        <stp>MA</stp>
        <stp>D</stp>
        <stp/>
        <stp>all</stp>
        <stp/>
        <stp/>
        <stp/>
        <stp>T</stp>
        <tr r="P70" s="1"/>
      </tp>
      <tp>
        <v>2.4683594057070875</v>
        <stp/>
        <stp>StudyData</stp>
        <stp>S.DLTR</stp>
        <stp>PCB</stp>
        <stp>BaseType=Index,Index=1</stp>
        <stp>Close</stp>
        <stp>M</stp>
        <stp>0</stp>
        <stp>all</stp>
        <stp/>
        <stp/>
        <stp/>
        <stp>T</stp>
        <tr r="J142" s="1"/>
      </tp>
      <tp>
        <v>5.9669945532883419</v>
        <stp/>
        <stp>StudyData</stp>
        <stp>S.DLTR</stp>
        <stp>PCB</stp>
        <stp>BaseType=Index,Index=1</stp>
        <stp>Close</stp>
        <stp>A</stp>
        <stp>0</stp>
        <stp>all</stp>
        <stp/>
        <stp/>
        <stp/>
        <stp>T</stp>
        <tr r="L142" s="1"/>
      </tp>
      <tp>
        <v>7.7718065316246312</v>
        <stp/>
        <stp>StudyData</stp>
        <stp>S.DLTR</stp>
        <stp>PCB</stp>
        <stp>BaseType=Index,Index=1</stp>
        <stp>Close</stp>
        <stp>Q</stp>
        <stp>0</stp>
        <stp>all</stp>
        <stp/>
        <stp/>
        <stp/>
        <stp>T</stp>
        <tr r="K142" s="1"/>
      </tp>
      <tp>
        <v>-0.42016806722689942</v>
        <stp/>
        <stp>StudyData</stp>
        <stp>S.DLTR</stp>
        <stp>PCB</stp>
        <stp>BaseType=Index,Index=1</stp>
        <stp>Close</stp>
        <stp>W</stp>
        <stp>0</stp>
        <stp>all</stp>
        <stp/>
        <stp/>
        <stp/>
        <stp>T</stp>
        <tr r="I142" s="1"/>
      </tp>
      <tp>
        <v>-0.22885234785556538</v>
        <stp/>
        <stp>StudyData</stp>
        <stp>S.FSLR</stp>
        <stp>PCB</stp>
        <stp>BaseType=Index,Index=1</stp>
        <stp>Close</stp>
        <stp>Q</stp>
        <stp>0</stp>
        <stp>all</stp>
        <stp/>
        <stp/>
        <stp/>
        <stp>T</stp>
        <tr r="K199" s="1"/>
      </tp>
      <tp>
        <v>-5.850829834033191</v>
        <stp/>
        <stp>StudyData</stp>
        <stp>S.FSLR</stp>
        <stp>PCB</stp>
        <stp>BaseType=Index,Index=1</stp>
        <stp>Close</stp>
        <stp>W</stp>
        <stp>0</stp>
        <stp>all</stp>
        <stp/>
        <stp/>
        <stp/>
        <stp>T</stp>
        <tr r="I199" s="1"/>
      </tp>
      <tp>
        <v>-9.8801822149064051</v>
        <stp/>
        <stp>StudyData</stp>
        <stp>S.FSLR</stp>
        <stp>PCB</stp>
        <stp>BaseType=Index,Index=1</stp>
        <stp>Close</stp>
        <stp>A</stp>
        <stp>0</stp>
        <stp>all</stp>
        <stp/>
        <stp/>
        <stp/>
        <stp>T</stp>
        <tr r="L199" s="1"/>
      </tp>
      <tp>
        <v>11.557598445718625</v>
        <stp/>
        <stp>StudyData</stp>
        <stp>S.FSLR</stp>
        <stp>PCB</stp>
        <stp>BaseType=Index,Index=1</stp>
        <stp>Close</stp>
        <stp>M</stp>
        <stp>0</stp>
        <stp>all</stp>
        <stp/>
        <stp/>
        <stp/>
        <stp>T</stp>
        <tr r="J199" s="1"/>
      </tp>
      <tp>
        <v>-1.7342248223986592</v>
        <stp/>
        <stp>StudyData</stp>
        <stp>S.AMCR</stp>
        <stp>PCB</stp>
        <stp>BaseType=Index,Index=1</stp>
        <stp>Close</stp>
        <stp>W</stp>
        <stp>0</stp>
        <stp>all</stp>
        <stp/>
        <stp/>
        <stp/>
        <stp>T</stp>
        <tr r="I27" s="1"/>
      </tp>
      <tp>
        <v>8.4890426758938862</v>
        <stp/>
        <stp>StudyData</stp>
        <stp>S.AMCR</stp>
        <stp>PCB</stp>
        <stp>BaseType=Index,Index=1</stp>
        <stp>Close</stp>
        <stp>Q</stp>
        <stp>0</stp>
        <stp>all</stp>
        <stp/>
        <stp/>
        <stp/>
        <stp>T</stp>
        <tr r="K27" s="1"/>
      </tp>
      <tp>
        <v>4.7905525846702286</v>
        <stp/>
        <stp>StudyData</stp>
        <stp>S.AMCR</stp>
        <stp>PCB</stp>
        <stp>BaseType=Index,Index=1</stp>
        <stp>Close</stp>
        <stp>M</stp>
        <stp>0</stp>
        <stp>all</stp>
        <stp/>
        <stp/>
        <stp/>
        <stp>T</stp>
        <tr r="J27" s="1"/>
      </tp>
      <tp>
        <v>12.781774580335727</v>
        <stp/>
        <stp>StudyData</stp>
        <stp>S.AMCR</stp>
        <stp>PCB</stp>
        <stp>BaseType=Index,Index=1</stp>
        <stp>Close</stp>
        <stp>A</stp>
        <stp>0</stp>
        <stp>all</stp>
        <stp/>
        <stp/>
        <stp/>
        <stp>T</stp>
        <tr r="L27" s="1"/>
      </tp>
      <tp>
        <v>3.1548293156447107</v>
        <stp/>
        <stp>StudyData</stp>
        <stp>S.CARR</stp>
        <stp>PCB</stp>
        <stp>BaseType=Index,Index=1</stp>
        <stp>Close</stp>
        <stp>M</stp>
        <stp>0</stp>
        <stp>all</stp>
        <stp/>
        <stp/>
        <stp/>
        <stp>T</stp>
        <tr r="J77" s="1"/>
      </tp>
      <tp>
        <v>20.666161998485983</v>
        <stp/>
        <stp>StudyData</stp>
        <stp>S.CARR</stp>
        <stp>PCB</stp>
        <stp>BaseType=Index,Index=1</stp>
        <stp>Close</stp>
        <stp>A</stp>
        <stp>0</stp>
        <stp>all</stp>
        <stp/>
        <stp/>
        <stp/>
        <stp>T</stp>
        <tr r="L77" s="1"/>
      </tp>
      <tp>
        <v>-0.39056397437901436</v>
        <stp/>
        <stp>StudyData</stp>
        <stp>S.CARR</stp>
        <stp>PCB</stp>
        <stp>BaseType=Index,Index=1</stp>
        <stp>Close</stp>
        <stp>W</stp>
        <stp>0</stp>
        <stp>all</stp>
        <stp/>
        <stp/>
        <stp/>
        <stp>T</stp>
        <tr r="I77" s="1"/>
      </tp>
      <tp>
        <v>-13.074301295160204</v>
        <stp/>
        <stp>StudyData</stp>
        <stp>S.CARR</stp>
        <stp>PCB</stp>
        <stp>BaseType=Index,Index=1</stp>
        <stp>Close</stp>
        <stp>Q</stp>
        <stp>0</stp>
        <stp>all</stp>
        <stp/>
        <stp/>
        <stp/>
        <stp>T</stp>
        <tr r="K77" s="1"/>
      </tp>
      <tp>
        <v>3.6901641605738877</v>
        <stp/>
        <stp>StudyData</stp>
        <stp>S.CHTR</stp>
        <stp>PCB</stp>
        <stp>BaseType=Index,Index=1</stp>
        <stp>Close</stp>
        <stp>M</stp>
        <stp>0</stp>
        <stp>all</stp>
        <stp/>
        <stp/>
        <stp/>
        <stp>T</stp>
        <tr r="J92" s="1"/>
      </tp>
      <tp>
        <v>-27.985628742514965</v>
        <stp/>
        <stp>StudyData</stp>
        <stp>S.CHTR</stp>
        <stp>PCB</stp>
        <stp>BaseType=Index,Index=1</stp>
        <stp>Close</stp>
        <stp>A</stp>
        <stp>0</stp>
        <stp>all</stp>
        <stp/>
        <stp/>
        <stp/>
        <stp>T</stp>
        <tr r="L92" s="1"/>
      </tp>
      <tp>
        <v>5.7098656915828725</v>
        <stp/>
        <stp>StudyData</stp>
        <stp>S.CHTR</stp>
        <stp>PCB</stp>
        <stp>BaseType=Index,Index=1</stp>
        <stp>Close</stp>
        <stp>Q</stp>
        <stp>0</stp>
        <stp>all</stp>
        <stp/>
        <stp/>
        <stp/>
        <stp>T</stp>
        <tr r="K92" s="1"/>
      </tp>
      <tp>
        <v>-1.4681785409975623</v>
        <stp/>
        <stp>StudyData</stp>
        <stp>S.CHTR</stp>
        <stp>PCB</stp>
        <stp>BaseType=Index,Index=1</stp>
        <stp>Close</stp>
        <stp>W</stp>
        <stp>0</stp>
        <stp>all</stp>
        <stp/>
        <stp/>
        <stp/>
        <stp>T</stp>
        <tr r="I92" s="1"/>
      </tp>
      <tp>
        <v>-10.724553583203642</v>
        <stp/>
        <stp>StudyData</stp>
        <stp>S.COHR</stp>
        <stp>PCB</stp>
        <stp>BaseType=Index,Index=1</stp>
        <stp>Close</stp>
        <stp>W</stp>
        <stp>0</stp>
        <stp>all</stp>
        <stp/>
        <stp/>
        <stp/>
        <stp>T</stp>
        <tr r="I106" s="1"/>
      </tp>
      <tp>
        <v>-14.196263340684968</v>
        <stp/>
        <stp>StudyData</stp>
        <stp>S.COHR</stp>
        <stp>PCB</stp>
        <stp>BaseType=Index,Index=1</stp>
        <stp>Close</stp>
        <stp>Q</stp>
        <stp>0</stp>
        <stp>all</stp>
        <stp/>
        <stp/>
        <stp/>
        <stp>T</stp>
        <tr r="K106" s="1"/>
      </tp>
      <tp>
        <v>83.382998320420455</v>
        <stp/>
        <stp>StudyData</stp>
        <stp>S.COHR</stp>
        <stp>PCB</stp>
        <stp>BaseType=Index,Index=1</stp>
        <stp>Close</stp>
        <stp>A</stp>
        <stp>0</stp>
        <stp>all</stp>
        <stp/>
        <stp/>
        <stp/>
        <stp>T</stp>
        <tr r="L106" s="1"/>
      </tp>
      <tp>
        <v>28.749667161170088</v>
        <stp/>
        <stp>StudyData</stp>
        <stp>S.COHR</stp>
        <stp>PCB</stp>
        <stp>BaseType=Index,Index=1</stp>
        <stp>Close</stp>
        <stp>M</stp>
        <stp>0</stp>
        <stp>all</stp>
        <stp/>
        <stp/>
        <stp/>
        <stp>T</stp>
        <tr r="J106" s="1"/>
      </tp>
      <tp>
        <v>-19.635672776039346</v>
        <stp/>
        <stp>StudyData</stp>
        <stp>S.BLDR</stp>
        <stp>PCB</stp>
        <stp>BaseType=Index,Index=1</stp>
        <stp>Close</stp>
        <stp>Q</stp>
        <stp>0</stp>
        <stp>all</stp>
        <stp/>
        <stp/>
        <stp/>
        <stp>T</stp>
        <tr r="K65" s="1"/>
      </tp>
      <tp>
        <v>-3.7220511447315587</v>
        <stp/>
        <stp>StudyData</stp>
        <stp>S.BLDR</stp>
        <stp>PCB</stp>
        <stp>BaseType=Index,Index=1</stp>
        <stp>Close</stp>
        <stp>W</stp>
        <stp>0</stp>
        <stp>all</stp>
        <stp/>
        <stp/>
        <stp/>
        <stp>T</stp>
        <tr r="I65" s="1"/>
      </tp>
      <tp>
        <v>8.2329921733895226</v>
        <stp/>
        <stp>StudyData</stp>
        <stp>S.BLDR</stp>
        <stp>PCB</stp>
        <stp>BaseType=Index,Index=1</stp>
        <stp>Close</stp>
        <stp>M</stp>
        <stp>0</stp>
        <stp>all</stp>
        <stp/>
        <stp/>
        <stp/>
        <stp>T</stp>
        <tr r="J65" s="1"/>
      </tp>
      <tp>
        <v>-30.109826027796679</v>
        <stp/>
        <stp>StudyData</stp>
        <stp>S.BLDR</stp>
        <stp>PCB</stp>
        <stp>BaseType=Index,Index=1</stp>
        <stp>Close</stp>
        <stp>A</stp>
        <stp>0</stp>
        <stp>all</stp>
        <stp/>
        <stp/>
        <stp/>
        <stp>T</stp>
        <tr r="L65" s="1"/>
      </tp>
      <tp>
        <v>-2.377930338071419</v>
        <stp/>
        <stp>StudyData</stp>
        <stp>S.MPWR</stp>
        <stp>PCB</stp>
        <stp>BaseType=Index,Index=1</stp>
        <stp>Close</stp>
        <stp>M</stp>
        <stp>0</stp>
        <stp>all</stp>
        <stp/>
        <stp/>
        <stp/>
        <stp>T</stp>
        <tr r="J316" s="1"/>
      </tp>
      <tp>
        <v>53.594598172911432</v>
        <stp/>
        <stp>StudyData</stp>
        <stp>S.MPWR</stp>
        <stp>PCB</stp>
        <stp>BaseType=Index,Index=1</stp>
        <stp>Close</stp>
        <stp>A</stp>
        <stp>0</stp>
        <stp>all</stp>
        <stp/>
        <stp/>
        <stp/>
        <stp>T</stp>
        <tr r="L316" s="1"/>
      </tp>
      <tp>
        <v>0.70603894788622279</v>
        <stp/>
        <stp>StudyData</stp>
        <stp>S.MPWR</stp>
        <stp>PCB</stp>
        <stp>BaseType=Index,Index=1</stp>
        <stp>Close</stp>
        <stp>Q</stp>
        <stp>0</stp>
        <stp>all</stp>
        <stp/>
        <stp/>
        <stp/>
        <stp>T</stp>
        <tr r="K316" s="1"/>
      </tp>
      <tp>
        <v>-0.67211781326254305</v>
        <stp/>
        <stp>StudyData</stp>
        <stp>S.MPWR</stp>
        <stp>PCB</stp>
        <stp>BaseType=Index,Index=1</stp>
        <stp>Close</stp>
        <stp>W</stp>
        <stp>0</stp>
        <stp>all</stp>
        <stp/>
        <stp/>
        <stp/>
        <stp>T</stp>
        <tr r="I316" s="1"/>
      </tp>
      <tp>
        <v>3.2335192986451138</v>
        <stp/>
        <stp>StudyData</stp>
        <stp>S.IBKR</stp>
        <stp>PCB</stp>
        <stp>BaseType=Index,Index=1</stp>
        <stp>Close</stp>
        <stp>W</stp>
        <stp>0</stp>
        <stp>all</stp>
        <stp/>
        <stp/>
        <stp/>
        <stp>T</stp>
        <tr r="I241" s="1"/>
      </tp>
      <tp>
        <v>4.1704963235294068</v>
        <stp/>
        <stp>StudyData</stp>
        <stp>S.IBKR</stp>
        <stp>PCB</stp>
        <stp>BaseType=Index,Index=1</stp>
        <stp>Close</stp>
        <stp>Q</stp>
        <stp>0</stp>
        <stp>all</stp>
        <stp/>
        <stp/>
        <stp/>
        <stp>T</stp>
        <tr r="K241" s="1"/>
      </tp>
      <tp>
        <v>40.988959726325611</v>
        <stp/>
        <stp>StudyData</stp>
        <stp>S.IBKR</stp>
        <stp>PCB</stp>
        <stp>BaseType=Index,Index=1</stp>
        <stp>Close</stp>
        <stp>A</stp>
        <stp>0</stp>
        <stp>all</stp>
        <stp/>
        <stp/>
        <stp/>
        <stp>T</stp>
        <tr r="L241" s="1"/>
      </tp>
      <tp>
        <v>3.0458006591658222</v>
        <stp/>
        <stp>StudyData</stp>
        <stp>S.IBKR</stp>
        <stp>PCB</stp>
        <stp>BaseType=Index,Index=1</stp>
        <stp>Close</stp>
        <stp>M</stp>
        <stp>0</stp>
        <stp>all</stp>
        <stp/>
        <stp/>
        <stp/>
        <stp>T</stp>
        <tr r="J241" s="1"/>
      </tp>
      <tp>
        <v>1.1376190476000001</v>
        <stp/>
        <stp>StudyData</stp>
        <stp>ATR(S.BAC,MAType:=Sim,Period:=21)</stp>
        <stp>Bar</stp>
        <stp/>
        <stp>Close</stp>
        <stp>D</stp>
        <stp/>
        <stp/>
        <stp/>
        <stp/>
        <stp/>
        <stp>T</stp>
        <tr r="O54" s="1"/>
      </tp>
      <tp>
        <v>1.2090476189999999</v>
        <stp/>
        <stp>StudyData</stp>
        <stp>ATR(S.BAX,MAType:=Sim,Period:=21)</stp>
        <stp>Bar</stp>
        <stp/>
        <stp>Close</stp>
        <stp>D</stp>
        <stp/>
        <stp/>
        <stp/>
        <stp/>
        <stp/>
        <stp>T</stp>
        <tr r="O56" s="1"/>
      </tp>
      <tp>
        <v>2.7747619048000001</v>
        <stp/>
        <stp>StudyData</stp>
        <stp>ATR(S.BBY,MAType:=Sim,Period:=21)</stp>
        <stp>Bar</stp>
        <stp/>
        <stp>Close</stp>
        <stp>D</stp>
        <stp/>
        <stp/>
        <stp/>
        <stp/>
        <stp/>
        <stp>T</stp>
        <tr r="O57" s="1"/>
      </tp>
      <tp>
        <v>0.96619047619999998</v>
        <stp/>
        <stp>StudyData</stp>
        <stp>ATR(S.BEN,MAType:=Sim,Period:=21)</stp>
        <stp>Bar</stp>
        <stp/>
        <stp>Close</stp>
        <stp>D</stp>
        <stp/>
        <stp/>
        <stp/>
        <stp/>
        <stp/>
        <stp>T</stp>
        <tr r="O59" s="1"/>
      </tp>
      <tp>
        <v>4.5323809523999996</v>
        <stp/>
        <stp>StudyData</stp>
        <stp>ATR(S.BDX,MAType:=Sim,Period:=21)</stp>
        <stp>Bar</stp>
        <stp/>
        <stp>Close</stp>
        <stp>D</stp>
        <stp/>
        <stp/>
        <stp/>
        <stp/>
        <stp/>
        <stp>T</stp>
        <tr r="O58" s="1"/>
      </tp>
      <tp>
        <v>0.96</v>
        <stp/>
        <stp>StudyData</stp>
        <stp>ATR(S.BFB,MAType:=Sim,Period:=21)</stp>
        <stp>Bar</stp>
        <stp/>
        <stp>Close</stp>
        <stp>D</stp>
        <stp/>
        <stp/>
        <stp/>
        <stp/>
        <stp/>
        <stp>T</stp>
        <tr r="O60" s="1"/>
      </tp>
      <tp>
        <v>1.920952381</v>
        <stp/>
        <stp>StudyData</stp>
        <stp>ATR(S.BKR,MAType:=Sim,Period:=21)</stp>
        <stp>Bar</stp>
        <stp/>
        <stp>Close</stp>
        <stp>D</stp>
        <stp/>
        <stp/>
        <stp/>
        <stp/>
        <stp/>
        <stp>T</stp>
        <tr r="O64" s="1"/>
      </tp>
      <tp>
        <v>1.8923809523999999</v>
        <stp/>
        <stp>StudyData</stp>
        <stp>ATR(S.BMY,MAType:=Sim,Period:=21)</stp>
        <stp>Bar</stp>
        <stp/>
        <stp>Close</stp>
        <stp>D</stp>
        <stp/>
        <stp/>
        <stp/>
        <stp/>
        <stp/>
        <stp>T</stp>
        <tr r="O67" s="1"/>
      </tp>
      <tp>
        <v>28.332380952400001</v>
        <stp/>
        <stp>StudyData</stp>
        <stp>ATR(S.BLK,MAType:=Sim,Period:=21)</stp>
        <stp>Bar</stp>
        <stp/>
        <stp>Close</stp>
        <stp>D</stp>
        <stp/>
        <stp/>
        <stp/>
        <stp/>
        <stp/>
        <stp>T</stp>
        <tr r="O66" s="1"/>
      </tp>
      <tp>
        <v>3.3814285713999999</v>
        <stp/>
        <stp>StudyData</stp>
        <stp>ATR(S.BNY,MAType:=Sim,Period:=21)</stp>
        <stp>Bar</stp>
        <stp/>
        <stp>Close</stp>
        <stp>D</stp>
        <stp/>
        <stp/>
        <stp/>
        <stp/>
        <stp/>
        <stp>T</stp>
        <tr r="O68" s="1"/>
      </tp>
      <tp>
        <v>1.7457142857000001</v>
        <stp/>
        <stp>StudyData</stp>
        <stp>ATR(S.BSX,MAType:=Sim,Period:=21)</stp>
        <stp>Bar</stp>
        <stp/>
        <stp>Close</stp>
        <stp>D</stp>
        <stp/>
        <stp/>
        <stp/>
        <stp/>
        <stp/>
        <stp>T</stp>
        <tr r="O72" s="1"/>
      </tp>
      <tp>
        <v>2.4695238095000001</v>
        <stp/>
        <stp>StudyData</stp>
        <stp>ATR(S.BRO,MAType:=Sim,Period:=21)</stp>
        <stp>Bar</stp>
        <stp/>
        <stp>Close</stp>
        <stp>D</stp>
        <stp/>
        <stp/>
        <stp/>
        <stp/>
        <stp/>
        <stp>T</stp>
        <tr r="O71" s="1"/>
      </tp>
      <tp>
        <v>2.0023809523999998</v>
        <stp/>
        <stp>StudyData</stp>
        <stp>ATR(S.BXP,MAType:=Sim,Period:=21)</stp>
        <stp>Bar</stp>
        <stp/>
        <stp>Close</stp>
        <stp>D</stp>
        <stp/>
        <stp/>
        <stp/>
        <stp/>
        <stp/>
        <stp>T</stp>
        <tr r="O74" s="1"/>
      </tp>
      <tp>
        <v>296.33666666670001</v>
        <stp/>
        <stp>StudyData</stp>
        <stp>S.COHR</stp>
        <stp>MA</stp>
        <stp>InputChoice=Close,MAType=Sim,Period=21</stp>
        <stp>MA</stp>
        <stp>D</stp>
        <stp/>
        <stp>all</stp>
        <stp/>
        <stp/>
        <stp/>
        <stp>T</stp>
        <tr r="P106" s="1"/>
      </tp>
      <tp>
        <v>79.911904761900004</v>
        <stp/>
        <stp>StudyData</stp>
        <stp>S.MCHP</stp>
        <stp>MA</stp>
        <stp>InputChoice=Close,MAType=Sim,Period=21</stp>
        <stp>MA</stp>
        <stp>D</stp>
        <stp/>
        <stp>all</stp>
        <stp/>
        <stp/>
        <stp/>
        <stp>T</stp>
        <tr r="P301" s="1"/>
      </tp>
      <tp>
        <v>104.10666666669999</v>
        <stp/>
        <stp>StudyData</stp>
        <stp>S.SCHW</stp>
        <stp>MA</stp>
        <stp>InputChoice=Close,MAType=Sim,Period=21</stp>
        <stp>MA</stp>
        <stp>D</stp>
        <stp/>
        <stp>all</stp>
        <stp/>
        <stp/>
        <stp/>
        <stp>T</stp>
        <tr r="P404" s="1"/>
      </tp>
      <tp>
        <v>279.79857142859998</v>
        <stp/>
        <stp>StudyData</stp>
        <stp>S.JBHT</stp>
        <stp>MA</stp>
        <stp>InputChoice=Close,MAType=Sim,Period=21</stp>
        <stp>MA</stp>
        <stp>D</stp>
        <stp/>
        <stp>all</stp>
        <stp/>
        <stp/>
        <stp/>
        <stp>T</stp>
        <tr r="P260" s="1"/>
      </tp>
      <tp>
        <v>152.96</v>
        <stp/>
        <stp>StudyData</stp>
        <stp>S.JKHY</stp>
        <stp>MA</stp>
        <stp>InputChoice=Close,MAType=Sim,Period=21</stp>
        <stp>MA</stp>
        <stp>D</stp>
        <stp/>
        <stp>all</stp>
        <stp/>
        <stp/>
        <stp/>
        <stp>T</stp>
        <tr r="P263" s="1"/>
      </tp>
      <tp>
        <v>66.102857142900007</v>
        <stp/>
        <stp>StudyData</stp>
        <stp>S.GEHC</stp>
        <stp>MA</stp>
        <stp>InputChoice=Close,MAType=Sim,Period=21</stp>
        <stp>MA</stp>
        <stp>D</stp>
        <stp/>
        <stp>all</stp>
        <stp/>
        <stp/>
        <stp/>
        <stp>T</stp>
        <tr r="P205" s="1"/>
      </tp>
      <tp>
        <v>1.7443704408499903</v>
        <stp/>
        <stp>StudyData</stp>
        <stp>S.NDAQ</stp>
        <stp>PCB</stp>
        <stp>BaseType=Index,Index=1</stp>
        <stp>Close</stp>
        <stp>W</stp>
        <stp>0</stp>
        <stp>all</stp>
        <stp/>
        <stp/>
        <stp/>
        <stp>T</stp>
        <tr r="I329" s="1"/>
      </tp>
      <tp>
        <v>22.100989596549098</v>
        <stp/>
        <stp>StudyData</stp>
        <stp>S.NDAQ</stp>
        <stp>PCB</stp>
        <stp>BaseType=Index,Index=1</stp>
        <stp>Close</stp>
        <stp>Q</stp>
        <stp>0</stp>
        <stp>all</stp>
        <stp/>
        <stp/>
        <stp/>
        <stp>T</stp>
        <tr r="K329" s="1"/>
      </tp>
      <tp>
        <v>2.1764518526382965</v>
        <stp/>
        <stp>StudyData</stp>
        <stp>S.NDAQ</stp>
        <stp>PCB</stp>
        <stp>BaseType=Index,Index=1</stp>
        <stp>Close</stp>
        <stp>M</stp>
        <stp>0</stp>
        <stp>all</stp>
        <stp/>
        <stp/>
        <stp/>
        <stp>T</stp>
        <tr r="J329" s="1"/>
      </tp>
      <tp>
        <v>-0.91629774528980379</v>
        <stp/>
        <stp>StudyData</stp>
        <stp>S.NDAQ</stp>
        <stp>PCB</stp>
        <stp>BaseType=Index,Index=1</stp>
        <stp>Close</stp>
        <stp>A</stp>
        <stp>0</stp>
        <stp>all</stp>
        <stp/>
        <stp/>
        <stp/>
        <stp>T</stp>
        <tr r="L329" s="1"/>
      </tp>
      <tp>
        <v>89.657619047599994</v>
        <stp/>
        <stp>StudyData</stp>
        <stp>S.ECHO</stp>
        <stp>MA</stp>
        <stp>InputChoice=Close,MAType=Sim,Period=21</stp>
        <stp>MA</stp>
        <stp>D</stp>
        <stp/>
        <stp>all</stp>
        <stp/>
        <stp/>
        <stp/>
        <stp>T</stp>
        <tr r="P154" s="1"/>
      </tp>
      <tp>
        <v>8.0909523809999992</v>
        <stp/>
        <stp>StudyData</stp>
        <stp>ATR(S.ACN,MAType:=Sim,Period:=21)</stp>
        <stp>Bar</stp>
        <stp/>
        <stp>Close</stp>
        <stp>D</stp>
        <stp/>
        <stp/>
        <stp/>
        <stp/>
        <stp/>
        <stp>T</stp>
        <tr r="O8" s="1"/>
      </tp>
      <tp>
        <v>3.2276190476000002</v>
        <stp/>
        <stp>StudyData</stp>
        <stp>ATR(S.ABT,MAType:=Sim,Period:=21)</stp>
        <stp>Bar</stp>
        <stp/>
        <stp>Close</stp>
        <stp>D</stp>
        <stp/>
        <stp/>
        <stp/>
        <stp/>
        <stp/>
        <stp>T</stp>
        <tr r="O6" s="1"/>
      </tp>
      <tp>
        <v>2.3276190475999998</v>
        <stp/>
        <stp>StudyData</stp>
        <stp>ATR(S.AEE,MAType:=Sim,Period:=21)</stp>
        <stp>Bar</stp>
        <stp/>
        <stp>Close</stp>
        <stp>D</stp>
        <stp/>
        <stp/>
        <stp/>
        <stp/>
        <stp/>
        <stp>T</stp>
        <tr r="O14" s="1"/>
      </tp>
      <tp>
        <v>5.23809524E-2</v>
        <stp/>
        <stp>StudyData</stp>
        <stp>ATR(S.AES,MAType:=Sim,Period:=21)</stp>
        <stp>Bar</stp>
        <stp/>
        <stp>Close</stp>
        <stp>D</stp>
        <stp/>
        <stp/>
        <stp/>
        <stp/>
        <stp/>
        <stp>T</stp>
        <tr r="O16" s="1"/>
      </tp>
      <tp>
        <v>2.8176190476</v>
        <stp/>
        <stp>StudyData</stp>
        <stp>ATR(S.AEP,MAType:=Sim,Period:=21)</stp>
        <stp>Bar</stp>
        <stp/>
        <stp>Close</stp>
        <stp>D</stp>
        <stp/>
        <stp/>
        <stp/>
        <stp/>
        <stp/>
        <stp>T</stp>
        <tr r="O15" s="1"/>
      </tp>
      <tp>
        <v>2.3447619047999999</v>
        <stp/>
        <stp>StudyData</stp>
        <stp>ATR(S.ADM,MAType:=Sim,Period:=21)</stp>
        <stp>Bar</stp>
        <stp/>
        <stp>Close</stp>
        <stp>D</stp>
        <stp/>
        <stp/>
        <stp/>
        <stp/>
        <stp/>
        <stp>T</stp>
        <tr r="O11" s="1"/>
      </tp>
      <tp>
        <v>13.6104761905</v>
        <stp/>
        <stp>StudyData</stp>
        <stp>ATR(S.ADI,MAType:=Sim,Period:=21)</stp>
        <stp>Bar</stp>
        <stp/>
        <stp>Close</stp>
        <stp>D</stp>
        <stp/>
        <stp/>
        <stp/>
        <stp/>
        <stp/>
        <stp>T</stp>
        <tr r="O10" s="1"/>
      </tp>
      <tp>
        <v>8.5976190476000003</v>
        <stp/>
        <stp>StudyData</stp>
        <stp>ATR(S.ADP,MAType:=Sim,Period:=21)</stp>
        <stp>Bar</stp>
        <stp/>
        <stp>Close</stp>
        <stp>D</stp>
        <stp/>
        <stp/>
        <stp/>
        <stp/>
        <stp/>
        <stp>T</stp>
        <tr r="O12" s="1"/>
      </tp>
      <tp>
        <v>2.0438095237999998</v>
        <stp/>
        <stp>StudyData</stp>
        <stp>ATR(S.AFL,MAType:=Sim,Period:=21)</stp>
        <stp>Bar</stp>
        <stp/>
        <stp>Close</stp>
        <stp>D</stp>
        <stp/>
        <stp/>
        <stp/>
        <stp/>
        <stp/>
        <stp>T</stp>
        <tr r="O17" s="1"/>
      </tp>
      <tp>
        <v>1.6961904762</v>
        <stp/>
        <stp>StudyData</stp>
        <stp>ATR(S.AIG,MAType:=Sim,Period:=21)</stp>
        <stp>Bar</stp>
        <stp/>
        <stp>Close</stp>
        <stp>D</stp>
        <stp/>
        <stp/>
        <stp/>
        <stp/>
        <stp/>
        <stp>T</stp>
        <tr r="O18" s="1"/>
      </tp>
      <tp>
        <v>6.2138095238000002</v>
        <stp/>
        <stp>StudyData</stp>
        <stp>ATR(S.AIZ,MAType:=Sim,Period:=21)</stp>
        <stp>Bar</stp>
        <stp/>
        <stp>Close</stp>
        <stp>D</stp>
        <stp/>
        <stp/>
        <stp/>
        <stp/>
        <stp/>
        <stp>T</stp>
        <tr r="O19" s="1"/>
      </tp>
      <tp>
        <v>8.2795238095000006</v>
        <stp/>
        <stp>StudyData</stp>
        <stp>ATR(S.AJG,MAType:=Sim,Period:=21)</stp>
        <stp>Bar</stp>
        <stp/>
        <stp>Close</stp>
        <stp>D</stp>
        <stp/>
        <stp/>
        <stp/>
        <stp/>
        <stp/>
        <stp>T</stp>
        <tr r="O20" s="1"/>
      </tp>
      <tp>
        <v>135.4552380952</v>
        <stp/>
        <stp>StudyData</stp>
        <stp>S.Q</stp>
        <stp>MA</stp>
        <stp>InputChoice=Close,MAType=Sim,Period=21</stp>
        <stp>MA</stp>
        <stp>D</stp>
        <stp/>
        <stp>all</stp>
        <stp/>
        <stp/>
        <stp/>
        <stp>T</stp>
        <tr r="P386" s="1"/>
      </tp>
      <tp>
        <v>38.165714285699998</v>
        <stp/>
        <stp>StudyData</stp>
        <stp>ATR(S.AMD,MAType:=Sim,Period:=21)</stp>
        <stp>Bar</stp>
        <stp/>
        <stp>Close</stp>
        <stp>D</stp>
        <stp/>
        <stp/>
        <stp/>
        <stp/>
        <stp/>
        <stp>T</stp>
        <tr r="O28" s="1"/>
      </tp>
      <tp>
        <v>5.5747619047999999</v>
        <stp/>
        <stp>StudyData</stp>
        <stp>ATR(S.AME,MAType:=Sim,Period:=21)</stp>
        <stp>Bar</stp>
        <stp/>
        <stp>Close</stp>
        <stp>D</stp>
        <stp/>
        <stp/>
        <stp/>
        <stp/>
        <stp/>
        <stp>T</stp>
        <tr r="O29" s="1"/>
      </tp>
      <tp>
        <v>361.7928571429</v>
        <stp/>
        <stp>StudyData</stp>
        <stp>S.V</stp>
        <stp>MA</stp>
        <stp>InputChoice=Close,MAType=Sim,Period=21</stp>
        <stp>MA</stp>
        <stp>D</stp>
        <stp/>
        <stp>all</stp>
        <stp/>
        <stp/>
        <stp/>
        <stp>T</stp>
        <tr r="P466" s="1"/>
      </tp>
      <tp>
        <v>4.9619047618999996</v>
        <stp/>
        <stp>StudyData</stp>
        <stp>ATR(S.AMT,MAType:=Sim,Period:=21)</stp>
        <stp>Bar</stp>
        <stp/>
        <stp>Close</stp>
        <stp>D</stp>
        <stp/>
        <stp/>
        <stp/>
        <stp/>
        <stp/>
        <stp>T</stp>
        <tr r="O32" s="1"/>
      </tp>
      <tp>
        <v>12.287142857099999</v>
        <stp/>
        <stp>StudyData</stp>
        <stp>ATR(S.AMP,MAType:=Sim,Period:=21)</stp>
        <stp>Bar</stp>
        <stp/>
        <stp>Close</stp>
        <stp>D</stp>
        <stp/>
        <stp/>
        <stp/>
        <stp/>
        <stp/>
        <stp>T</stp>
        <tr r="O31" s="1"/>
      </tp>
      <tp>
        <v>5.1761904762000004</v>
        <stp/>
        <stp>StudyData</stp>
        <stp>ATR(S.ALB,MAType:=Sim,Period:=21)</stp>
        <stp>Bar</stp>
        <stp/>
        <stp>Close</stp>
        <stp>D</stp>
        <stp/>
        <stp/>
        <stp/>
        <stp/>
        <stp/>
        <stp>T</stp>
        <tr r="O22" s="1"/>
      </tp>
      <tp>
        <v>7.2542857142999999</v>
        <stp/>
        <stp>StudyData</stp>
        <stp>ATR(S.ALL,MAType:=Sim,Period:=21)</stp>
        <stp>Bar</stp>
        <stp/>
        <stp>Close</stp>
        <stp>D</stp>
        <stp/>
        <stp/>
        <stp/>
        <stp/>
        <stp/>
        <stp>T</stp>
        <tr r="O24" s="1"/>
      </tp>
      <tp>
        <v>9.5142857142999997</v>
        <stp/>
        <stp>StudyData</stp>
        <stp>ATR(S.AON,MAType:=Sim,Period:=21)</stp>
        <stp>Bar</stp>
        <stp/>
        <stp>Close</stp>
        <stp>D</stp>
        <stp/>
        <stp/>
        <stp/>
        <stp/>
        <stp/>
        <stp>T</stp>
        <tr r="O35" s="1"/>
      </tp>
      <tp>
        <v>23.010952380999999</v>
        <stp/>
        <stp>StudyData</stp>
        <stp>S.T</stp>
        <stp>MA</stp>
        <stp>InputChoice=Close,MAType=Sim,Period=21</stp>
        <stp>MA</stp>
        <stp>D</stp>
        <stp/>
        <stp>all</stp>
        <stp/>
        <stp/>
        <stp/>
        <stp>T</stp>
        <tr r="P428" s="1"/>
      </tp>
      <tp>
        <v>1.8995238095</v>
        <stp/>
        <stp>StudyData</stp>
        <stp>ATR(S.AOS,MAType:=Sim,Period:=21)</stp>
        <stp>Bar</stp>
        <stp/>
        <stp>Close</stp>
        <stp>D</stp>
        <stp/>
        <stp/>
        <stp/>
        <stp/>
        <stp/>
        <stp>T</stp>
        <tr r="O36" s="1"/>
      </tp>
      <tp>
        <v>135.56714285710001</v>
        <stp/>
        <stp>StudyData</stp>
        <stp>S.J</stp>
        <stp>MA</stp>
        <stp>InputChoice=Close,MAType=Sim,Period=21</stp>
        <stp>MA</stp>
        <stp>D</stp>
        <stp/>
        <stp>all</stp>
        <stp/>
        <stp/>
        <stp/>
        <stp>T</stp>
        <tr r="P259" s="1"/>
      </tp>
      <tp>
        <v>6.930952381</v>
        <stp/>
        <stp>StudyData</stp>
        <stp>ATR(S.APD,MAType:=Sim,Period:=21)</stp>
        <stp>Bar</stp>
        <stp/>
        <stp>Close</stp>
        <stp>D</stp>
        <stp/>
        <stp/>
        <stp/>
        <stp/>
        <stp/>
        <stp>T</stp>
        <tr r="O38" s="1"/>
      </tp>
      <tp>
        <v>1.4080952381</v>
        <stp/>
        <stp>StudyData</stp>
        <stp>ATR(S.APA,MAType:=Sim,Period:=21)</stp>
        <stp>Bar</stp>
        <stp/>
        <stp>Close</stp>
        <stp>D</stp>
        <stp/>
        <stp/>
        <stp/>
        <stp/>
        <stp/>
        <stp>T</stp>
        <tr r="L31" s="2"/>
        <tr r="O37" s="1"/>
      </tp>
      <tp>
        <v>4.2895238095000003</v>
        <stp/>
        <stp>StudyData</stp>
        <stp>ATR(S.APO,MAType:=Sim,Period:=21)</stp>
        <stp>Bar</stp>
        <stp/>
        <stp>Close</stp>
        <stp>D</stp>
        <stp/>
        <stp/>
        <stp/>
        <stp/>
        <stp/>
        <stp>T</stp>
        <tr r="O40" s="1"/>
      </tp>
      <tp>
        <v>7.0728571429000002</v>
        <stp/>
        <stp>StudyData</stp>
        <stp>ATR(S.APH,MAType:=Sim,Period:=21)</stp>
        <stp>Bar</stp>
        <stp/>
        <stp>Close</stp>
        <stp>D</stp>
        <stp/>
        <stp/>
        <stp/>
        <stp/>
        <stp/>
        <stp>T</stp>
        <tr r="O39" s="1"/>
      </tp>
      <tp>
        <v>25.7061904762</v>
        <stp/>
        <stp>StudyData</stp>
        <stp>ATR(S.APP,MAType:=Sim,Period:=21)</stp>
        <stp>Bar</stp>
        <stp/>
        <stp>Close</stp>
        <stp>D</stp>
        <stp/>
        <stp/>
        <stp/>
        <stp/>
        <stp/>
        <stp>T</stp>
        <tr r="O41" s="1"/>
      </tp>
      <tp>
        <v>1.9042857143</v>
        <stp/>
        <stp>StudyData</stp>
        <stp>ATR(S.ARE,MAType:=Sim,Period:=21)</stp>
        <stp>Bar</stp>
        <stp/>
        <stp>Close</stp>
        <stp>D</stp>
        <stp/>
        <stp/>
        <stp/>
        <stp/>
        <stp/>
        <stp>T</stp>
        <tr r="O43" s="1"/>
      </tp>
      <tp>
        <v>64.218571428600001</v>
        <stp/>
        <stp>StudyData</stp>
        <stp>S.O</stp>
        <stp>MA</stp>
        <stp>InputChoice=Close,MAType=Sim,Period=21</stp>
        <stp>MA</stp>
        <stp>D</stp>
        <stp/>
        <stp>all</stp>
        <stp/>
        <stp/>
        <stp/>
        <stp>T</stp>
        <tr r="P348" s="1"/>
      </tp>
      <tp>
        <v>3.2961904762000001</v>
        <stp/>
        <stp>StudyData</stp>
        <stp>ATR(S.ATO,MAType:=Sim,Period:=21)</stp>
        <stp>Bar</stp>
        <stp/>
        <stp>Close</stp>
        <stp>D</stp>
        <stp/>
        <stp/>
        <stp/>
        <stp/>
        <stp/>
        <stp>T</stp>
        <tr r="O45" s="1"/>
      </tp>
      <tp>
        <v>115.83190476190001</v>
        <stp/>
        <stp>StudyData</stp>
        <stp>S.L</stp>
        <stp>MA</stp>
        <stp>InputChoice=Close,MAType=Sim,Period=21</stp>
        <stp>MA</stp>
        <stp>D</stp>
        <stp/>
        <stp>all</stp>
        <stp/>
        <stp/>
        <stp/>
        <stp>T</stp>
        <tr r="P278" s="1"/>
      </tp>
      <tp>
        <v>3.5166666666999999</v>
        <stp/>
        <stp>StudyData</stp>
        <stp>ATR(S.AWK,MAType:=Sim,Period:=21)</stp>
        <stp>Bar</stp>
        <stp/>
        <stp>Close</stp>
        <stp>D</stp>
        <stp/>
        <stp/>
        <stp/>
        <stp/>
        <stp/>
        <stp>T</stp>
        <tr r="O49" s="1"/>
      </tp>
      <tp>
        <v>3.6528571428999999</v>
        <stp/>
        <stp>StudyData</stp>
        <stp>ATR(S.AVB,MAType:=Sim,Period:=21)</stp>
        <stp>Bar</stp>
        <stp/>
        <stp>Close</stp>
        <stp>D</stp>
        <stp/>
        <stp/>
        <stp/>
        <stp/>
        <stp/>
        <stp>T</stp>
        <tr r="O46" s="1"/>
      </tp>
      <tp>
        <v>5.4323809524</v>
        <stp/>
        <stp>StudyData</stp>
        <stp>ATR(S.AVY,MAType:=Sim,Period:=21)</stp>
        <stp>Bar</stp>
        <stp/>
        <stp>Close</stp>
        <stp>D</stp>
        <stp/>
        <stp/>
        <stp/>
        <stp/>
        <stp/>
        <stp>T</stp>
        <tr r="O48" s="1"/>
      </tp>
      <tp>
        <v>133.23047619050001</v>
        <stp/>
        <stp>StudyData</stp>
        <stp>S.C</stp>
        <stp>MA</stp>
        <stp>InputChoice=Close,MAType=Sim,Period=21</stp>
        <stp>MA</stp>
        <stp>D</stp>
        <stp/>
        <stp>all</stp>
        <stp/>
        <stp/>
        <stp/>
        <stp>T</stp>
        <tr r="P75" s="1"/>
      </tp>
      <tp>
        <v>7.7728571429000004</v>
        <stp/>
        <stp>StudyData</stp>
        <stp>ATR(S.AXP,MAType:=Sim,Period:=21)</stp>
        <stp>Bar</stp>
        <stp/>
        <stp>Close</stp>
        <stp>D</stp>
        <stp/>
        <stp/>
        <stp/>
        <stp/>
        <stp/>
        <stp>T</stp>
        <tr r="O51" s="1"/>
      </tp>
      <tp>
        <v>137.97952380949999</v>
        <stp/>
        <stp>StudyData</stp>
        <stp>S.A</stp>
        <stp>MA</stp>
        <stp>InputChoice=Close,MAType=Sim,Period=21</stp>
        <stp>MA</stp>
        <stp>D</stp>
        <stp/>
        <stp>all</stp>
        <stp/>
        <stp/>
        <stp/>
        <stp>T</stp>
        <tr r="P2" s="1"/>
      </tp>
      <tp>
        <v>90.408571428599998</v>
        <stp/>
        <stp>StudyData</stp>
        <stp>ATR(S.AZO,MAType:=Sim,Period:=21)</stp>
        <stp>Bar</stp>
        <stp/>
        <stp>Close</stp>
        <stp>D</stp>
        <stp/>
        <stp/>
        <stp/>
        <stp/>
        <stp/>
        <stp>T</stp>
        <tr r="O52" s="1"/>
      </tp>
      <tp>
        <v>14.317619047599999</v>
        <stp/>
        <stp>StudyData</stp>
        <stp>S.F</stp>
        <stp>MA</stp>
        <stp>InputChoice=Close,MAType=Sim,Period=21</stp>
        <stp>MA</stp>
        <stp>D</stp>
        <stp/>
        <stp>all</stp>
        <stp/>
        <stp/>
        <stp/>
        <stp>T</stp>
        <tr r="P180" s="1"/>
      </tp>
      <tp>
        <v>69.876190476199994</v>
        <stp/>
        <stp>StudyData</stp>
        <stp>S.D</stp>
        <stp>MA</stp>
        <stp>InputChoice=Close,MAType=Sim,Period=21</stp>
        <stp>MA</stp>
        <stp>D</stp>
        <stp/>
        <stp>all</stp>
        <stp/>
        <stp/>
        <stp/>
        <stp>T</stp>
        <tr r="P128" s="1"/>
      </tp>
      <tp>
        <v>-2.3420601178488747</v>
        <stp/>
        <stp>StudyData</stp>
        <stp>S.TRGP</stp>
        <stp>PCB</stp>
        <stp>BaseType=Index,Index=1</stp>
        <stp>Close</stp>
        <stp>Q</stp>
        <stp>0</stp>
        <stp>all</stp>
        <stp/>
        <stp/>
        <stp/>
        <stp>T</stp>
        <tr r="K443" s="1"/>
      </tp>
      <tp>
        <v>1.942616887919963</v>
        <stp/>
        <stp>StudyData</stp>
        <stp>S.TRGP</stp>
        <stp>PCB</stp>
        <stp>BaseType=Index,Index=1</stp>
        <stp>Close</stp>
        <stp>W</stp>
        <stp>0</stp>
        <stp>all</stp>
        <stp/>
        <stp/>
        <stp/>
        <stp>T</stp>
        <tr r="I443" s="1"/>
      </tp>
      <tp>
        <v>-3.1475385582719944</v>
        <stp/>
        <stp>StudyData</stp>
        <stp>S.TRGP</stp>
        <stp>PCB</stp>
        <stp>BaseType=Index,Index=1</stp>
        <stp>Close</stp>
        <stp>M</stp>
        <stp>0</stp>
        <stp>all</stp>
        <stp/>
        <stp/>
        <stp/>
        <stp>T</stp>
        <tr r="J443" s="1"/>
      </tp>
      <tp>
        <v>41.929539295392956</v>
        <stp/>
        <stp>StudyData</stp>
        <stp>S.TRGP</stp>
        <stp>PCB</stp>
        <stp>BaseType=Index,Index=1</stp>
        <stp>Close</stp>
        <stp>A</stp>
        <stp>0</stp>
        <stp>all</stp>
        <stp/>
        <stp/>
        <stp/>
        <stp>T</stp>
        <tr r="L443" s="1"/>
      </tp>
      <tp>
        <v>72.779523809500006</v>
        <stp/>
        <stp>StudyData</stp>
        <stp>S.OTIS</stp>
        <stp>MA</stp>
        <stp>InputChoice=Close,MAType=Sim,Period=21</stp>
        <stp>MA</stp>
        <stp>D</stp>
        <stp/>
        <stp>all</stp>
        <stp/>
        <stp/>
        <stp/>
        <stp>T</stp>
        <tr r="P355" s="1"/>
      </tp>
      <tp>
        <v>406.42809523810001</v>
        <stp/>
        <stp>StudyData</stp>
        <stp>S.FFIV</stp>
        <stp>MA</stp>
        <stp>InputChoice=Close,MAType=Sim,Period=21</stp>
        <stp>MA</stp>
        <stp>D</stp>
        <stp/>
        <stp>all</stp>
        <stp/>
        <stp/>
        <stp/>
        <stp>T</stp>
        <tr r="P189" s="1"/>
      </tp>
      <tp>
        <v>1035.1033333333</v>
        <stp/>
        <stp>StudyData</stp>
        <stp>S.EQIX</stp>
        <stp>MA</stp>
        <stp>InputChoice=Close,MAType=Sim,Period=21</stp>
        <stp>MA</stp>
        <stp>D</stp>
        <stp/>
        <stp>all</stp>
        <stp/>
        <stp/>
        <stp/>
        <stp>T</stp>
        <tr r="P165" s="1"/>
      </tp>
      <tp>
        <v>203.85952380949999</v>
        <stp/>
        <stp>StudyData</stp>
        <stp>S.BIIB</stp>
        <stp>MA</stp>
        <stp>InputChoice=Close,MAType=Sim,Period=21</stp>
        <stp>MA</stp>
        <stp>D</stp>
        <stp/>
        <stp>all</stp>
        <stp/>
        <stp/>
        <stp/>
        <stp>T</stp>
        <tr r="P62" s="1"/>
      </tp>
      <tp>
        <v>86.634285714300006</v>
        <stp/>
        <stp>StudyData</stp>
        <stp>S.HSIC</stp>
        <stp>MA</stp>
        <stp>InputChoice=Close,MAType=Sim,Period=21</stp>
        <stp>MA</stp>
        <stp>D</stp>
        <stp/>
        <stp>all</stp>
        <stp/>
        <stp/>
        <stp/>
        <stp>T</stp>
        <tr r="P235" s="1"/>
      </tp>
      <tp>
        <v>8.5451977401130002</v>
        <stp/>
        <stp>StudyData</stp>
        <stp>S.CSGP</stp>
        <stp>PCB</stp>
        <stp>BaseType=Index,Index=1</stp>
        <stp>Close</stp>
        <stp>Q</stp>
        <stp>0</stp>
        <stp>all</stp>
        <stp/>
        <stp/>
        <stp/>
        <stp>T</stp>
        <tr r="K120" s="1"/>
      </tp>
      <tp>
        <v>1.6534391534391533</v>
        <stp/>
        <stp>StudyData</stp>
        <stp>S.CSGP</stp>
        <stp>PCB</stp>
        <stp>BaseType=Index,Index=1</stp>
        <stp>Close</stp>
        <stp>W</stp>
        <stp>0</stp>
        <stp>all</stp>
        <stp/>
        <stp/>
        <stp/>
        <stp>T</stp>
        <tr r="I120" s="1"/>
      </tp>
      <tp>
        <v>6.8845618915159958</v>
        <stp/>
        <stp>StudyData</stp>
        <stp>S.CSGP</stp>
        <stp>PCB</stp>
        <stp>BaseType=Index,Index=1</stp>
        <stp>Close</stp>
        <stp>M</stp>
        <stp>0</stp>
        <stp>all</stp>
        <stp/>
        <stp/>
        <stp/>
        <stp>T</stp>
        <tr r="J120" s="1"/>
      </tp>
      <tp>
        <v>-54.283164782867331</v>
        <stp/>
        <stp>StudyData</stp>
        <stp>S.CSGP</stp>
        <stp>PCB</stp>
        <stp>BaseType=Index,Index=1</stp>
        <stp>Close</stp>
        <stp>A</stp>
        <stp>0</stp>
        <stp>all</stp>
        <stp/>
        <stp/>
        <stp/>
        <stp>T</stp>
        <tr r="L120" s="1"/>
      </tp>
      <tp>
        <v>234.38380952380001</v>
        <stp/>
        <stp>StudyData</stp>
        <stp>S.ERIE</stp>
        <stp>MA</stp>
        <stp>InputChoice=Close,MAType=Sim,Period=21</stp>
        <stp>MA</stp>
        <stp>D</stp>
        <stp/>
        <stp>all</stp>
        <stp/>
        <stp/>
        <stp/>
        <stp>T</stp>
        <tr r="P168" s="1"/>
      </tp>
      <tp>
        <v>-3.4360609280906798</v>
        <stp/>
        <stp>StudyData</stp>
        <stp>S.MCHP</stp>
        <stp>PCB</stp>
        <stp>BaseType=Index,Index=1</stp>
        <stp>Close</stp>
        <stp>W</stp>
        <stp>0</stp>
        <stp>all</stp>
        <stp/>
        <stp/>
        <stp/>
        <stp>T</stp>
        <tr r="I301" s="1"/>
      </tp>
      <tp>
        <v>-10.328947368421053</v>
        <stp/>
        <stp>StudyData</stp>
        <stp>S.MCHP</stp>
        <stp>PCB</stp>
        <stp>BaseType=Index,Index=1</stp>
        <stp>Close</stp>
        <stp>Q</stp>
        <stp>0</stp>
        <stp>all</stp>
        <stp/>
        <stp/>
        <stp/>
        <stp>T</stp>
        <tr r="K301" s="1"/>
      </tp>
      <tp>
        <v>28.342749529190211</v>
        <stp/>
        <stp>StudyData</stp>
        <stp>S.MCHP</stp>
        <stp>PCB</stp>
        <stp>BaseType=Index,Index=1</stp>
        <stp>Close</stp>
        <stp>A</stp>
        <stp>0</stp>
        <stp>all</stp>
        <stp/>
        <stp/>
        <stp/>
        <stp>T</stp>
        <tr r="L301" s="1"/>
      </tp>
      <tp>
        <v>10.08211064746264</v>
        <stp/>
        <stp>StudyData</stp>
        <stp>S.MCHP</stp>
        <stp>PCB</stp>
        <stp>BaseType=Index,Index=1</stp>
        <stp>Close</stp>
        <stp>M</stp>
        <stp>0</stp>
        <stp>all</stp>
        <stp/>
        <stp/>
        <stp/>
        <stp>T</stp>
        <tr r="J301" s="1"/>
      </tp>
      <tp>
        <v>5.5772477838750483</v>
        <stp/>
        <stp>StudyData</stp>
        <stp>S.NTAP</stp>
        <stp>PCB</stp>
        <stp>BaseType=Index,Index=1</stp>
        <stp>Close</stp>
        <stp>W</stp>
        <stp>0</stp>
        <stp>all</stp>
        <stp/>
        <stp/>
        <stp/>
        <stp>T</stp>
        <tr r="I340" s="1"/>
      </tp>
      <tp>
        <v>29.290514344791948</v>
        <stp/>
        <stp>StudyData</stp>
        <stp>S.NTAP</stp>
        <stp>PCB</stp>
        <stp>BaseType=Index,Index=1</stp>
        <stp>Close</stp>
        <stp>Q</stp>
        <stp>0</stp>
        <stp>all</stp>
        <stp/>
        <stp/>
        <stp/>
        <stp>T</stp>
        <tr r="K340" s="1"/>
      </tp>
      <tp>
        <v>12.095238095238097</v>
        <stp/>
        <stp>StudyData</stp>
        <stp>S.NTAP</stp>
        <stp>PCB</stp>
        <stp>BaseType=Index,Index=1</stp>
        <stp>Close</stp>
        <stp>M</stp>
        <stp>0</stp>
        <stp>all</stp>
        <stp/>
        <stp/>
        <stp/>
        <stp>T</stp>
        <tr r="J340" s="1"/>
      </tp>
      <tp>
        <v>86.842842468951346</v>
        <stp/>
        <stp>StudyData</stp>
        <stp>S.NTAP</stp>
        <stp>PCB</stp>
        <stp>BaseType=Index,Index=1</stp>
        <stp>Close</stp>
        <stp>A</stp>
        <stp>0</stp>
        <stp>all</stp>
        <stp/>
        <stp/>
        <stp/>
        <stp>T</stp>
        <tr r="L340" s="1"/>
      </tp>
      <tp>
        <v>158.36904761900001</v>
        <stp/>
        <stp>StudyData</stp>
        <stp>S.COIN</stp>
        <stp>MA</stp>
        <stp>InputChoice=Close,MAType=Sim,Period=21</stp>
        <stp>MA</stp>
        <stp>D</stp>
        <stp/>
        <stp>all</stp>
        <stp/>
        <stp/>
        <stp/>
        <stp>T</stp>
        <tr r="P107" s="1"/>
      </tp>
      <tp>
        <v>9.7644080996884686</v>
        <stp/>
        <stp>StudyData</stp>
        <stp>S.MA</stp>
        <stp>PCB</stp>
        <stp>BaseType=Index,Index=1</stp>
        <stp>Close</stp>
        <stp>Q</stp>
        <stp>0</stp>
        <stp>all</stp>
        <stp/>
        <stp/>
        <stp/>
        <stp>T</stp>
        <tr r="K296" s="1"/>
      </tp>
      <tp>
        <v>0.142108535393899</v>
        <stp/>
        <stp>StudyData</stp>
        <stp>S.MA</stp>
        <stp>PCB</stp>
        <stp>BaseType=Index,Index=1</stp>
        <stp>Close</stp>
        <stp>W</stp>
        <stp>0</stp>
        <stp>all</stp>
        <stp/>
        <stp/>
        <stp/>
        <stp>T</stp>
        <tr r="I296" s="1"/>
      </tp>
      <tp>
        <v>0.55029434348604722</v>
        <stp/>
        <stp>StudyData</stp>
        <stp>S.BA</stp>
        <stp>PCB</stp>
        <stp>BaseType=Index,Index=1</stp>
        <stp>Close</stp>
        <stp>W</stp>
        <stp>0</stp>
        <stp>all</stp>
        <stp/>
        <stp/>
        <stp/>
        <stp>T</stp>
        <tr r="I53" s="1"/>
      </tp>
      <tp>
        <v>8.8880676306185649</v>
        <stp/>
        <stp>StudyData</stp>
        <stp>S.BA</stp>
        <stp>PCB</stp>
        <stp>BaseType=Index,Index=1</stp>
        <stp>Close</stp>
        <stp>Q</stp>
        <stp>0</stp>
        <stp>all</stp>
        <stp/>
        <stp/>
        <stp/>
        <stp>T</stp>
        <tr r="K53" s="1"/>
      </tp>
      <tp>
        <v>9.054316646617929</v>
        <stp/>
        <stp>StudyData</stp>
        <stp>S.BA</stp>
        <stp>PCB</stp>
        <stp>BaseType=Index,Index=1</stp>
        <stp>Close</stp>
        <stp>M</stp>
        <stp>0</stp>
        <stp>all</stp>
        <stp/>
        <stp/>
        <stp/>
        <stp>T</stp>
        <tr r="J53" s="1"/>
      </tp>
      <tp>
        <v>-1.2489489910313893</v>
        <stp/>
        <stp>StudyData</stp>
        <stp>S.MA</stp>
        <stp>PCB</stp>
        <stp>BaseType=Index,Index=1</stp>
        <stp>Close</stp>
        <stp>A</stp>
        <stp>0</stp>
        <stp>all</stp>
        <stp/>
        <stp/>
        <stp/>
        <stp>T</stp>
        <tr r="L296" s="1"/>
      </tp>
      <tp>
        <v>8.5620854826823898</v>
        <stp/>
        <stp>StudyData</stp>
        <stp>S.BA</stp>
        <stp>PCB</stp>
        <stp>BaseType=Index,Index=1</stp>
        <stp>Close</stp>
        <stp>A</stp>
        <stp>0</stp>
        <stp>all</stp>
        <stp/>
        <stp/>
        <stp/>
        <stp>T</stp>
        <tr r="L53" s="1"/>
      </tp>
      <tp>
        <v>-1.6314779270633437</v>
        <stp/>
        <stp>StudyData</stp>
        <stp>S.MA</stp>
        <stp>PCB</stp>
        <stp>BaseType=Index,Index=1</stp>
        <stp>Close</stp>
        <stp>M</stp>
        <stp>0</stp>
        <stp>all</stp>
        <stp/>
        <stp/>
        <stp/>
        <stp>T</stp>
        <tr r="J296" s="1"/>
      </tp>
      <tp>
        <v>0.34303808602339747</v>
        <stp/>
        <stp>StudyData</stp>
        <stp>S.TROW</stp>
        <stp>PCB</stp>
        <stp>BaseType=Index,Index=1</stp>
        <stp>Close</stp>
        <stp>Q</stp>
        <stp>0</stp>
        <stp>all</stp>
        <stp/>
        <stp/>
        <stp/>
        <stp>T</stp>
        <tr r="K445" s="1"/>
      </tp>
      <tp>
        <v>5.2622346956676266E-2</v>
        <stp/>
        <stp>StudyData</stp>
        <stp>S.TROW</stp>
        <stp>PCB</stp>
        <stp>BaseType=Index,Index=1</stp>
        <stp>Close</stp>
        <stp>W</stp>
        <stp>0</stp>
        <stp>all</stp>
        <stp/>
        <stp/>
        <stp/>
        <stp>T</stp>
        <tr r="I445" s="1"/>
      </tp>
      <tp>
        <v>11.428013283844503</v>
        <stp/>
        <stp>StudyData</stp>
        <stp>S.TROW</stp>
        <stp>PCB</stp>
        <stp>BaseType=Index,Index=1</stp>
        <stp>Close</stp>
        <stp>A</stp>
        <stp>0</stp>
        <stp>all</stp>
        <stp/>
        <stp/>
        <stp/>
        <stp>T</stp>
        <tr r="L445" s="1"/>
      </tp>
      <tp>
        <v>2.0850111856823248</v>
        <stp/>
        <stp>StudyData</stp>
        <stp>S.TROW</stp>
        <stp>PCB</stp>
        <stp>BaseType=Index,Index=1</stp>
        <stp>Close</stp>
        <stp>M</stp>
        <stp>0</stp>
        <stp>all</stp>
        <stp/>
        <stp/>
        <stp/>
        <stp>T</stp>
        <tr r="J445" s="1"/>
      </tp>
      <tp>
        <v>343.21809523809998</v>
        <stp/>
        <stp>StudyData</stp>
        <stp>S.CDNS</stp>
        <stp>MA</stp>
        <stp>InputChoice=Close,MAType=Sim,Period=21</stp>
        <stp>MA</stp>
        <stp>D</stp>
        <stp/>
        <stp>all</stp>
        <stp/>
        <stp/>
        <stp/>
        <stp>T</stp>
        <tr r="P85" s="1"/>
      </tp>
      <tp>
        <v>12.046214298281638</v>
        <stp/>
        <stp>StudyData</stp>
        <stp>S.PANW</stp>
        <stp>PCB</stp>
        <stp>BaseType=Index,Index=1</stp>
        <stp>Close</stp>
        <stp>Q</stp>
        <stp>0</stp>
        <stp>all</stp>
        <stp/>
        <stp/>
        <stp/>
        <stp>T</stp>
        <tr r="K357" s="1"/>
      </tp>
      <tp>
        <v>5.012917056010556</v>
        <stp/>
        <stp>StudyData</stp>
        <stp>S.PANW</stp>
        <stp>PCB</stp>
        <stp>BaseType=Index,Index=1</stp>
        <stp>Close</stp>
        <stp>W</stp>
        <stp>0</stp>
        <stp>all</stp>
        <stp/>
        <stp/>
        <stp/>
        <stp>T</stp>
        <tr r="I357" s="1"/>
      </tp>
      <tp>
        <v>107.43756786102061</v>
        <stp/>
        <stp>StudyData</stp>
        <stp>S.PANW</stp>
        <stp>PCB</stp>
        <stp>BaseType=Index,Index=1</stp>
        <stp>Close</stp>
        <stp>A</stp>
        <stp>0</stp>
        <stp>all</stp>
        <stp/>
        <stp/>
        <stp/>
        <stp>T</stp>
        <tr r="L357" s="1"/>
      </tp>
      <tp>
        <v>15.149323448753893</v>
        <stp/>
        <stp>StudyData</stp>
        <stp>S.PANW</stp>
        <stp>PCB</stp>
        <stp>BaseType=Index,Index=1</stp>
        <stp>Close</stp>
        <stp>M</stp>
        <stp>0</stp>
        <stp>all</stp>
        <stp/>
        <stp/>
        <stp/>
        <stp>T</stp>
        <tr r="J357" s="1"/>
      </tp>
      <tp>
        <v>343.569047619</v>
        <stp/>
        <stp>StudyData</stp>
        <stp>S.PANW</stp>
        <stp>MA</stp>
        <stp>InputChoice=Close,MAType=Sim,Period=21</stp>
        <stp>MA</stp>
        <stp>D</stp>
        <stp/>
        <stp>all</stp>
        <stp/>
        <stp/>
        <stp/>
        <stp>T</stp>
        <tr r="P357" s="1"/>
      </tp>
      <tp>
        <v>1.3382899628252765</v>
        <stp/>
        <stp>StudyData</stp>
        <stp>S.SCHW</stp>
        <stp>PCB</stp>
        <stp>BaseType=Index,Index=1</stp>
        <stp>Close</stp>
        <stp>W</stp>
        <stp>0</stp>
        <stp>all</stp>
        <stp/>
        <stp/>
        <stp/>
        <stp>T</stp>
        <tr r="I404" s="1"/>
      </tp>
      <tp>
        <v>18.174921426249064</v>
        <stp/>
        <stp>StudyData</stp>
        <stp>S.SCHW</stp>
        <stp>PCB</stp>
        <stp>BaseType=Index,Index=1</stp>
        <stp>Close</stp>
        <stp>Q</stp>
        <stp>0</stp>
        <stp>all</stp>
        <stp/>
        <stp/>
        <stp/>
        <stp>T</stp>
        <tr r="K404" s="1"/>
      </tp>
      <tp>
        <v>9.1382244019617751</v>
        <stp/>
        <stp>StudyData</stp>
        <stp>S.SCHW</stp>
        <stp>PCB</stp>
        <stp>BaseType=Index,Index=1</stp>
        <stp>Close</stp>
        <stp>A</stp>
        <stp>0</stp>
        <stp>all</stp>
        <stp/>
        <stp/>
        <stp/>
        <stp>T</stp>
        <tr r="L404" s="1"/>
      </tp>
      <tp>
        <v>3.6107943747624449</v>
        <stp/>
        <stp>StudyData</stp>
        <stp>S.SCHW</stp>
        <stp>PCB</stp>
        <stp>BaseType=Index,Index=1</stp>
        <stp>Close</stp>
        <stp>M</stp>
        <stp>0</stp>
        <stp>all</stp>
        <stp/>
        <stp/>
        <stp/>
        <stp>T</stp>
        <tr r="J404" s="1"/>
      </tp>
      <tp>
        <v>159.21904761900001</v>
        <stp/>
        <stp>StudyData</stp>
        <stp>S.FTNT</stp>
        <stp>MA</stp>
        <stp>InputChoice=Close,MAType=Sim,Period=21</stp>
        <stp>MA</stp>
        <stp>D</stp>
        <stp/>
        <stp>all</stp>
        <stp/>
        <stp/>
        <stp/>
        <stp>T</stp>
        <tr r="P200" s="1"/>
      </tp>
      <tp t="s">
        <v>Visa Inc.</v>
        <stp/>
        <stp>ContractData</stp>
        <stp>S.V</stp>
        <stp>LongDescription</stp>
        <stp/>
        <stp>T</stp>
        <tr r="B466" s="1"/>
      </tp>
      <tp t="s">
        <v>AT&amp;T Inc</v>
        <stp/>
        <stp>ContractData</stp>
        <stp>S.T</stp>
        <stp>LongDescription</stp>
        <stp/>
        <stp>T</stp>
        <tr r="B428" s="1"/>
      </tp>
      <tp t="s">
        <v>Qnity Electronics Inc.</v>
        <stp/>
        <stp>ContractData</stp>
        <stp>S.Q</stp>
        <stp>LongDescription</stp>
        <stp/>
        <stp>T</stp>
        <tr r="B386" s="1"/>
      </tp>
      <tp t="s">
        <v>Realty Income Corp</v>
        <stp/>
        <stp>ContractData</stp>
        <stp>S.O</stp>
        <stp>LongDescription</stp>
        <stp/>
        <stp>T</stp>
        <tr r="B348" s="1"/>
      </tp>
      <tp t="s">
        <v>Loews Corporation</v>
        <stp/>
        <stp>ContractData</stp>
        <stp>S.L</stp>
        <stp>LongDescription</stp>
        <stp/>
        <stp>T</stp>
        <tr r="B278" s="1"/>
      </tp>
      <tp t="s">
        <v>Jacobs Solutions Inc.</v>
        <stp/>
        <stp>ContractData</stp>
        <stp>S.J</stp>
        <stp>LongDescription</stp>
        <stp/>
        <stp>T</stp>
        <tr r="B259" s="1"/>
      </tp>
      <tp t="s">
        <v>Ford Motor Company</v>
        <stp/>
        <stp>ContractData</stp>
        <stp>S.F</stp>
        <stp>LongDescription</stp>
        <stp/>
        <stp>T</stp>
        <tr r="B180" s="1"/>
      </tp>
      <tp t="s">
        <v>Dominion Energy, Inc.</v>
        <stp/>
        <stp>ContractData</stp>
        <stp>S.D</stp>
        <stp>LongDescription</stp>
        <stp/>
        <stp>T</stp>
        <tr r="B128" s="1"/>
      </tp>
      <tp t="s">
        <v>Citigroup Inc</v>
        <stp/>
        <stp>ContractData</stp>
        <stp>S.C</stp>
        <stp>LongDescription</stp>
        <stp/>
        <stp>T</stp>
        <tr r="B75" s="1"/>
      </tp>
      <tp t="s">
        <v>Agilent Technologies</v>
        <stp/>
        <stp>ContractData</stp>
        <stp>S.A</stp>
        <stp>LongDescription</stp>
        <stp/>
        <stp>T</stp>
        <tr r="B2" s="1"/>
      </tp>
      <tp>
        <v>150.70904761899999</v>
        <stp/>
        <stp>StudyData</stp>
        <stp>S.ABNB</stp>
        <stp>MA</stp>
        <stp>InputChoice=Close,MAType=Sim,Period=21</stp>
        <stp>MA</stp>
        <stp>D</stp>
        <stp/>
        <stp>all</stp>
        <stp/>
        <stp/>
        <stp/>
        <stp>T</stp>
        <tr r="P5" s="1"/>
      </tp>
      <tp>
        <v>66.327619047599995</v>
        <stp/>
        <stp>StudyData</stp>
        <stp>S.CVNA</stp>
        <stp>MA</stp>
        <stp>InputChoice=Close,MAType=Sim,Period=21</stp>
        <stp>MA</stp>
        <stp>D</stp>
        <stp/>
        <stp>all</stp>
        <stp/>
        <stp/>
        <stp/>
        <stp>T</stp>
        <tr r="P125" s="1"/>
      </tp>
      <tp>
        <v>58.830952381000003</v>
        <stp/>
        <stp>StudyData</stp>
        <stp>S.MRNA</stp>
        <stp>MA</stp>
        <stp>InputChoice=Close,MAType=Sim,Period=21</stp>
        <stp>MA</stp>
        <stp>D</stp>
        <stp/>
        <stp>all</stp>
        <stp/>
        <stp/>
        <stp/>
        <stp>T</stp>
        <tr r="P318" s="1"/>
      </tp>
      <tp>
        <v>201.039047619</v>
        <stp/>
        <stp>StudyData</stp>
        <stp>S.HONA</stp>
        <stp>MA</stp>
        <stp>InputChoice=Close,MAType=Sim,Period=21</stp>
        <stp>MA</stp>
        <stp>D</stp>
        <stp/>
        <stp>all</stp>
        <stp/>
        <stp/>
        <stp/>
        <stp>T</stp>
        <tr r="P230" s="1"/>
      </tp>
      <tp>
        <v>179.099047619</v>
        <stp/>
        <stp>StudyData</stp>
        <stp>S.CINF</stp>
        <stp>MA</stp>
        <stp>InputChoice=Close,MAType=Sim,Period=21</stp>
        <stp>MA</stp>
        <stp>D</stp>
        <stp/>
        <stp>all</stp>
        <stp/>
        <stp/>
        <stp/>
        <stp>T</stp>
        <tr r="P95" s="1"/>
      </tp>
      <tp>
        <v>195.46761904760001</v>
        <stp/>
        <stp>StudyData</stp>
        <stp>S.FANG</stp>
        <stp>MA</stp>
        <stp>InputChoice=Close,MAType=Sim,Period=21</stp>
        <stp>MA</stp>
        <stp>D</stp>
        <stp/>
        <stp>all</stp>
        <stp/>
        <stp/>
        <stp/>
        <stp>T</stp>
        <tr r="P181" s="1"/>
      </tp>
      <tp>
        <v>189.85952380949999</v>
        <stp/>
        <stp>StudyData</stp>
        <stp>S.BKNG</stp>
        <stp>MA</stp>
        <stp>InputChoice=Close,MAType=Sim,Period=21</stp>
        <stp>MA</stp>
        <stp>D</stp>
        <stp/>
        <stp>all</stp>
        <stp/>
        <stp/>
        <stp/>
        <stp>T</stp>
        <tr r="P63" s="1"/>
      </tp>
      <tp>
        <v>0.61598862790227105</v>
        <stp/>
        <stp>StudyData</stp>
        <stp>S.CHRW</stp>
        <stp>PCB</stp>
        <stp>BaseType=Index,Index=1</stp>
        <stp>Close</stp>
        <stp>M</stp>
        <stp>0</stp>
        <stp>all</stp>
        <stp/>
        <stp/>
        <stp/>
        <stp>T</stp>
        <tr r="J91" s="1"/>
      </tp>
      <tp>
        <v>-7.5391888529484801</v>
        <stp/>
        <stp>StudyData</stp>
        <stp>S.CHRW</stp>
        <stp>PCB</stp>
        <stp>BaseType=Index,Index=1</stp>
        <stp>Close</stp>
        <stp>A</stp>
        <stp>0</stp>
        <stp>all</stp>
        <stp/>
        <stp/>
        <stp/>
        <stp>T</stp>
        <tr r="L91" s="1"/>
      </tp>
      <tp>
        <v>-0.4687290745948765</v>
        <stp/>
        <stp>StudyData</stp>
        <stp>S.CHRW</stp>
        <stp>PCB</stp>
        <stp>BaseType=Index,Index=1</stp>
        <stp>Close</stp>
        <stp>W</stp>
        <stp>0</stp>
        <stp>all</stp>
        <stp/>
        <stp/>
        <stp/>
        <stp>T</stp>
        <tr r="I91" s="1"/>
      </tp>
      <tp>
        <v>-21.078899861951786</v>
        <stp/>
        <stp>StudyData</stp>
        <stp>S.CHRW</stp>
        <stp>PCB</stp>
        <stp>BaseType=Index,Index=1</stp>
        <stp>Close</stp>
        <stp>Q</stp>
        <stp>0</stp>
        <stp>all</stp>
        <stp/>
        <stp/>
        <stp/>
        <stp>T</stp>
        <tr r="K91" s="1"/>
      </tp>
      <tp>
        <v>98.294761904799998</v>
        <stp/>
        <stp>StudyData</stp>
        <stp>S.WYNN</stp>
        <stp>MA</stp>
        <stp>InputChoice=Close,MAType=Sim,Period=21</stp>
        <stp>MA</stp>
        <stp>D</stp>
        <stp/>
        <stp>all</stp>
        <stp/>
        <stp/>
        <stp/>
        <stp>T</stp>
        <tr r="P496" s="1"/>
      </tp>
      <tp>
        <v>0.930952381</v>
        <stp/>
        <stp>StudyData</stp>
        <stp>ATR(S.GEN,MAType:=Sim,Period:=21)</stp>
        <stp>Bar</stp>
        <stp/>
        <stp>Close</stp>
        <stp>D</stp>
        <stp/>
        <stp/>
        <stp/>
        <stp/>
        <stp/>
        <stp>T</stp>
        <tr r="O206" s="1"/>
      </tp>
      <tp>
        <v>58.350476190499997</v>
        <stp/>
        <stp>StudyData</stp>
        <stp>ATR(S.GEV,MAType:=Sim,Period:=21)</stp>
        <stp>Bar</stp>
        <stp/>
        <stp>Close</stp>
        <stp>D</stp>
        <stp/>
        <stp/>
        <stp/>
        <stp/>
        <stp/>
        <stp>T</stp>
        <tr r="O207" s="1"/>
      </tp>
      <tp>
        <v>1.1814285713999999</v>
        <stp/>
        <stp>StudyData</stp>
        <stp>ATR(S.GIS,MAType:=Sim,Period:=21)</stp>
        <stp>Bar</stp>
        <stp/>
        <stp>Close</stp>
        <stp>D</stp>
        <stp/>
        <stp/>
        <stp/>
        <stp/>
        <stp/>
        <stp>T</stp>
        <tr r="O209" s="1"/>
      </tp>
      <tp>
        <v>12.720952381</v>
        <stp/>
        <stp>StudyData</stp>
        <stp>ATR(S.GLW,MAType:=Sim,Period:=21)</stp>
        <stp>Bar</stp>
        <stp/>
        <stp>Close</stp>
        <stp>D</stp>
        <stp/>
        <stp/>
        <stp/>
        <stp/>
        <stp/>
        <stp>T</stp>
        <tr r="O211" s="1"/>
      </tp>
      <tp>
        <v>4.2985714285999999</v>
        <stp/>
        <stp>StudyData</stp>
        <stp>ATR(S.GPC,MAType:=Sim,Period:=21)</stp>
        <stp>Bar</stp>
        <stp/>
        <stp>Close</stp>
        <stp>D</stp>
        <stp/>
        <stp/>
        <stp/>
        <stp/>
        <stp/>
        <stp>T</stp>
        <tr r="O216" s="1"/>
      </tp>
      <tp>
        <v>3.2028571429000001</v>
        <stp/>
        <stp>StudyData</stp>
        <stp>ATR(S.GPN,MAType:=Sim,Period:=21)</stp>
        <stp>Bar</stp>
        <stp/>
        <stp>Close</stp>
        <stp>D</stp>
        <stp/>
        <stp/>
        <stp/>
        <stp/>
        <stp/>
        <stp>T</stp>
        <tr r="O217" s="1"/>
      </tp>
      <tp>
        <v>1.1954765751211665</v>
        <stp/>
        <stp>StudyData</stp>
        <stp>S.RF</stp>
        <stp>PCB</stp>
        <stp>BaseType=Index,Index=1</stp>
        <stp>Close</stp>
        <stp>M</stp>
        <stp>0</stp>
        <stp>all</stp>
        <stp/>
        <stp/>
        <stp/>
        <stp>T</stp>
        <tr r="J391" s="1"/>
      </tp>
      <tp>
        <v>3.4018364669873198</v>
        <stp/>
        <stp>StudyData</stp>
        <stp>S.CF</stp>
        <stp>PCB</stp>
        <stp>BaseType=Index,Index=1</stp>
        <stp>Close</stp>
        <stp>W</stp>
        <stp>0</stp>
        <stp>all</stp>
        <stp/>
        <stp/>
        <stp/>
        <stp>T</stp>
        <tr r="I88" s="1"/>
      </tp>
      <tp>
        <v>15.57195571955719</v>
        <stp/>
        <stp>StudyData</stp>
        <stp>S.RF</stp>
        <stp>PCB</stp>
        <stp>BaseType=Index,Index=1</stp>
        <stp>Close</stp>
        <stp>A</stp>
        <stp>0</stp>
        <stp>all</stp>
        <stp/>
        <stp/>
        <stp/>
        <stp>T</stp>
        <tr r="L391" s="1"/>
      </tp>
      <tp>
        <v>9.2185479401441004</v>
        <stp/>
        <stp>StudyData</stp>
        <stp>S.CF</stp>
        <stp>PCB</stp>
        <stp>BaseType=Index,Index=1</stp>
        <stp>Close</stp>
        <stp>Q</stp>
        <stp>0</stp>
        <stp>all</stp>
        <stp/>
        <stp/>
        <stp/>
        <stp>T</stp>
        <tr r="K88" s="1"/>
      </tp>
      <tp>
        <v>-5.5515616263279721</v>
        <stp/>
        <stp>StudyData</stp>
        <stp>S.CF</stp>
        <stp>PCB</stp>
        <stp>BaseType=Index,Index=1</stp>
        <stp>Close</stp>
        <stp>M</stp>
        <stp>0</stp>
        <stp>all</stp>
        <stp/>
        <stp/>
        <stp/>
        <stp>T</stp>
        <tr r="J88" s="1"/>
      </tp>
      <tp>
        <v>-0.34998409163219674</v>
        <stp/>
        <stp>StudyData</stp>
        <stp>S.RF</stp>
        <stp>PCB</stp>
        <stp>BaseType=Index,Index=1</stp>
        <stp>Close</stp>
        <stp>W</stp>
        <stp>0</stp>
        <stp>all</stp>
        <stp/>
        <stp/>
        <stp/>
        <stp>T</stp>
        <tr r="I391" s="1"/>
      </tp>
      <tp>
        <v>3.7086092715231822</v>
        <stp/>
        <stp>StudyData</stp>
        <stp>S.RF</stp>
        <stp>PCB</stp>
        <stp>BaseType=Index,Index=1</stp>
        <stp>Close</stp>
        <stp>Q</stp>
        <stp>0</stp>
        <stp>all</stp>
        <stp/>
        <stp/>
        <stp/>
        <stp>T</stp>
        <tr r="K391" s="1"/>
      </tp>
      <tp>
        <v>52.88337212309284</v>
        <stp/>
        <stp>StudyData</stp>
        <stp>S.CF</stp>
        <stp>PCB</stp>
        <stp>BaseType=Index,Index=1</stp>
        <stp>Close</stp>
        <stp>A</stp>
        <stp>0</stp>
        <stp>all</stp>
        <stp/>
        <stp/>
        <stp/>
        <stp>T</stp>
        <tr r="L88" s="1"/>
      </tp>
      <tp>
        <v>36.859047619000002</v>
        <stp/>
        <stp>StudyData</stp>
        <stp>ATR(S.GWW,MAType:=Sim,Period:=21)</stp>
        <stp>Bar</stp>
        <stp/>
        <stp>Close</stp>
        <stp>D</stp>
        <stp/>
        <stp/>
        <stp/>
        <stp/>
        <stp/>
        <stp>T</stp>
        <tr r="O220" s="1"/>
      </tp>
      <tp>
        <v>116.3257142857</v>
        <stp/>
        <stp>StudyData</stp>
        <stp>S.LDOS</stp>
        <stp>MA</stp>
        <stp>InputChoice=Close,MAType=Sim,Period=21</stp>
        <stp>MA</stp>
        <stp>D</stp>
        <stp/>
        <stp>all</stp>
        <stp/>
        <stp/>
        <stp/>
        <stp>T</stp>
        <tr r="P279" s="1"/>
      </tp>
      <tp>
        <v>32.16318250971996</v>
        <stp/>
        <stp>StudyData</stp>
        <stp>S.VEEV</stp>
        <stp>PCB</stp>
        <stp>BaseType=Index,Index=1</stp>
        <stp>Close</stp>
        <stp>Q</stp>
        <stp>0</stp>
        <stp>all</stp>
        <stp/>
        <stp/>
        <stp/>
        <stp>T</stp>
        <tr r="K467" s="1"/>
      </tp>
      <tp>
        <v>1.7702954831431477</v>
        <stp/>
        <stp>StudyData</stp>
        <stp>S.VEEV</stp>
        <stp>PCB</stp>
        <stp>BaseType=Index,Index=1</stp>
        <stp>Close</stp>
        <stp>W</stp>
        <stp>0</stp>
        <stp>all</stp>
        <stp/>
        <stp/>
        <stp/>
        <stp>T</stp>
        <tr r="I467" s="1"/>
      </tp>
      <tp>
        <v>15.099617234272261</v>
        <stp/>
        <stp>StudyData</stp>
        <stp>S.VEEV</stp>
        <stp>PCB</stp>
        <stp>BaseType=Index,Index=1</stp>
        <stp>Close</stp>
        <stp>M</stp>
        <stp>0</stp>
        <stp>all</stp>
        <stp/>
        <stp/>
        <stp/>
        <stp>T</stp>
        <tr r="J467" s="1"/>
      </tp>
      <tp>
        <v>5.0710030013886982</v>
        <stp/>
        <stp>StudyData</stp>
        <stp>S.VEEV</stp>
        <stp>PCB</stp>
        <stp>BaseType=Index,Index=1</stp>
        <stp>Close</stp>
        <stp>A</stp>
        <stp>0</stp>
        <stp>all</stp>
        <stp/>
        <stp/>
        <stp/>
        <stp>T</stp>
        <tr r="L467" s="1"/>
      </tp>
      <tp>
        <v>116.3271428571</v>
        <stp/>
        <stp>StudyData</stp>
        <stp>S.TROW</stp>
        <stp>MA</stp>
        <stp>InputChoice=Close,MAType=Sim,Period=21</stp>
        <stp>MA</stp>
        <stp>D</stp>
        <stp/>
        <stp>all</stp>
        <stp/>
        <stp/>
        <stp/>
        <stp>T</stp>
        <tr r="P445" s="1"/>
      </tp>
      <tp>
        <v>9.4750486066105015</v>
        <stp/>
        <stp>StudyData</stp>
        <stp>S.SOLV</stp>
        <stp>PCB</stp>
        <stp>BaseType=Index,Index=1</stp>
        <stp>Close</stp>
        <stp>Q</stp>
        <stp>0</stp>
        <stp>all</stp>
        <stp/>
        <stp/>
        <stp/>
        <stp>T</stp>
        <tr r="K413" s="1"/>
      </tp>
      <tp>
        <v>1.783562304169684</v>
        <stp/>
        <stp>StudyData</stp>
        <stp>S.SOLV</stp>
        <stp>PCB</stp>
        <stp>BaseType=Index,Index=1</stp>
        <stp>Close</stp>
        <stp>W</stp>
        <stp>0</stp>
        <stp>all</stp>
        <stp/>
        <stp/>
        <stp/>
        <stp>T</stp>
        <tr r="I413" s="1"/>
      </tp>
      <tp>
        <v>6.5875820292781588</v>
        <stp/>
        <stp>StudyData</stp>
        <stp>S.SOLV</stp>
        <stp>PCB</stp>
        <stp>BaseType=Index,Index=1</stp>
        <stp>Close</stp>
        <stp>A</stp>
        <stp>0</stp>
        <stp>all</stp>
        <stp/>
        <stp/>
        <stp/>
        <stp>T</stp>
        <tr r="L413" s="1"/>
      </tp>
      <tp>
        <v>-1.1470037453183402</v>
        <stp/>
        <stp>StudyData</stp>
        <stp>S.SOLV</stp>
        <stp>PCB</stp>
        <stp>BaseType=Index,Index=1</stp>
        <stp>Close</stp>
        <stp>M</stp>
        <stp>0</stp>
        <stp>all</stp>
        <stp/>
        <stp/>
        <stp/>
        <stp>T</stp>
        <tr r="J413" s="1"/>
      </tp>
      <tp>
        <v>3.5254728531094655</v>
        <stp/>
        <stp>StudyData</stp>
        <stp>S.FFIV</stp>
        <stp>PCB</stp>
        <stp>BaseType=Index,Index=1</stp>
        <stp>Close</stp>
        <stp>W</stp>
        <stp>0</stp>
        <stp>all</stp>
        <stp/>
        <stp/>
        <stp/>
        <stp>T</stp>
        <tr r="I189" s="1"/>
      </tp>
      <tp>
        <v>-0.38946052505048673</v>
        <stp/>
        <stp>StudyData</stp>
        <stp>S.FFIV</stp>
        <stp>PCB</stp>
        <stp>BaseType=Index,Index=1</stp>
        <stp>Close</stp>
        <stp>Q</stp>
        <stp>0</stp>
        <stp>all</stp>
        <stp/>
        <stp/>
        <stp/>
        <stp>T</stp>
        <tr r="K189" s="1"/>
      </tp>
      <tp>
        <v>62.320770978610042</v>
        <stp/>
        <stp>StudyData</stp>
        <stp>S.FFIV</stp>
        <stp>PCB</stp>
        <stp>BaseType=Index,Index=1</stp>
        <stp>Close</stp>
        <stp>A</stp>
        <stp>0</stp>
        <stp>all</stp>
        <stp/>
        <stp/>
        <stp/>
        <stp>T</stp>
        <tr r="L189" s="1"/>
      </tp>
      <tp>
        <v>2.9237151302879099</v>
        <stp/>
        <stp>StudyData</stp>
        <stp>S.FFIV</stp>
        <stp>PCB</stp>
        <stp>BaseType=Index,Index=1</stp>
        <stp>Close</stp>
        <stp>M</stp>
        <stp>0</stp>
        <stp>all</stp>
        <stp/>
        <stp/>
        <stp/>
        <stp>T</stp>
        <tr r="J189" s="1"/>
      </tp>
      <tp>
        <v>-4.1713014460511681</v>
        <stp/>
        <stp>StudyData</stp>
        <stp>S.FISV</stp>
        <stp>PCB</stp>
        <stp>BaseType=Index,Index=1</stp>
        <stp>Close</stp>
        <stp>M</stp>
        <stp>0</stp>
        <stp>all</stp>
        <stp/>
        <stp/>
        <stp/>
        <stp>T</stp>
        <tr r="J192" s="1"/>
      </tp>
      <tp>
        <v>-23.04600267976776</v>
        <stp/>
        <stp>StudyData</stp>
        <stp>S.FISV</stp>
        <stp>PCB</stp>
        <stp>BaseType=Index,Index=1</stp>
        <stp>Close</stp>
        <stp>A</stp>
        <stp>0</stp>
        <stp>all</stp>
        <stp/>
        <stp/>
        <stp/>
        <stp>T</stp>
        <tr r="L192" s="1"/>
      </tp>
      <tp>
        <v>-1.3737836290784315</v>
        <stp/>
        <stp>StudyData</stp>
        <stp>S.FISV</stp>
        <stp>PCB</stp>
        <stp>BaseType=Index,Index=1</stp>
        <stp>Close</stp>
        <stp>W</stp>
        <stp>0</stp>
        <stp>all</stp>
        <stp/>
        <stp/>
        <stp/>
        <stp>T</stp>
        <tr r="I192" s="1"/>
      </tp>
      <tp>
        <v>5.3822629969418827</v>
        <stp/>
        <stp>StudyData</stp>
        <stp>S.FISV</stp>
        <stp>PCB</stp>
        <stp>BaseType=Index,Index=1</stp>
        <stp>Close</stp>
        <stp>Q</stp>
        <stp>0</stp>
        <stp>all</stp>
        <stp/>
        <stp/>
        <stp/>
        <stp>T</stp>
        <tr r="K192" s="1"/>
      </tp>
      <tp>
        <v>-0.60152820679563879</v>
        <stp/>
        <stp>StudyData</stp>
        <stp>S.ABBV</stp>
        <stp>PCB</stp>
        <stp>BaseType=Index,Index=1</stp>
        <stp>Close</stp>
        <stp>W</stp>
        <stp>0</stp>
        <stp>all</stp>
        <stp/>
        <stp/>
        <stp/>
        <stp>T</stp>
        <tr r="I4" s="1"/>
      </tp>
      <tp>
        <v>-2.8135431568908009</v>
        <stp/>
        <stp>StudyData</stp>
        <stp>S.ABBV</stp>
        <stp>PCB</stp>
        <stp>BaseType=Index,Index=1</stp>
        <stp>Close</stp>
        <stp>Q</stp>
        <stp>0</stp>
        <stp>all</stp>
        <stp/>
        <stp/>
        <stp/>
        <stp>T</stp>
        <tr r="K4" s="1"/>
      </tp>
      <tp>
        <v>-2.5424404240057363</v>
        <stp/>
        <stp>StudyData</stp>
        <stp>S.ABBV</stp>
        <stp>PCB</stp>
        <stp>BaseType=Index,Index=1</stp>
        <stp>Close</stp>
        <stp>M</stp>
        <stp>0</stp>
        <stp>all</stp>
        <stp/>
        <stp/>
        <stp/>
        <stp>T</stp>
        <tr r="J4" s="1"/>
      </tp>
      <tp>
        <v>7.0331305527594177</v>
        <stp/>
        <stp>StudyData</stp>
        <stp>S.ABBV</stp>
        <stp>PCB</stp>
        <stp>BaseType=Index,Index=1</stp>
        <stp>Close</stp>
        <stp>A</stp>
        <stp>0</stp>
        <stp>all</stp>
        <stp/>
        <stp/>
        <stp/>
        <stp>T</stp>
        <tr r="L4" s="1"/>
      </tp>
      <tp>
        <v>-13.210554276607049</v>
        <stp/>
        <stp>StudyData</stp>
        <stp>S.APTV</stp>
        <stp>PCB</stp>
        <stp>BaseType=Index,Index=1</stp>
        <stp>Close</stp>
        <stp>M</stp>
        <stp>0</stp>
        <stp>all</stp>
        <stp/>
        <stp/>
        <stp/>
        <stp>T</stp>
        <tr r="J42" s="1"/>
      </tp>
      <tp>
        <v>-35.589433565514526</v>
        <stp/>
        <stp>StudyData</stp>
        <stp>S.APTV</stp>
        <stp>PCB</stp>
        <stp>BaseType=Index,Index=1</stp>
        <stp>Close</stp>
        <stp>A</stp>
        <stp>0</stp>
        <stp>all</stp>
        <stp/>
        <stp/>
        <stp/>
        <stp>T</stp>
        <tr r="L42" s="1"/>
      </tp>
      <tp>
        <v>-20.153144346692741</v>
        <stp/>
        <stp>StudyData</stp>
        <stp>S.APTV</stp>
        <stp>PCB</stp>
        <stp>BaseType=Index,Index=1</stp>
        <stp>Close</stp>
        <stp>Q</stp>
        <stp>0</stp>
        <stp>all</stp>
        <stp/>
        <stp/>
        <stp/>
        <stp>T</stp>
        <tr r="K42" s="1"/>
      </tp>
      <tp>
        <v>-1.0898082744702446</v>
        <stp/>
        <stp>StudyData</stp>
        <stp>S.APTV</stp>
        <stp>PCB</stp>
        <stp>BaseType=Index,Index=1</stp>
        <stp>Close</stp>
        <stp>W</stp>
        <stp>0</stp>
        <stp>all</stp>
        <stp/>
        <stp/>
        <stp/>
        <stp>T</stp>
        <tr r="I42" s="1"/>
      </tp>
      <tp>
        <v>348.13523809520001</v>
        <stp/>
        <stp>StudyData</stp>
        <stp>S.GOOG</stp>
        <stp>MA</stp>
        <stp>InputChoice=Close,MAType=Sim,Period=21</stp>
        <stp>MA</stp>
        <stp>D</stp>
        <stp/>
        <stp>all</stp>
        <stp/>
        <stp/>
        <stp/>
        <stp>T</stp>
        <tr r="P214" s="1"/>
      </tp>
      <tp>
        <v>258.88142857140002</v>
        <stp/>
        <stp>StudyData</stp>
        <stp>S.DDOG</stp>
        <stp>MA</stp>
        <stp>InputChoice=Close,MAType=Sim,Period=21</stp>
        <stp>MA</stp>
        <stp>D</stp>
        <stp/>
        <stp>all</stp>
        <stp/>
        <stp/>
        <stp/>
        <stp>T</stp>
        <tr r="P132" s="1"/>
      </tp>
      <tp>
        <v>97.956666666700002</v>
        <stp/>
        <stp>StudyData</stp>
        <stp>S.HOOD</stp>
        <stp>MA</stp>
        <stp>InputChoice=Close,MAType=Sim,Period=21</stp>
        <stp>MA</stp>
        <stp>D</stp>
        <stp/>
        <stp>all</stp>
        <stp/>
        <stp/>
        <stp/>
        <stp>T</stp>
        <tr r="P231" s="1"/>
      </tp>
      <tp>
        <v>286.8433333333</v>
        <stp/>
        <stp>StudyData</stp>
        <stp>S.CBOE</stp>
        <stp>MA</stp>
        <stp>InputChoice=Close,MAType=Sim,Period=21</stp>
        <stp>MA</stp>
        <stp>D</stp>
        <stp/>
        <stp>all</stp>
        <stp/>
        <stp/>
        <stp/>
        <stp>T</stp>
        <tr r="P81" s="1"/>
      </tp>
      <tp>
        <v>540.59190476189997</v>
        <stp/>
        <stp>StudyData</stp>
        <stp>S.AXON</stp>
        <stp>MA</stp>
        <stp>InputChoice=Close,MAType=Sim,Period=21</stp>
        <stp>MA</stp>
        <stp>D</stp>
        <stp/>
        <stp>all</stp>
        <stp/>
        <stp/>
        <stp/>
        <stp>T</stp>
        <tr r="P50" s="1"/>
      </tp>
      <tp>
        <v>166.2895238095</v>
        <stp/>
        <stp>StudyData</stp>
        <stp>S.QCOM</stp>
        <stp>MA</stp>
        <stp>InputChoice=Close,MAType=Sim,Period=21</stp>
        <stp>MA</stp>
        <stp>D</stp>
        <stp/>
        <stp>all</stp>
        <stp/>
        <stp/>
        <stp/>
        <stp>T</stp>
        <tr r="P387" s="1"/>
      </tp>
      <tp>
        <v>2.8523809523999999</v>
        <stp/>
        <stp>StudyData</stp>
        <stp>ATR(S.FCX,MAType:=Sim,Period:=21)</stp>
        <stp>Bar</stp>
        <stp/>
        <stp>Close</stp>
        <stp>D</stp>
        <stp/>
        <stp/>
        <stp/>
        <stp/>
        <stp/>
        <stp>T</stp>
        <tr r="O183" s="1"/>
      </tp>
      <tp>
        <v>11.973333333299999</v>
        <stp/>
        <stp>StudyData</stp>
        <stp>ATR(S.FDS,MAType:=Sim,Period:=21)</stp>
        <stp>Bar</stp>
        <stp/>
        <stp>Close</stp>
        <stp>D</stp>
        <stp/>
        <stp/>
        <stp/>
        <stp/>
        <stp/>
        <stp>T</stp>
        <tr r="O184" s="1"/>
      </tp>
      <tp>
        <v>6.8823809524000001</v>
        <stp/>
        <stp>StudyData</stp>
        <stp>ATR(S.FDX,MAType:=Sim,Period:=21)</stp>
        <stp>Bar</stp>
        <stp/>
        <stp>Close</stp>
        <stp>D</stp>
        <stp/>
        <stp/>
        <stp/>
        <stp/>
        <stp/>
        <stp>T</stp>
        <tr r="O185" s="1"/>
      </tp>
      <tp>
        <v>1.759047619</v>
        <stp/>
        <stp>StudyData</stp>
        <stp>ATR(S.FIS,MAType:=Sim,Period:=21)</stp>
        <stp>Bar</stp>
        <stp/>
        <stp>Close</stp>
        <stp>D</stp>
        <stp/>
        <stp/>
        <stp/>
        <stp/>
        <stp/>
        <stp>T</stp>
        <tr r="O191" s="1"/>
      </tp>
      <tp>
        <v>108.3247619048</v>
        <stp/>
        <stp>StudyData</stp>
        <stp>ATR(S.FIX,MAType:=Sim,Period:=21)</stp>
        <stp>Bar</stp>
        <stp/>
        <stp>Close</stp>
        <stp>D</stp>
        <stp/>
        <stp/>
        <stp/>
        <stp/>
        <stp/>
        <stp>T</stp>
        <tr r="O194" s="1"/>
      </tp>
      <tp>
        <v>1.5261904762</v>
        <stp/>
        <stp>StudyData</stp>
        <stp>ATR(S.FOX,MAType:=Sim,Period:=21)</stp>
        <stp>Bar</stp>
        <stp/>
        <stp>Close</stp>
        <stp>D</stp>
        <stp/>
        <stp/>
        <stp/>
        <stp/>
        <stp/>
        <stp>T</stp>
        <tr r="O196" s="1"/>
      </tp>
      <tp>
        <v>2.0628571429</v>
        <stp/>
        <stp>StudyData</stp>
        <stp>ATR(S.FRT,MAType:=Sim,Period:=21)</stp>
        <stp>Bar</stp>
        <stp/>
        <stp>Close</stp>
        <stp>D</stp>
        <stp/>
        <stp/>
        <stp/>
        <stp/>
        <stp/>
        <stp>T</stp>
        <tr r="O198" s="1"/>
      </tp>
      <tp>
        <v>1.7128571428999999</v>
        <stp/>
        <stp>StudyData</stp>
        <stp>ATR(S.FTV,MAType:=Sim,Period:=21)</stp>
        <stp>Bar</stp>
        <stp/>
        <stp>Close</stp>
        <stp>D</stp>
        <stp/>
        <stp/>
        <stp/>
        <stp/>
        <stp/>
        <stp>T</stp>
        <tr r="O201" s="1"/>
      </tp>
      <tp>
        <v>0.83742819572289284</v>
        <stp/>
        <stp>StudyData</stp>
        <stp>S.PG</stp>
        <stp>PCB</stp>
        <stp>BaseType=Index,Index=1</stp>
        <stp>Close</stp>
        <stp>M</stp>
        <stp>0</stp>
        <stp>all</stp>
        <stp/>
        <stp/>
        <stp/>
        <stp>T</stp>
        <tr r="J365" s="1"/>
      </tp>
      <tp>
        <v>3.2293781140431816</v>
        <stp/>
        <stp>StudyData</stp>
        <stp>S.BG</stp>
        <stp>PCB</stp>
        <stp>BaseType=Index,Index=1</stp>
        <stp>Close</stp>
        <stp>W</stp>
        <stp>0</stp>
        <stp>all</stp>
        <stp/>
        <stp/>
        <stp/>
        <stp>T</stp>
        <tr r="I61" s="1"/>
      </tp>
      <tp>
        <v>7.6101120667187949</v>
        <stp/>
        <stp>StudyData</stp>
        <stp>S.DG</stp>
        <stp>PCB</stp>
        <stp>BaseType=Index,Index=1</stp>
        <stp>Close</stp>
        <stp>Q</stp>
        <stp>0</stp>
        <stp>all</stp>
        <stp/>
        <stp/>
        <stp/>
        <stp>T</stp>
        <tr r="K136" s="1"/>
      </tp>
      <tp>
        <v>3.9386389720908075</v>
        <stp/>
        <stp>StudyData</stp>
        <stp>S.EG</stp>
        <stp>PCB</stp>
        <stp>BaseType=Index,Index=1</stp>
        <stp>Close</stp>
        <stp>Q</stp>
        <stp>0</stp>
        <stp>all</stp>
        <stp/>
        <stp/>
        <stp/>
        <stp>T</stp>
        <tr r="K158" s="1"/>
      </tp>
      <tp>
        <v>4.8252600018738789</v>
        <stp/>
        <stp>StudyData</stp>
        <stp>S.BG</stp>
        <stp>PCB</stp>
        <stp>BaseType=Index,Index=1</stp>
        <stp>Close</stp>
        <stp>Q</stp>
        <stp>0</stp>
        <stp>all</stp>
        <stp/>
        <stp/>
        <stp/>
        <stp>T</stp>
        <tr r="K61" s="1"/>
      </tp>
      <tp>
        <v>-2.1486689311951959</v>
        <stp/>
        <stp>StudyData</stp>
        <stp>S.DG</stp>
        <stp>PCB</stp>
        <stp>BaseType=Index,Index=1</stp>
        <stp>Close</stp>
        <stp>W</stp>
        <stp>0</stp>
        <stp>all</stp>
        <stp/>
        <stp/>
        <stp/>
        <stp>T</stp>
        <tr r="I136" s="1"/>
      </tp>
      <tp>
        <v>-0.97610411777255401</v>
        <stp/>
        <stp>StudyData</stp>
        <stp>S.EG</stp>
        <stp>PCB</stp>
        <stp>BaseType=Index,Index=1</stp>
        <stp>Close</stp>
        <stp>W</stp>
        <stp>0</stp>
        <stp>all</stp>
        <stp/>
        <stp/>
        <stp/>
        <stp>T</stp>
        <tr r="I158" s="1"/>
      </tp>
      <tp>
        <v>1.66771334868468</v>
        <stp/>
        <stp>StudyData</stp>
        <stp>S.PG</stp>
        <stp>PCB</stp>
        <stp>BaseType=Index,Index=1</stp>
        <stp>Close</stp>
        <stp>A</stp>
        <stp>0</stp>
        <stp>all</stp>
        <stp/>
        <stp/>
        <stp/>
        <stp>T</stp>
        <tr r="L365" s="1"/>
      </tp>
      <tp>
        <v>5.3186482161347941</v>
        <stp/>
        <stp>StudyData</stp>
        <stp>S.BG</stp>
        <stp>PCB</stp>
        <stp>BaseType=Index,Index=1</stp>
        <stp>Close</stp>
        <stp>M</stp>
        <stp>0</stp>
        <stp>all</stp>
        <stp/>
        <stp/>
        <stp/>
        <stp>T</stp>
        <tr r="J61" s="1"/>
      </tp>
      <tp>
        <v>-2.5029515938606792</v>
        <stp/>
        <stp>StudyData</stp>
        <stp>S.DG</stp>
        <stp>PCB</stp>
        <stp>BaseType=Index,Index=1</stp>
        <stp>Close</stp>
        <stp>M</stp>
        <stp>0</stp>
        <stp>all</stp>
        <stp/>
        <stp/>
        <stp/>
        <stp>T</stp>
        <tr r="J136" s="1"/>
      </tp>
      <tp>
        <v>-0.76172658024856943</v>
        <stp/>
        <stp>StudyData</stp>
        <stp>S.EG</stp>
        <stp>PCB</stp>
        <stp>BaseType=Index,Index=1</stp>
        <stp>Close</stp>
        <stp>M</stp>
        <stp>0</stp>
        <stp>all</stp>
        <stp/>
        <stp/>
        <stp/>
        <stp>T</stp>
        <tr r="J158" s="1"/>
      </tp>
      <tp>
        <v>-6.1732629124065436E-2</v>
        <stp/>
        <stp>StudyData</stp>
        <stp>S.PG</stp>
        <stp>PCB</stp>
        <stp>BaseType=Index,Index=1</stp>
        <stp>Close</stp>
        <stp>W</stp>
        <stp>0</stp>
        <stp>all</stp>
        <stp/>
        <stp/>
        <stp/>
        <stp>T</stp>
        <tr r="I365" s="1"/>
      </tp>
      <tp>
        <v>-6.7033215334789524</v>
        <stp/>
        <stp>StudyData</stp>
        <stp>S.DG</stp>
        <stp>PCB</stp>
        <stp>BaseType=Index,Index=1</stp>
        <stp>Close</stp>
        <stp>A</stp>
        <stp>0</stp>
        <stp>all</stp>
        <stp/>
        <stp/>
        <stp/>
        <stp>T</stp>
        <tr r="L136" s="1"/>
      </tp>
      <tp>
        <v>9.4150581994990397</v>
        <stp/>
        <stp>StudyData</stp>
        <stp>S.EG</stp>
        <stp>PCB</stp>
        <stp>BaseType=Index,Index=1</stp>
        <stp>Close</stp>
        <stp>A</stp>
        <stp>0</stp>
        <stp>all</stp>
        <stp/>
        <stp/>
        <stp/>
        <stp>T</stp>
        <tr r="L158" s="1"/>
      </tp>
      <tp>
        <v>25.594970812752582</v>
        <stp/>
        <stp>StudyData</stp>
        <stp>S.BG</stp>
        <stp>PCB</stp>
        <stp>BaseType=Index,Index=1</stp>
        <stp>Close</stp>
        <stp>A</stp>
        <stp>0</stp>
        <stp>all</stp>
        <stp/>
        <stp/>
        <stp/>
        <stp>T</stp>
        <tr r="L61" s="1"/>
      </tp>
      <tp>
        <v>-0.64102564102563941</v>
        <stp/>
        <stp>StudyData</stp>
        <stp>S.PG</stp>
        <stp>PCB</stp>
        <stp>BaseType=Index,Index=1</stp>
        <stp>Close</stp>
        <stp>Q</stp>
        <stp>0</stp>
        <stp>all</stp>
        <stp/>
        <stp/>
        <stp/>
        <stp>T</stp>
        <tr r="K365" s="1"/>
      </tp>
      <tp>
        <v>44.518726356099997</v>
        <stp/>
        <stp>StudyData</stp>
        <stp>S.ZBRA</stp>
        <stp>StdDev</stp>
        <stp>InputChoice=Close,Period1=21</stp>
        <stp>STDDEV</stp>
        <stp>D</stp>
        <stp/>
        <stp>all</stp>
        <stp/>
        <stp/>
        <stp/>
        <stp>T</stp>
        <tr r="Q503" s="1"/>
      </tp>
      <tp>
        <v>218.3704761905</v>
        <stp/>
        <stp>StudyData</stp>
        <stp>S.FSLR</stp>
        <stp>MA</stp>
        <stp>InputChoice=Close,MAType=Sim,Period=21</stp>
        <stp>MA</stp>
        <stp>D</stp>
        <stp/>
        <stp>all</stp>
        <stp/>
        <stp/>
        <stp/>
        <stp>T</stp>
        <tr r="P199" s="1"/>
      </tp>
      <tp>
        <v>82.245238095199994</v>
        <stp/>
        <stp>StudyData</stp>
        <stp>S.SOLV</stp>
        <stp>MA</stp>
        <stp>InputChoice=Close,MAType=Sim,Period=21</stp>
        <stp>MA</stp>
        <stp>D</stp>
        <stp/>
        <stp>all</stp>
        <stp/>
        <stp/>
        <stp/>
        <stp>T</stp>
        <tr r="P413" s="1"/>
      </tp>
      <tp>
        <v>119.4304761905</v>
        <stp/>
        <stp>StudyData</stp>
        <stp>S.LULU</stp>
        <stp>MA</stp>
        <stp>InputChoice=Close,MAType=Sim,Period=21</stp>
        <stp>MA</stp>
        <stp>D</stp>
        <stp/>
        <stp>all</stp>
        <stp/>
        <stp/>
        <stp/>
        <stp>T</stp>
        <tr r="P291" s="1"/>
      </tp>
      <tp>
        <v>61.343333333300002</v>
        <stp/>
        <stp>StudyData</stp>
        <stp>S.MDLZ</stp>
        <stp>MA</stp>
        <stp>InputChoice=Close,MAType=Sim,Period=21</stp>
        <stp>MA</stp>
        <stp>D</stp>
        <stp/>
        <stp>all</stp>
        <stp/>
        <stp/>
        <stp/>
        <stp>T</stp>
        <tr r="P304" s="1"/>
      </tp>
      <tp>
        <v>72.066190476200006</v>
        <stp/>
        <stp>StudyData</stp>
        <stp>S.NFLX</stp>
        <stp>MA</stp>
        <stp>InputChoice=Close,MAType=Sim,Period=21</stp>
        <stp>MA</stp>
        <stp>D</stp>
        <stp/>
        <stp>all</stp>
        <stp/>
        <stp/>
        <stp/>
        <stp>T</stp>
        <tr r="P333" s="1"/>
      </tp>
      <tp>
        <v>88.759523809499996</v>
        <stp/>
        <stp>StudyData</stp>
        <stp>S.ORLY</stp>
        <stp>MA</stp>
        <stp>InputChoice=Close,MAType=Sim,Period=21</stp>
        <stp>MA</stp>
        <stp>D</stp>
        <stp/>
        <stp>all</stp>
        <stp/>
        <stp/>
        <stp/>
        <stp>T</stp>
        <tr r="P354" s="1"/>
      </tp>
      <tp>
        <v>342.71095238100003</v>
        <stp/>
        <stp>StudyData</stp>
        <stp>S.TSLA</stp>
        <stp>MA</stp>
        <stp>InputChoice=Close,MAType=Sim,Period=21</stp>
        <stp>MA</stp>
        <stp>D</stp>
        <stp/>
        <stp>all</stp>
        <stp/>
        <stp/>
        <stp/>
        <stp>T</stp>
        <tr r="P448" s="1"/>
      </tp>
      <tp>
        <v>248.11190476190001</v>
        <stp/>
        <stp>StudyData</stp>
        <stp>S.STLD</stp>
        <stp>MA</stp>
        <stp>InputChoice=Close,MAType=Sim,Period=21</stp>
        <stp>MA</stp>
        <stp>D</stp>
        <stp/>
        <stp>all</stp>
        <stp/>
        <stp/>
        <stp/>
        <stp>T</stp>
        <tr r="P418" s="1"/>
      </tp>
      <tp>
        <v>132.02428571429999</v>
        <stp/>
        <stp>StudyData</stp>
        <stp>S.GILD</stp>
        <stp>MA</stp>
        <stp>InputChoice=Close,MAType=Sim,Period=21</stp>
        <stp>MA</stp>
        <stp>D</stp>
        <stp/>
        <stp>all</stp>
        <stp/>
        <stp/>
        <stp/>
        <stp>T</stp>
        <tr r="P208" s="1"/>
      </tp>
      <tp>
        <v>152.38238095240001</v>
        <stp/>
        <stp>StudyData</stp>
        <stp>S.ALLE</stp>
        <stp>MA</stp>
        <stp>InputChoice=Close,MAType=Sim,Period=21</stp>
        <stp>MA</stp>
        <stp>D</stp>
        <stp/>
        <stp>all</stp>
        <stp/>
        <stp/>
        <stp/>
        <stp>T</stp>
        <tr r="P25" s="1"/>
      </tp>
      <tp>
        <v>11.45559642669469</v>
        <stp/>
        <stp>StudyData</stp>
        <stp>S.LULU</stp>
        <stp>PCB</stp>
        <stp>BaseType=Index,Index=1</stp>
        <stp>Close</stp>
        <stp>Q</stp>
        <stp>0</stp>
        <stp>all</stp>
        <stp/>
        <stp/>
        <stp/>
        <stp>T</stp>
        <tr r="K291" s="1"/>
      </tp>
      <tp>
        <v>-1.0265982267848865</v>
        <stp/>
        <stp>StudyData</stp>
        <stp>S.LULU</stp>
        <stp>PCB</stp>
        <stp>BaseType=Index,Index=1</stp>
        <stp>Close</stp>
        <stp>W</stp>
        <stp>0</stp>
        <stp>all</stp>
        <stp/>
        <stp/>
        <stp/>
        <stp>T</stp>
        <tr r="I291" s="1"/>
      </tp>
      <tp>
        <v>-38.761368557817235</v>
        <stp/>
        <stp>StudyData</stp>
        <stp>S.LULU</stp>
        <stp>PCB</stp>
        <stp>BaseType=Index,Index=1</stp>
        <stp>Close</stp>
        <stp>A</stp>
        <stp>0</stp>
        <stp>all</stp>
        <stp/>
        <stp/>
        <stp/>
        <stp>T</stp>
        <tr r="L291" s="1"/>
      </tp>
      <tp>
        <v>7.0581307310507277</v>
        <stp/>
        <stp>StudyData</stp>
        <stp>S.LULU</stp>
        <stp>PCB</stp>
        <stp>BaseType=Index,Index=1</stp>
        <stp>Close</stp>
        <stp>M</stp>
        <stp>0</stp>
        <stp>all</stp>
        <stp/>
        <stp/>
        <stp/>
        <stp>T</stp>
        <tr r="J291" s="1"/>
      </tp>
      <tp>
        <v>19.566666666700002</v>
        <stp/>
        <stp>StudyData</stp>
        <stp>S.NCLH</stp>
        <stp>MA</stp>
        <stp>InputChoice=Close,MAType=Sim,Period=21</stp>
        <stp>MA</stp>
        <stp>D</stp>
        <stp/>
        <stp>all</stp>
        <stp/>
        <stp/>
        <stp/>
        <stp>T</stp>
        <tr r="P328" s="1"/>
      </tp>
      <tp>
        <v>4.369285284905243</v>
        <stp/>
        <stp>StudyData</stp>
        <stp>S.INTU</stp>
        <stp>PCB</stp>
        <stp>BaseType=Index,Index=1</stp>
        <stp>Close</stp>
        <stp>M</stp>
        <stp>0</stp>
        <stp>all</stp>
        <stp/>
        <stp/>
        <stp/>
        <stp>T</stp>
        <tr r="J249" s="1"/>
      </tp>
      <tp>
        <v>-50.200778961987858</v>
        <stp/>
        <stp>StudyData</stp>
        <stp>S.INTU</stp>
        <stp>PCB</stp>
        <stp>BaseType=Index,Index=1</stp>
        <stp>Close</stp>
        <stp>A</stp>
        <stp>0</stp>
        <stp>all</stp>
        <stp/>
        <stp/>
        <stp/>
        <stp>T</stp>
        <tr r="L249" s="1"/>
      </tp>
      <tp>
        <v>26.390804597701148</v>
        <stp/>
        <stp>StudyData</stp>
        <stp>S.INTU</stp>
        <stp>PCB</stp>
        <stp>BaseType=Index,Index=1</stp>
        <stp>Close</stp>
        <stp>Q</stp>
        <stp>0</stp>
        <stp>all</stp>
        <stp/>
        <stp/>
        <stp/>
        <stp>T</stp>
        <tr r="K249" s="1"/>
      </tp>
      <tp>
        <v>1.4235203689469624</v>
        <stp/>
        <stp>StudyData</stp>
        <stp>S.INTU</stp>
        <stp>PCB</stp>
        <stp>BaseType=Index,Index=1</stp>
        <stp>Close</stp>
        <stp>W</stp>
        <stp>0</stp>
        <stp>all</stp>
        <stp/>
        <stp/>
        <stp/>
        <stp>T</stp>
        <tr r="I249" s="1"/>
      </tp>
      <tp>
        <v>239.9257142857</v>
        <stp/>
        <stp>StudyData</stp>
        <stp>S.WELL</stp>
        <stp>MA</stp>
        <stp>InputChoice=Close,MAType=Sim,Period=21</stp>
        <stp>MA</stp>
        <stp>D</stp>
        <stp/>
        <stp>all</stp>
        <stp/>
        <stp/>
        <stp/>
        <stp>T</stp>
        <tr r="P486" s="1"/>
      </tp>
      <tp>
        <v>424.22238095239999</v>
        <stp/>
        <stp>StudyData</stp>
        <stp>S.DELL</stp>
        <stp>MA</stp>
        <stp>InputChoice=Close,MAType=Sim,Period=21</stp>
        <stp>MA</stp>
        <stp>D</stp>
        <stp/>
        <stp>all</stp>
        <stp/>
        <stp/>
        <stp/>
        <stp>T</stp>
        <tr r="P135" s="1"/>
      </tp>
      <tp>
        <v>63.363333333299998</v>
        <stp/>
        <stp>StudyData</stp>
        <stp>S.BALL</stp>
        <stp>MA</stp>
        <stp>InputChoice=Close,MAType=Sim,Period=21</stp>
        <stp>MA</stp>
        <stp>D</stp>
        <stp/>
        <stp>all</stp>
        <stp/>
        <stp/>
        <stp/>
        <stp>T</stp>
        <tr r="P55" s="1"/>
      </tp>
      <tp>
        <v>6.31</v>
        <stp/>
        <stp>StudyData</stp>
        <stp>ATR(S.ECL,MAType:=Sim,Period:=21)</stp>
        <stp>Bar</stp>
        <stp/>
        <stp>Close</stp>
        <stp>D</stp>
        <stp/>
        <stp/>
        <stp/>
        <stp/>
        <stp/>
        <stp>T</stp>
        <tr r="O155" s="1"/>
      </tp>
      <tp>
        <v>8.3509523810000008</v>
        <stp/>
        <stp>StudyData</stp>
        <stp>ATR(S.EFX,MAType:=Sim,Period:=21)</stp>
        <stp>Bar</stp>
        <stp/>
        <stp>Close</stp>
        <stp>D</stp>
        <stp/>
        <stp/>
        <stp/>
        <stp/>
        <stp/>
        <stp>T</stp>
        <tr r="O157" s="1"/>
      </tp>
      <tp>
        <v>2.3071428571000001</v>
        <stp/>
        <stp>StudyData</stp>
        <stp>ATR(S.EIX,MAType:=Sim,Period:=21)</stp>
        <stp>Bar</stp>
        <stp/>
        <stp>Close</stp>
        <stp>D</stp>
        <stp/>
        <stp/>
        <stp/>
        <stp/>
        <stp/>
        <stp>T</stp>
        <tr r="O159" s="1"/>
      </tp>
      <tp>
        <v>33.733809523799998</v>
        <stp/>
        <stp>StudyData</stp>
        <stp>ATR(S.EME,MAType:=Sim,Period:=21)</stp>
        <stp>Bar</stp>
        <stp/>
        <stp>Close</stp>
        <stp>D</stp>
        <stp/>
        <stp/>
        <stp/>
        <stp/>
        <stp/>
        <stp>T</stp>
        <tr r="O162" s="1"/>
      </tp>
      <tp>
        <v>4.8066666667</v>
        <stp/>
        <stp>StudyData</stp>
        <stp>ATR(S.EMR,MAType:=Sim,Period:=21)</stp>
        <stp>Bar</stp>
        <stp/>
        <stp>Close</stp>
        <stp>D</stp>
        <stp/>
        <stp/>
        <stp/>
        <stp/>
        <stp/>
        <stp>T</stp>
        <tr r="O163" s="1"/>
      </tp>
      <tp>
        <v>13.922380952399999</v>
        <stp/>
        <stp>StudyData</stp>
        <stp>ATR(S.ELV,MAType:=Sim,Period:=21)</stp>
        <stp>Bar</stp>
        <stp/>
        <stp>Close</stp>
        <stp>D</stp>
        <stp/>
        <stp/>
        <stp/>
        <stp/>
        <stp/>
        <stp>T</stp>
        <tr r="O161" s="1"/>
      </tp>
      <tp>
        <v>4.2719047619000001</v>
        <stp/>
        <stp>StudyData</stp>
        <stp>ATR(S.EOG,MAType:=Sim,Period:=21)</stp>
        <stp>Bar</stp>
        <stp/>
        <stp>Close</stp>
        <stp>D</stp>
        <stp/>
        <stp/>
        <stp/>
        <stp/>
        <stp/>
        <stp>T</stp>
        <tr r="L36" s="2"/>
        <tr r="O164" s="1"/>
      </tp>
      <tp>
        <v>1.4328571429000001</v>
        <stp/>
        <stp>StudyData</stp>
        <stp>ATR(S.EQT,MAType:=Sim,Period:=21)</stp>
        <stp>Bar</stp>
        <stp/>
        <stp>Close</stp>
        <stp>D</stp>
        <stp/>
        <stp/>
        <stp/>
        <stp/>
        <stp/>
        <stp>T</stp>
        <tr r="O167" s="1"/>
      </tp>
      <tp>
        <v>1.3295238094999999</v>
        <stp/>
        <stp>StudyData</stp>
        <stp>ATR(S.EQR,MAType:=Sim,Period:=21)</stp>
        <stp>Bar</stp>
        <stp/>
        <stp>Close</stp>
        <stp>D</stp>
        <stp/>
        <stp/>
        <stp/>
        <stp/>
        <stp/>
        <stp>T</stp>
        <tr r="O166" s="1"/>
      </tp>
      <tp>
        <v>5.8752380952000003</v>
        <stp/>
        <stp>StudyData</stp>
        <stp>ATR(S.ESS,MAType:=Sim,Period:=21)</stp>
        <stp>Bar</stp>
        <stp/>
        <stp>Close</stp>
        <stp>D</stp>
        <stp/>
        <stp/>
        <stp/>
        <stp/>
        <stp/>
        <stp>T</stp>
        <tr r="O170" s="1"/>
      </tp>
      <tp>
        <v>18.051428571399999</v>
        <stp/>
        <stp>StudyData</stp>
        <stp>ATR(S.ETN,MAType:=Sim,Period:=21)</stp>
        <stp>Bar</stp>
        <stp/>
        <stp>Close</stp>
        <stp>D</stp>
        <stp/>
        <stp/>
        <stp/>
        <stp/>
        <stp/>
        <stp>T</stp>
        <tr r="O171" s="1"/>
      </tp>
      <tp>
        <v>-1.9346493448062525</v>
        <stp/>
        <stp>StudyData</stp>
        <stp>S.HD</stp>
        <stp>PCB</stp>
        <stp>BaseType=Index,Index=1</stp>
        <stp>Close</stp>
        <stp>W</stp>
        <stp>0</stp>
        <stp>all</stp>
        <stp/>
        <stp/>
        <stp/>
        <stp>T</stp>
        <tr r="I225" s="1"/>
      </tp>
      <tp>
        <v>-1.1171600317568326</v>
        <stp/>
        <stp>StudyData</stp>
        <stp>S.HD</stp>
        <stp>PCB</stp>
        <stp>BaseType=Index,Index=1</stp>
        <stp>Close</stp>
        <stp>Q</stp>
        <stp>0</stp>
        <stp>all</stp>
        <stp/>
        <stp/>
        <stp/>
        <stp>T</stp>
        <tr r="K225" s="1"/>
      </tp>
      <tp>
        <v>11.774503161698277</v>
        <stp/>
        <stp>StudyData</stp>
        <stp>S.GD</stp>
        <stp>PCB</stp>
        <stp>BaseType=Index,Index=1</stp>
        <stp>Close</stp>
        <stp>Q</stp>
        <stp>0</stp>
        <stp>all</stp>
        <stp/>
        <stp/>
        <stp/>
        <stp>T</stp>
        <tr r="K202" s="1"/>
      </tp>
      <tp>
        <v>4.7847242701267918</v>
        <stp/>
        <stp>StudyData</stp>
        <stp>S.DD</stp>
        <stp>PCB</stp>
        <stp>BaseType=Index,Index=1</stp>
        <stp>Close</stp>
        <stp>Q</stp>
        <stp>0</stp>
        <stp>all</stp>
        <stp/>
        <stp/>
        <stp/>
        <stp>T</stp>
        <tr r="K131" s="1"/>
      </tp>
      <tp>
        <v>-4.067612763264937</v>
        <stp/>
        <stp>StudyData</stp>
        <stp>S.ED</stp>
        <stp>PCB</stp>
        <stp>BaseType=Index,Index=1</stp>
        <stp>Close</stp>
        <stp>Q</stp>
        <stp>0</stp>
        <stp>all</stp>
        <stp/>
        <stp/>
        <stp/>
        <stp>T</stp>
        <tr r="K156" s="1"/>
      </tp>
      <tp>
        <v>-0.23864673264547162</v>
        <stp/>
        <stp>StudyData</stp>
        <stp>S.DD</stp>
        <stp>PCB</stp>
        <stp>BaseType=Index,Index=1</stp>
        <stp>Close</stp>
        <stp>W</stp>
        <stp>0</stp>
        <stp>all</stp>
        <stp/>
        <stp/>
        <stp/>
        <stp>T</stp>
        <tr r="I131" s="1"/>
      </tp>
      <tp>
        <v>-1.7132802370809488</v>
        <stp/>
        <stp>StudyData</stp>
        <stp>S.ED</stp>
        <stp>PCB</stp>
        <stp>BaseType=Index,Index=1</stp>
        <stp>Close</stp>
        <stp>W</stp>
        <stp>0</stp>
        <stp>all</stp>
        <stp/>
        <stp/>
        <stp/>
        <stp>T</stp>
        <tr r="I156" s="1"/>
      </tp>
      <tp>
        <v>0.99477107511796381</v>
        <stp/>
        <stp>StudyData</stp>
        <stp>S.GD</stp>
        <stp>PCB</stp>
        <stp>BaseType=Index,Index=1</stp>
        <stp>Close</stp>
        <stp>W</stp>
        <stp>0</stp>
        <stp>all</stp>
        <stp/>
        <stp/>
        <stp/>
        <stp>T</stp>
        <tr r="I202" s="1"/>
      </tp>
      <tp>
        <v>3.2679568097647418</v>
        <stp/>
        <stp>StudyData</stp>
        <stp>S.GD</stp>
        <stp>PCB</stp>
        <stp>BaseType=Index,Index=1</stp>
        <stp>Close</stp>
        <stp>M</stp>
        <stp>0</stp>
        <stp>all</stp>
        <stp/>
        <stp/>
        <stp/>
        <stp>T</stp>
        <tr r="J202" s="1"/>
      </tp>
      <tp>
        <v>3.7445255474452521</v>
        <stp/>
        <stp>StudyData</stp>
        <stp>S.DD</stp>
        <stp>PCB</stp>
        <stp>BaseType=Index,Index=1</stp>
        <stp>Close</stp>
        <stp>M</stp>
        <stp>0</stp>
        <stp>all</stp>
        <stp/>
        <stp/>
        <stp/>
        <stp>T</stp>
        <tr r="J131" s="1"/>
      </tp>
      <tp>
        <v>1.3484452194129573</v>
        <stp/>
        <stp>StudyData</stp>
        <stp>S.HD</stp>
        <stp>PCB</stp>
        <stp>BaseType=Index,Index=1</stp>
        <stp>Close</stp>
        <stp>A</stp>
        <stp>0</stp>
        <stp>all</stp>
        <stp/>
        <stp/>
        <stp/>
        <stp>T</stp>
        <tr r="L225" s="1"/>
      </tp>
      <tp>
        <v>-2.4988516306844399</v>
        <stp/>
        <stp>StudyData</stp>
        <stp>S.ED</stp>
        <stp>PCB</stp>
        <stp>BaseType=Index,Index=1</stp>
        <stp>Close</stp>
        <stp>M</stp>
        <stp>0</stp>
        <stp>all</stp>
        <stp/>
        <stp/>
        <stp/>
        <stp>T</stp>
        <tr r="J156" s="1"/>
      </tp>
      <tp>
        <v>17.611239826531207</v>
        <stp/>
        <stp>StudyData</stp>
        <stp>S.GD</stp>
        <stp>PCB</stp>
        <stp>BaseType=Index,Index=1</stp>
        <stp>Close</stp>
        <stp>A</stp>
        <stp>0</stp>
        <stp>all</stp>
        <stp/>
        <stp/>
        <stp/>
        <stp>T</stp>
        <tr r="L202" s="1"/>
      </tp>
      <tp>
        <v>17.852404643449407</v>
        <stp/>
        <stp>StudyData</stp>
        <stp>S.DD</stp>
        <stp>PCB</stp>
        <stp>BaseType=Index,Index=1</stp>
        <stp>Close</stp>
        <stp>A</stp>
        <stp>0</stp>
        <stp>all</stp>
        <stp/>
        <stp/>
        <stp/>
        <stp>T</stp>
        <tr r="L131" s="1"/>
      </tp>
      <tp>
        <v>5.0548258826364716</v>
        <stp/>
        <stp>StudyData</stp>
        <stp>S.HD</stp>
        <stp>PCB</stp>
        <stp>BaseType=Index,Index=1</stp>
        <stp>Close</stp>
        <stp>M</stp>
        <stp>0</stp>
        <stp>all</stp>
        <stp/>
        <stp/>
        <stp/>
        <stp>T</stp>
        <tr r="J225" s="1"/>
      </tp>
      <tp>
        <v>6.8566250503423154</v>
        <stp/>
        <stp>StudyData</stp>
        <stp>S.ED</stp>
        <stp>PCB</stp>
        <stp>BaseType=Index,Index=1</stp>
        <stp>Close</stp>
        <stp>A</stp>
        <stp>0</stp>
        <stp>all</stp>
        <stp/>
        <stp/>
        <stp/>
        <stp>T</stp>
        <tr r="L156" s="1"/>
      </tp>
      <tp>
        <v>2.6342857142999998</v>
        <stp/>
        <stp>StudyData</stp>
        <stp>ATR(S.ETR,MAType:=Sim,Period:=21)</stp>
        <stp>Bar</stp>
        <stp/>
        <stp>Close</stp>
        <stp>D</stp>
        <stp/>
        <stp/>
        <stp/>
        <stp/>
        <stp/>
        <stp>T</stp>
        <tr r="O172" s="1"/>
      </tp>
      <tp>
        <v>2.5747619047999999</v>
        <stp/>
        <stp>StudyData</stp>
        <stp>ATR(S.EXE,MAType:=Sim,Period:=21)</stp>
        <stp>Bar</stp>
        <stp/>
        <stp>Close</stp>
        <stp>D</stp>
        <stp/>
        <stp/>
        <stp/>
        <stp/>
        <stp/>
        <stp>T</stp>
        <tr r="O176" s="1"/>
      </tp>
      <tp>
        <v>1.1704761905000001</v>
        <stp/>
        <stp>StudyData</stp>
        <stp>ATR(S.EXC,MAType:=Sim,Period:=21)</stp>
        <stp>Bar</stp>
        <stp/>
        <stp>Close</stp>
        <stp>D</stp>
        <stp/>
        <stp/>
        <stp/>
        <stp/>
        <stp/>
        <stp>T</stp>
        <tr r="O175" s="1"/>
      </tp>
      <tp>
        <v>3.4914285714000002</v>
        <stp/>
        <stp>StudyData</stp>
        <stp>ATR(S.EXR,MAType:=Sim,Period:=21)</stp>
        <stp>Bar</stp>
        <stp/>
        <stp>Close</stp>
        <stp>D</stp>
        <stp/>
        <stp/>
        <stp/>
        <stp/>
        <stp/>
        <stp>T</stp>
        <tr r="O179" s="1"/>
      </tp>
      <tp>
        <v>1.8640219859003495</v>
        <stp/>
        <stp>StudyData</stp>
        <stp>S.ROST</stp>
        <stp>PCB</stp>
        <stp>BaseType=Index,Index=1</stp>
        <stp>Close</stp>
        <stp>M</stp>
        <stp>0</stp>
        <stp>all</stp>
        <stp/>
        <stp/>
        <stp/>
        <stp>T</stp>
        <tr r="J398" s="1"/>
      </tp>
      <tp>
        <v>41.97290995892083</v>
        <stp/>
        <stp>StudyData</stp>
        <stp>S.ROST</stp>
        <stp>PCB</stp>
        <stp>BaseType=Index,Index=1</stp>
        <stp>Close</stp>
        <stp>A</stp>
        <stp>0</stp>
        <stp>all</stp>
        <stp/>
        <stp/>
        <stp/>
        <stp>T</stp>
        <tr r="L398" s="1"/>
      </tp>
      <tp>
        <v>0.2037378051169462</v>
        <stp/>
        <stp>StudyData</stp>
        <stp>S.ROST</stp>
        <stp>PCB</stp>
        <stp>BaseType=Index,Index=1</stp>
        <stp>Close</stp>
        <stp>W</stp>
        <stp>0</stp>
        <stp>all</stp>
        <stp/>
        <stp/>
        <stp/>
        <stp>T</stp>
        <tr r="I398" s="1"/>
      </tp>
      <tp>
        <v>20.155038759689923</v>
        <stp/>
        <stp>StudyData</stp>
        <stp>S.ROST</stp>
        <stp>PCB</stp>
        <stp>BaseType=Index,Index=1</stp>
        <stp>Close</stp>
        <stp>Q</stp>
        <stp>0</stp>
        <stp>all</stp>
        <stp/>
        <stp/>
        <stp/>
        <stp>T</stp>
        <tr r="K398" s="1"/>
      </tp>
      <tp>
        <v>55.235238095200003</v>
        <stp/>
        <stp>StudyData</stp>
        <stp>S.TRMB</stp>
        <stp>MA</stp>
        <stp>InputChoice=Close,MAType=Sim,Period=21</stp>
        <stp>MA</stp>
        <stp>D</stp>
        <stp/>
        <stp>all</stp>
        <stp/>
        <stp/>
        <stp/>
        <stp>T</stp>
        <tr r="P444" s="1"/>
      </tp>
      <tp>
        <v>8.7822259484384766</v>
        <stp/>
        <stp>StudyData</stp>
        <stp>S.FAST</stp>
        <stp>PCB</stp>
        <stp>BaseType=Index,Index=1</stp>
        <stp>Close</stp>
        <stp>M</stp>
        <stp>0</stp>
        <stp>all</stp>
        <stp/>
        <stp/>
        <stp/>
        <stp>T</stp>
        <tr r="J182" s="1"/>
      </tp>
      <tp>
        <v>29.329678544729617</v>
        <stp/>
        <stp>StudyData</stp>
        <stp>S.FAST</stp>
        <stp>PCB</stp>
        <stp>BaseType=Index,Index=1</stp>
        <stp>Close</stp>
        <stp>A</stp>
        <stp>0</stp>
        <stp>all</stp>
        <stp/>
        <stp/>
        <stp/>
        <stp>T</stp>
        <tr r="L182" s="1"/>
      </tp>
      <tp>
        <v>0.11574074074073142</v>
        <stp/>
        <stp>StudyData</stp>
        <stp>S.FAST</stp>
        <stp>PCB</stp>
        <stp>BaseType=Index,Index=1</stp>
        <stp>Close</stp>
        <stp>W</stp>
        <stp>0</stp>
        <stp>all</stp>
        <stp/>
        <stp/>
        <stp/>
        <stp>T</stp>
        <tr r="I182" s="1"/>
      </tp>
      <tp>
        <v>8.0574640849469024</v>
        <stp/>
        <stp>StudyData</stp>
        <stp>S.FAST</stp>
        <stp>PCB</stp>
        <stp>BaseType=Index,Index=1</stp>
        <stp>Close</stp>
        <stp>Q</stp>
        <stp>0</stp>
        <stp>all</stp>
        <stp/>
        <stp/>
        <stp/>
        <stp>T</stp>
        <tr r="K182" s="1"/>
      </tp>
      <tp>
        <v>7.1930738185132217</v>
        <stp/>
        <stp>StudyData</stp>
        <stp>S.FTNT</stp>
        <stp>PCB</stp>
        <stp>BaseType=Index,Index=1</stp>
        <stp>Close</stp>
        <stp>Q</stp>
        <stp>0</stp>
        <stp>all</stp>
        <stp/>
        <stp/>
        <stp/>
        <stp>T</stp>
        <tr r="K200" s="1"/>
      </tp>
      <tp>
        <v>3.150839388624405</v>
        <stp/>
        <stp>StudyData</stp>
        <stp>S.FTNT</stp>
        <stp>PCB</stp>
        <stp>BaseType=Index,Index=1</stp>
        <stp>Close</stp>
        <stp>W</stp>
        <stp>0</stp>
        <stp>all</stp>
        <stp/>
        <stp/>
        <stp/>
        <stp>T</stp>
        <tr r="I200" s="1"/>
      </tp>
      <tp>
        <v>107.36683037400834</v>
        <stp/>
        <stp>StudyData</stp>
        <stp>S.FTNT</stp>
        <stp>PCB</stp>
        <stp>BaseType=Index,Index=1</stp>
        <stp>Close</stp>
        <stp>A</stp>
        <stp>0</stp>
        <stp>all</stp>
        <stp/>
        <stp/>
        <stp/>
        <stp>T</stp>
        <tr r="L200" s="1"/>
      </tp>
      <tp>
        <v>1.6795307193578257</v>
        <stp/>
        <stp>StudyData</stp>
        <stp>S.FTNT</stp>
        <stp>PCB</stp>
        <stp>BaseType=Index,Index=1</stp>
        <stp>Close</stp>
        <stp>M</stp>
        <stp>0</stp>
        <stp>all</stp>
        <stp/>
        <stp/>
        <stp/>
        <stp>T</stp>
        <tr r="J200" s="1"/>
      </tp>
      <tp>
        <v>12.526489286555215</v>
        <stp/>
        <stp>StudyData</stp>
        <stp>S.ANET</stp>
        <stp>PCB</stp>
        <stp>BaseType=Index,Index=1</stp>
        <stp>Close</stp>
        <stp>Q</stp>
        <stp>0</stp>
        <stp>all</stp>
        <stp/>
        <stp/>
        <stp/>
        <stp>T</stp>
        <tr r="K34" s="1"/>
      </tp>
      <tp>
        <v>1.3197646684687447</v>
        <stp/>
        <stp>StudyData</stp>
        <stp>S.ANET</stp>
        <stp>PCB</stp>
        <stp>BaseType=Index,Index=1</stp>
        <stp>Close</stp>
        <stp>W</stp>
        <stp>0</stp>
        <stp>all</stp>
        <stp/>
        <stp/>
        <stp/>
        <stp>T</stp>
        <tr r="I34" s="1"/>
      </tp>
      <tp>
        <v>5.9939007485444984</v>
        <stp/>
        <stp>StudyData</stp>
        <stp>S.ANET</stp>
        <stp>PCB</stp>
        <stp>BaseType=Index,Index=1</stp>
        <stp>Close</stp>
        <stp>M</stp>
        <stp>0</stp>
        <stp>all</stp>
        <stp/>
        <stp/>
        <stp/>
        <stp>T</stp>
        <tr r="J34" s="1"/>
      </tp>
      <tp>
        <v>45.890254140273214</v>
        <stp/>
        <stp>StudyData</stp>
        <stp>S.ANET</stp>
        <stp>PCB</stp>
        <stp>BaseType=Index,Index=1</stp>
        <stp>Close</stp>
        <stp>A</stp>
        <stp>0</stp>
        <stp>all</stp>
        <stp/>
        <stp/>
        <stp/>
        <stp>T</stp>
        <tr r="L34" s="1"/>
      </tp>
      <tp>
        <v>-1.3707014875542505</v>
        <stp/>
        <stp>StudyData</stp>
        <stp>S.AMAT</stp>
        <stp>PCB</stp>
        <stp>BaseType=Index,Index=1</stp>
        <stp>Close</stp>
        <stp>W</stp>
        <stp>0</stp>
        <stp>all</stp>
        <stp/>
        <stp/>
        <stp/>
        <stp>T</stp>
        <tr r="I26" s="1"/>
      </tp>
      <tp>
        <v>-26.45228215767635</v>
        <stp/>
        <stp>StudyData</stp>
        <stp>S.AMAT</stp>
        <stp>PCB</stp>
        <stp>BaseType=Index,Index=1</stp>
        <stp>Close</stp>
        <stp>Q</stp>
        <stp>0</stp>
        <stp>all</stp>
        <stp/>
        <stp/>
        <stp/>
        <stp>T</stp>
        <tr r="K26" s="1"/>
      </tp>
      <tp>
        <v>4.7432387180648812</v>
        <stp/>
        <stp>StudyData</stp>
        <stp>S.AMAT</stp>
        <stp>PCB</stp>
        <stp>BaseType=Index,Index=1</stp>
        <stp>Close</stp>
        <stp>M</stp>
        <stp>0</stp>
        <stp>all</stp>
        <stp/>
        <stp/>
        <stp/>
        <stp>T</stp>
        <tr r="J26" s="1"/>
      </tp>
      <tp>
        <v>106.91466594030895</v>
        <stp/>
        <stp>StudyData</stp>
        <stp>S.AMAT</stp>
        <stp>PCB</stp>
        <stp>BaseType=Index,Index=1</stp>
        <stp>Close</stp>
        <stp>A</stp>
        <stp>0</stp>
        <stp>all</stp>
        <stp/>
        <stp/>
        <stp/>
        <stp>T</stp>
        <tr r="L26" s="1"/>
      </tp>
      <tp>
        <v>-0.82152349536185243</v>
        <stp/>
        <stp>StudyData</stp>
        <stp>S.COST</stp>
        <stp>PCB</stp>
        <stp>BaseType=Index,Index=1</stp>
        <stp>Close</stp>
        <stp>M</stp>
        <stp>0</stp>
        <stp>all</stp>
        <stp/>
        <stp/>
        <stp/>
        <stp>T</stp>
        <tr r="J111" s="1"/>
      </tp>
      <tp>
        <v>9.4777002110536461</v>
        <stp/>
        <stp>StudyData</stp>
        <stp>S.COST</stp>
        <stp>PCB</stp>
        <stp>BaseType=Index,Index=1</stp>
        <stp>Close</stp>
        <stp>A</stp>
        <stp>0</stp>
        <stp>all</stp>
        <stp/>
        <stp/>
        <stp/>
        <stp>T</stp>
        <tr r="L111" s="1"/>
      </tp>
      <tp>
        <v>-0.39564474267265937</v>
        <stp/>
        <stp>StudyData</stp>
        <stp>S.COST</stp>
        <stp>PCB</stp>
        <stp>BaseType=Index,Index=1</stp>
        <stp>Close</stp>
        <stp>W</stp>
        <stp>0</stp>
        <stp>all</stp>
        <stp/>
        <stp/>
        <stp/>
        <stp>T</stp>
        <tr r="I111" s="1"/>
      </tp>
      <tp>
        <v>0.91932397618309747</v>
        <stp/>
        <stp>StudyData</stp>
        <stp>S.COST</stp>
        <stp>PCB</stp>
        <stp>BaseType=Index,Index=1</stp>
        <stp>Close</stp>
        <stp>Q</stp>
        <stp>0</stp>
        <stp>all</stp>
        <stp/>
        <stp/>
        <stp/>
        <stp>T</stp>
        <tr r="K111" s="1"/>
      </tp>
      <tp>
        <v>0.89285714285713602</v>
        <stp/>
        <stp>StudyData</stp>
        <stp>S.CPRT</stp>
        <stp>PCB</stp>
        <stp>BaseType=Index,Index=1</stp>
        <stp>Close</stp>
        <stp>M</stp>
        <stp>0</stp>
        <stp>all</stp>
        <stp/>
        <stp/>
        <stp/>
        <stp>T</stp>
        <tr r="J113" s="1"/>
      </tp>
      <tp>
        <v>-24.955300127713919</v>
        <stp/>
        <stp>StudyData</stp>
        <stp>S.CPRT</stp>
        <stp>PCB</stp>
        <stp>BaseType=Index,Index=1</stp>
        <stp>Close</stp>
        <stp>A</stp>
        <stp>0</stp>
        <stp>all</stp>
        <stp/>
        <stp/>
        <stp/>
        <stp>T</stp>
        <tr r="L113" s="1"/>
      </tp>
      <tp>
        <v>-0.94403236682400926</v>
        <stp/>
        <stp>StudyData</stp>
        <stp>S.CPRT</stp>
        <stp>PCB</stp>
        <stp>BaseType=Index,Index=1</stp>
        <stp>Close</stp>
        <stp>W</stp>
        <stp>0</stp>
        <stp>all</stp>
        <stp/>
        <stp/>
        <stp/>
        <stp>T</stp>
        <tr r="I113" s="1"/>
      </tp>
      <tp>
        <v>4.2213550904576014</v>
        <stp/>
        <stp>StudyData</stp>
        <stp>S.CPRT</stp>
        <stp>PCB</stp>
        <stp>BaseType=Index,Index=1</stp>
        <stp>Close</stp>
        <stp>Q</stp>
        <stp>0</stp>
        <stp>all</stp>
        <stp/>
        <stp/>
        <stp/>
        <stp>T</stp>
        <tr r="K113" s="1"/>
      </tp>
      <tp>
        <v>-4.6482672753683234</v>
        <stp/>
        <stp>StudyData</stp>
        <stp>S.MNST</stp>
        <stp>PCB</stp>
        <stp>BaseType=Index,Index=1</stp>
        <stp>Close</stp>
        <stp>M</stp>
        <stp>0</stp>
        <stp>all</stp>
        <stp/>
        <stp/>
        <stp/>
        <stp>T</stp>
        <tr r="J312" s="1"/>
      </tp>
      <tp>
        <v>19.864353723751144</v>
        <stp/>
        <stp>StudyData</stp>
        <stp>S.MNST</stp>
        <stp>PCB</stp>
        <stp>BaseType=Index,Index=1</stp>
        <stp>Close</stp>
        <stp>A</stp>
        <stp>0</stp>
        <stp>all</stp>
        <stp/>
        <stp/>
        <stp/>
        <stp>T</stp>
        <tr r="L312" s="1"/>
      </tp>
      <tp>
        <v>1.7042939353696396</v>
        <stp/>
        <stp>StudyData</stp>
        <stp>S.MNST</stp>
        <stp>PCB</stp>
        <stp>BaseType=Index,Index=1</stp>
        <stp>Close</stp>
        <stp>W</stp>
        <stp>0</stp>
        <stp>all</stp>
        <stp/>
        <stp/>
        <stp/>
        <stp>T</stp>
        <tr r="I312" s="1"/>
      </tp>
      <tp>
        <v>-4.3903454015813557</v>
        <stp/>
        <stp>StudyData</stp>
        <stp>S.MNST</stp>
        <stp>PCB</stp>
        <stp>BaseType=Index,Index=1</stp>
        <stp>Close</stp>
        <stp>Q</stp>
        <stp>0</stp>
        <stp>all</stp>
        <stp/>
        <stp/>
        <stp/>
        <stp>T</stp>
        <tr r="K312" s="1"/>
      </tp>
      <tp>
        <v>36.754061444426576</v>
        <stp/>
        <stp>StudyData</stp>
        <stp>S.MSFT</stp>
        <stp>PCB</stp>
        <stp>BaseType=Index,Index=1</stp>
        <stp>Close</stp>
        <stp>Q</stp>
        <stp>0</stp>
        <stp>all</stp>
        <stp/>
        <stp/>
        <stp/>
        <stp>T</stp>
        <tr r="K323" s="1"/>
      </tp>
      <tp>
        <v>2.0260405208104153</v>
        <stp/>
        <stp>StudyData</stp>
        <stp>S.MSFT</stp>
        <stp>PCB</stp>
        <stp>BaseType=Index,Index=1</stp>
        <stp>Close</stp>
        <stp>W</stp>
        <stp>0</stp>
        <stp>all</stp>
        <stp/>
        <stp/>
        <stp/>
        <stp>T</stp>
        <tr r="I323" s="1"/>
      </tp>
      <tp>
        <v>9.7693234635909754</v>
        <stp/>
        <stp>StudyData</stp>
        <stp>S.MSFT</stp>
        <stp>PCB</stp>
        <stp>BaseType=Index,Index=1</stp>
        <stp>Close</stp>
        <stp>M</stp>
        <stp>0</stp>
        <stp>all</stp>
        <stp/>
        <stp/>
        <stp/>
        <stp>T</stp>
        <tr r="J323" s="1"/>
      </tp>
      <tp>
        <v>5.4795087051817539</v>
        <stp/>
        <stp>StudyData</stp>
        <stp>S.MSFT</stp>
        <stp>PCB</stp>
        <stp>BaseType=Index,Index=1</stp>
        <stp>Close</stp>
        <stp>A</stp>
        <stp>0</stp>
        <stp>all</stp>
        <stp/>
        <stp/>
        <stp/>
        <stp>T</stp>
        <tr r="L323" s="1"/>
      </tp>
      <tp>
        <v>269.21809523809998</v>
        <stp/>
        <stp>StudyData</stp>
        <stp>S.GRMN</stp>
        <stp>MA</stp>
        <stp>InputChoice=Close,MAType=Sim,Period=21</stp>
        <stp>MA</stp>
        <stp>D</stp>
        <stp/>
        <stp>all</stp>
        <stp/>
        <stp/>
        <stp/>
        <stp>T</stp>
        <tr r="P218" s="1"/>
      </tp>
      <tp>
        <v>-0.74482347683598993</v>
        <stp/>
        <stp>StudyData</stp>
        <stp>S.JBHT</stp>
        <stp>PCB</stp>
        <stp>BaseType=Index,Index=1</stp>
        <stp>Close</stp>
        <stp>W</stp>
        <stp>0</stp>
        <stp>all</stp>
        <stp/>
        <stp/>
        <stp/>
        <stp>T</stp>
        <tr r="I260" s="1"/>
      </tp>
      <tp>
        <v>-7.9155581660505216</v>
        <stp/>
        <stp>StudyData</stp>
        <stp>S.JBHT</stp>
        <stp>PCB</stp>
        <stp>BaseType=Index,Index=1</stp>
        <stp>Close</stp>
        <stp>Q</stp>
        <stp>0</stp>
        <stp>all</stp>
        <stp/>
        <stp/>
        <stp/>
        <stp>T</stp>
        <tr r="K260" s="1"/>
      </tp>
      <tp>
        <v>37.141092929916624</v>
        <stp/>
        <stp>StudyData</stp>
        <stp>S.JBHT</stp>
        <stp>PCB</stp>
        <stp>BaseType=Index,Index=1</stp>
        <stp>Close</stp>
        <stp>A</stp>
        <stp>0</stp>
        <stp>all</stp>
        <stp/>
        <stp/>
        <stp/>
        <stp>T</stp>
        <tr r="L260" s="1"/>
      </tp>
      <tp>
        <v>-1.9245630174793076</v>
        <stp/>
        <stp>StudyData</stp>
        <stp>S.JBHT</stp>
        <stp>PCB</stp>
        <stp>BaseType=Index,Index=1</stp>
        <stp>Close</stp>
        <stp>M</stp>
        <stp>0</stp>
        <stp>all</stp>
        <stp/>
        <stp/>
        <stp/>
        <stp>T</stp>
        <tr r="J260" s="1"/>
      </tp>
      <tp>
        <v>2.4614285713999999</v>
        <stp/>
        <stp>StudyData</stp>
        <stp>ATR(S.DAL,MAType:=Sim,Period:=21)</stp>
        <stp>Bar</stp>
        <stp/>
        <stp>Close</stp>
        <stp>D</stp>
        <stp/>
        <stp/>
        <stp/>
        <stp/>
        <stp/>
        <stp>T</stp>
        <tr r="O129" s="1"/>
      </tp>
      <tp>
        <v>6.4647619047999996</v>
        <stp/>
        <stp>StudyData</stp>
        <stp>ATR(S.DGX,MAType:=Sim,Period:=21)</stp>
        <stp>Bar</stp>
        <stp/>
        <stp>Close</stp>
        <stp>D</stp>
        <stp/>
        <stp/>
        <stp/>
        <stp/>
        <stp/>
        <stp>T</stp>
        <tr r="O137" s="1"/>
      </tp>
      <tp>
        <v>2.3766666666999998</v>
        <stp/>
        <stp>StudyData</stp>
        <stp>ATR(S.DIS,MAType:=Sim,Period:=21)</stp>
        <stp>Bar</stp>
        <stp/>
        <stp>Close</stp>
        <stp>D</stp>
        <stp/>
        <stp/>
        <stp/>
        <stp/>
        <stp/>
        <stp>T</stp>
        <tr r="O140" s="1"/>
      </tp>
      <tp>
        <v>4.9671428570999998</v>
        <stp/>
        <stp>StudyData</stp>
        <stp>ATR(S.DHI,MAType:=Sim,Period:=21)</stp>
        <stp>Bar</stp>
        <stp/>
        <stp>Close</stp>
        <stp>D</stp>
        <stp/>
        <stp/>
        <stp/>
        <stp/>
        <stp/>
        <stp>T</stp>
        <tr r="O138" s="1"/>
      </tp>
      <tp>
        <v>7.6457142856999996</v>
        <stp/>
        <stp>StudyData</stp>
        <stp>ATR(S.DHR,MAType:=Sim,Period:=21)</stp>
        <stp>Bar</stp>
        <stp/>
        <stp>Close</stp>
        <stp>D</stp>
        <stp/>
        <stp/>
        <stp/>
        <stp/>
        <stp/>
        <stp>T</stp>
        <tr r="O139" s="1"/>
      </tp>
      <tp>
        <v>6.4761904762000002</v>
        <stp/>
        <stp>StudyData</stp>
        <stp>ATR(S.DLR,MAType:=Sim,Period:=21)</stp>
        <stp>Bar</stp>
        <stp/>
        <stp>Close</stp>
        <stp>D</stp>
        <stp/>
        <stp/>
        <stp/>
        <stp/>
        <stp/>
        <stp>T</stp>
        <tr r="O141" s="1"/>
      </tp>
      <tp>
        <v>0.49666666669999998</v>
        <stp/>
        <stp>StudyData</stp>
        <stp>ATR(S.DOC,MAType:=Sim,Period:=21)</stp>
        <stp>Bar</stp>
        <stp/>
        <stp>Close</stp>
        <stp>D</stp>
        <stp/>
        <stp/>
        <stp/>
        <stp/>
        <stp/>
        <stp>T</stp>
        <tr r="O143" s="1"/>
      </tp>
      <tp>
        <v>5.7152380952000001</v>
        <stp/>
        <stp>StudyData</stp>
        <stp>ATR(S.DOV,MAType:=Sim,Period:=21)</stp>
        <stp>Bar</stp>
        <stp/>
        <stp>Close</stp>
        <stp>D</stp>
        <stp/>
        <stp/>
        <stp/>
        <stp/>
        <stp/>
        <stp>T</stp>
        <tr r="O144" s="1"/>
      </tp>
      <tp>
        <v>1.2090476189999999</v>
        <stp/>
        <stp>StudyData</stp>
        <stp>ATR(S.DOW,MAType:=Sim,Period:=21)</stp>
        <stp>Bar</stp>
        <stp/>
        <stp>Close</stp>
        <stp>D</stp>
        <stp/>
        <stp/>
        <stp/>
        <stp/>
        <stp/>
        <stp>T</stp>
        <tr r="O145" s="1"/>
      </tp>
      <tp>
        <v>13.637142857100001</v>
        <stp/>
        <stp>StudyData</stp>
        <stp>ATR(S.DPZ,MAType:=Sim,Period:=21)</stp>
        <stp>Bar</stp>
        <stp/>
        <stp>Close</stp>
        <stp>D</stp>
        <stp/>
        <stp/>
        <stp/>
        <stp/>
        <stp/>
        <stp>T</stp>
        <tr r="O146" s="1"/>
      </tp>
      <tp>
        <v>5.6142857143000002</v>
        <stp/>
        <stp>StudyData</stp>
        <stp>ATR(S.DRI,MAType:=Sim,Period:=21)</stp>
        <stp>Bar</stp>
        <stp/>
        <stp>Close</stp>
        <stp>D</stp>
        <stp/>
        <stp/>
        <stp/>
        <stp/>
        <stp/>
        <stp>T</stp>
        <tr r="O147" s="1"/>
      </tp>
      <tp>
        <v>2.5176190476000002</v>
        <stp/>
        <stp>StudyData</stp>
        <stp>ATR(S.DUK,MAType:=Sim,Period:=21)</stp>
        <stp>Bar</stp>
        <stp/>
        <stp>Close</stp>
        <stp>D</stp>
        <stp/>
        <stp/>
        <stp/>
        <stp/>
        <stp/>
        <stp>T</stp>
        <tr r="O149" s="1"/>
      </tp>
      <tp>
        <v>3.049047619</v>
        <stp/>
        <stp>StudyData</stp>
        <stp>ATR(S.DTE,MAType:=Sim,Period:=21)</stp>
        <stp>Bar</stp>
        <stp/>
        <stp>Close</stp>
        <stp>D</stp>
        <stp/>
        <stp/>
        <stp/>
        <stp/>
        <stp/>
        <stp>T</stp>
        <tr r="O148" s="1"/>
      </tp>
      <tp>
        <v>-1.7248632730332358</v>
        <stp/>
        <stp>StudyData</stp>
        <stp>S.FE</stp>
        <stp>PCB</stp>
        <stp>BaseType=Index,Index=1</stp>
        <stp>Close</stp>
        <stp>Q</stp>
        <stp>0</stp>
        <stp>all</stp>
        <stp/>
        <stp/>
        <stp/>
        <stp>T</stp>
        <tr r="K187" s="1"/>
      </tp>
      <tp>
        <v>-1.6883846627244274</v>
        <stp/>
        <stp>StudyData</stp>
        <stp>S.GE</stp>
        <stp>PCB</stp>
        <stp>BaseType=Index,Index=1</stp>
        <stp>Close</stp>
        <stp>Q</stp>
        <stp>0</stp>
        <stp>all</stp>
        <stp/>
        <stp/>
        <stp/>
        <stp>T</stp>
        <tr r="K204" s="1"/>
      </tp>
      <tp>
        <v>-3.4177793892768848</v>
        <stp/>
        <stp>StudyData</stp>
        <stp>S.DE</stp>
        <stp>PCB</stp>
        <stp>BaseType=Index,Index=1</stp>
        <stp>Close</stp>
        <stp>Q</stp>
        <stp>0</stp>
        <stp>all</stp>
        <stp/>
        <stp/>
        <stp/>
        <stp>T</stp>
        <tr r="K133" s="1"/>
      </tp>
      <tp>
        <v>-1.3175909669313761</v>
        <stp/>
        <stp>StudyData</stp>
        <stp>S.DE</stp>
        <stp>PCB</stp>
        <stp>BaseType=Index,Index=1</stp>
        <stp>Close</stp>
        <stp>W</stp>
        <stp>0</stp>
        <stp>all</stp>
        <stp/>
        <stp/>
        <stp/>
        <stp>T</stp>
        <tr r="I133" s="1"/>
      </tp>
      <tp>
        <v>-1.5799452285654096</v>
        <stp/>
        <stp>StudyData</stp>
        <stp>S.FE</stp>
        <stp>PCB</stp>
        <stp>BaseType=Index,Index=1</stp>
        <stp>Close</stp>
        <stp>W</stp>
        <stp>0</stp>
        <stp>all</stp>
        <stp/>
        <stp/>
        <stp/>
        <stp>T</stp>
        <tr r="I187" s="1"/>
      </tp>
      <tp>
        <v>-0.71876351059229582</v>
        <stp/>
        <stp>StudyData</stp>
        <stp>S.GE</stp>
        <stp>PCB</stp>
        <stp>BaseType=Index,Index=1</stp>
        <stp>Close</stp>
        <stp>W</stp>
        <stp>0</stp>
        <stp>all</stp>
        <stp/>
        <stp/>
        <stp/>
        <stp>T</stp>
        <tr r="I204" s="1"/>
      </tp>
      <tp>
        <v>-3.2912440488511767</v>
        <stp/>
        <stp>StudyData</stp>
        <stp>S.FE</stp>
        <stp>PCB</stp>
        <stp>BaseType=Index,Index=1</stp>
        <stp>Close</stp>
        <stp>M</stp>
        <stp>0</stp>
        <stp>all</stp>
        <stp/>
        <stp/>
        <stp/>
        <stp>T</stp>
        <tr r="J187" s="1"/>
      </tp>
      <tp>
        <v>2.0412697531035695</v>
        <stp/>
        <stp>StudyData</stp>
        <stp>S.GE</stp>
        <stp>PCB</stp>
        <stp>BaseType=Index,Index=1</stp>
        <stp>Close</stp>
        <stp>M</stp>
        <stp>0</stp>
        <stp>all</stp>
        <stp/>
        <stp/>
        <stp/>
        <stp>T</stp>
        <tr r="J204" s="1"/>
      </tp>
      <tp>
        <v>3.371184639006533</v>
        <stp/>
        <stp>StudyData</stp>
        <stp>S.DE</stp>
        <stp>PCB</stp>
        <stp>BaseType=Index,Index=1</stp>
        <stp>Close</stp>
        <stp>M</stp>
        <stp>0</stp>
        <stp>all</stp>
        <stp/>
        <stp/>
        <stp/>
        <stp>T</stp>
        <tr r="J133" s="1"/>
      </tp>
      <tp>
        <v>4.3555952646861638</v>
        <stp/>
        <stp>StudyData</stp>
        <stp>S.FE</stp>
        <stp>PCB</stp>
        <stp>BaseType=Index,Index=1</stp>
        <stp>Close</stp>
        <stp>A</stp>
        <stp>0</stp>
        <stp>all</stp>
        <stp/>
        <stp/>
        <stp/>
        <stp>T</stp>
        <tr r="L187" s="1"/>
      </tp>
      <tp>
        <v>19.280589552965615</v>
        <stp/>
        <stp>StudyData</stp>
        <stp>S.GE</stp>
        <stp>PCB</stp>
        <stp>BaseType=Index,Index=1</stp>
        <stp>Close</stp>
        <stp>A</stp>
        <stp>0</stp>
        <stp>all</stp>
        <stp/>
        <stp/>
        <stp/>
        <stp>T</stp>
        <tr r="L204" s="1"/>
      </tp>
      <tp>
        <v>31.591382606267583</v>
        <stp/>
        <stp>StudyData</stp>
        <stp>S.DE</stp>
        <stp>PCB</stp>
        <stp>BaseType=Index,Index=1</stp>
        <stp>Close</stp>
        <stp>A</stp>
        <stp>0</stp>
        <stp>all</stp>
        <stp/>
        <stp/>
        <stp/>
        <stp>T</stp>
        <tr r="L133" s="1"/>
      </tp>
      <tp>
        <v>8.3438095237999992</v>
        <stp/>
        <stp>StudyData</stp>
        <stp>ATR(S.DVA,MAType:=Sim,Period:=21)</stp>
        <stp>Bar</stp>
        <stp/>
        <stp>Close</stp>
        <stp>D</stp>
        <stp/>
        <stp/>
        <stp/>
        <stp/>
        <stp/>
        <stp>T</stp>
        <tr r="O150" s="1"/>
      </tp>
      <tp>
        <v>1.3347619047999999</v>
        <stp/>
        <stp>StudyData</stp>
        <stp>ATR(S.DVN,MAType:=Sim,Period:=21)</stp>
        <stp>Bar</stp>
        <stp/>
        <stp>Close</stp>
        <stp>D</stp>
        <stp/>
        <stp/>
        <stp/>
        <stp/>
        <stp/>
        <stp>T</stp>
        <tr r="L37" s="2"/>
        <tr r="O151" s="1"/>
      </tp>
      <tp>
        <v>66.027142857100003</v>
        <stp/>
        <stp>StudyData</stp>
        <stp>S.CARR</stp>
        <stp>MA</stp>
        <stp>InputChoice=Close,MAType=Sim,Period=21</stp>
        <stp>MA</stp>
        <stp>D</stp>
        <stp/>
        <stp>all</stp>
        <stp/>
        <stp/>
        <stp/>
        <stp>T</stp>
        <tr r="P77" s="1"/>
      </tp>
      <tp>
        <v>17.176190476199999</v>
        <stp/>
        <stp>StudyData</stp>
        <stp>S.VTRS</stp>
        <stp>MA</stp>
        <stp>InputChoice=Close,MAType=Sim,Period=21</stp>
        <stp>MA</stp>
        <stp>D</stp>
        <stp/>
        <stp>all</stp>
        <stp/>
        <stp/>
        <stp/>
        <stp>T</stp>
        <tr r="P478" s="1"/>
      </tp>
      <tp>
        <v>183.4304761905</v>
        <stp/>
        <stp>StudyData</stp>
        <stp>S.NTRS</stp>
        <stp>MA</stp>
        <stp>InputChoice=Close,MAType=Sim,Period=21</stp>
        <stp>MA</stp>
        <stp>D</stp>
        <stp/>
        <stp>all</stp>
        <stp/>
        <stp/>
        <stp/>
        <stp>T</stp>
        <tr r="P341" s="1"/>
      </tp>
      <tp>
        <v>-6.4665127020785187</v>
        <stp/>
        <stp>StudyData</stp>
        <stp>S.VRSK</stp>
        <stp>PCB</stp>
        <stp>BaseType=Index,Index=1</stp>
        <stp>Close</stp>
        <stp>M</stp>
        <stp>0</stp>
        <stp>all</stp>
        <stp/>
        <stp/>
        <stp/>
        <stp>T</stp>
        <tr r="J472" s="1"/>
      </tp>
      <tp>
        <v>-18.525638159953505</v>
        <stp/>
        <stp>StudyData</stp>
        <stp>S.VRSK</stp>
        <stp>PCB</stp>
        <stp>BaseType=Index,Index=1</stp>
        <stp>Close</stp>
        <stp>A</stp>
        <stp>0</stp>
        <stp>all</stp>
        <stp/>
        <stp/>
        <stp/>
        <stp>T</stp>
        <tr r="L472" s="1"/>
      </tp>
      <tp>
        <v>-4.9890522364716894</v>
        <stp/>
        <stp>StudyData</stp>
        <stp>S.VRSK</stp>
        <stp>PCB</stp>
        <stp>BaseType=Index,Index=1</stp>
        <stp>Close</stp>
        <stp>W</stp>
        <stp>0</stp>
        <stp>all</stp>
        <stp/>
        <stp/>
        <stp/>
        <stp>T</stp>
        <tr r="I472" s="1"/>
      </tp>
      <tp>
        <v>1.515067119701442</v>
        <stp/>
        <stp>StudyData</stp>
        <stp>S.VRSK</stp>
        <stp>PCB</stp>
        <stp>BaseType=Index,Index=1</stp>
        <stp>Close</stp>
        <stp>Q</stp>
        <stp>0</stp>
        <stp>all</stp>
        <stp/>
        <stp/>
        <stp/>
        <stp>T</stp>
        <tr r="K472" s="1"/>
      </tp>
      <tp>
        <v>177.83952380950001</v>
        <stp/>
        <stp>StudyData</stp>
        <stp>S.CHRW</stp>
        <stp>MA</stp>
        <stp>InputChoice=Close,MAType=Sim,Period=21</stp>
        <stp>MA</stp>
        <stp>D</stp>
        <stp/>
        <stp>all</stp>
        <stp/>
        <stp/>
        <stp/>
        <stp>T</stp>
        <tr r="P91" s="1"/>
      </tp>
      <tp>
        <v>-45.210293218631939</v>
        <stp/>
        <stp>StudyData</stp>
        <stp>S.SNDK</stp>
        <stp>PCB</stp>
        <stp>BaseType=Index,Index=1</stp>
        <stp>Close</stp>
        <stp>Q</stp>
        <stp>0</stp>
        <stp>all</stp>
        <stp/>
        <stp/>
        <stp/>
        <stp>T</stp>
        <tr r="K410" s="1"/>
      </tp>
      <tp>
        <v>2.7684972075795402</v>
        <stp/>
        <stp>StudyData</stp>
        <stp>S.SNDK</stp>
        <stp>PCB</stp>
        <stp>BaseType=Index,Index=1</stp>
        <stp>Close</stp>
        <stp>W</stp>
        <stp>0</stp>
        <stp>all</stp>
        <stp/>
        <stp/>
        <stp/>
        <stp>T</stp>
        <tr r="I410" s="1"/>
      </tp>
      <tp>
        <v>2.5468584081723415</v>
        <stp/>
        <stp>StudyData</stp>
        <stp>S.SNDK</stp>
        <stp>PCB</stp>
        <stp>BaseType=Index,Index=1</stp>
        <stp>Close</stp>
        <stp>M</stp>
        <stp>0</stp>
        <stp>all</stp>
        <stp/>
        <stp/>
        <stp/>
        <stp>T</stp>
        <tr r="J410" s="1"/>
      </tp>
      <tp>
        <v>424.79989889628445</v>
        <stp/>
        <stp>StudyData</stp>
        <stp>S.SNDK</stp>
        <stp>PCB</stp>
        <stp>BaseType=Index,Index=1</stp>
        <stp>Close</stp>
        <stp>A</stp>
        <stp>0</stp>
        <stp>all</stp>
        <stp/>
        <stp/>
        <stp/>
        <stp>T</stp>
        <tr r="L410" s="1"/>
      </tp>
      <tp>
        <v>28.609523809500001</v>
        <stp/>
        <stp>StudyData</stp>
        <stp>S.CPRT</stp>
        <stp>MA</stp>
        <stp>InputChoice=Close,MAType=Sim,Period=21</stp>
        <stp>MA</stp>
        <stp>D</stp>
        <stp/>
        <stp>all</stp>
        <stp/>
        <stp/>
        <stp/>
        <stp>T</stp>
        <tr r="P113" s="1"/>
      </tp>
      <tp>
        <v>-0.55407346603735508</v>
        <stp/>
        <stp>StudyData</stp>
        <stp>S.DECK</stp>
        <stp>PCB</stp>
        <stp>BaseType=Index,Index=1</stp>
        <stp>Close</stp>
        <stp>W</stp>
        <stp>0</stp>
        <stp>all</stp>
        <stp/>
        <stp/>
        <stp/>
        <stp>T</stp>
        <tr r="I134" s="1"/>
      </tp>
      <tp>
        <v>-2.3869473260147087</v>
        <stp/>
        <stp>StudyData</stp>
        <stp>S.DECK</stp>
        <stp>PCB</stp>
        <stp>BaseType=Index,Index=1</stp>
        <stp>Close</stp>
        <stp>Q</stp>
        <stp>0</stp>
        <stp>all</stp>
        <stp/>
        <stp/>
        <stp/>
        <stp>T</stp>
        <tr r="K134" s="1"/>
      </tp>
      <tp>
        <v>4.1288191577215375E-2</v>
        <stp/>
        <stp>StudyData</stp>
        <stp>S.DECK</stp>
        <stp>PCB</stp>
        <stp>BaseType=Index,Index=1</stp>
        <stp>Close</stp>
        <stp>M</stp>
        <stp>0</stp>
        <stp>all</stp>
        <stp/>
        <stp/>
        <stp/>
        <stp>T</stp>
        <tr r="J134" s="1"/>
      </tp>
      <tp>
        <v>-6.5110446609433783</v>
        <stp/>
        <stp>StudyData</stp>
        <stp>S.DECK</stp>
        <stp>PCB</stp>
        <stp>BaseType=Index,Index=1</stp>
        <stp>Close</stp>
        <stp>A</stp>
        <stp>0</stp>
        <stp>all</stp>
        <stp/>
        <stp/>
        <stp/>
        <stp>T</stp>
        <tr r="L134" s="1"/>
      </tp>
      <tp>
        <v>210.06857142859999</v>
        <stp/>
        <stp>StudyData</stp>
        <stp>S.GNRC</stp>
        <stp>MA</stp>
        <stp>InputChoice=Close,MAType=Sim,Period=21</stp>
        <stp>MA</stp>
        <stp>D</stp>
        <stp/>
        <stp>all</stp>
        <stp/>
        <stp/>
        <stp/>
        <stp>T</stp>
        <tr r="P213" s="1"/>
      </tp>
      <tp>
        <v>294.51190476189998</v>
        <stp/>
        <stp>StudyData</stp>
        <stp>S.ZBRA</stp>
        <stp>MA</stp>
        <stp>InputChoice=Close,MAType=Sim,Period=21</stp>
        <stp>MA</stp>
        <stp>D</stp>
        <stp/>
        <stp>all</stp>
        <stp/>
        <stp/>
        <stp/>
        <stp>T</stp>
        <tr r="P503" s="1"/>
      </tp>
      <tp>
        <v>8.5482493595217672</v>
        <stp/>
        <stp>StudyData</stp>
        <stp>S.ADSK</stp>
        <stp>PCB</stp>
        <stp>BaseType=Index,Index=1</stp>
        <stp>Close</stp>
        <stp>M</stp>
        <stp>0</stp>
        <stp>all</stp>
        <stp/>
        <stp/>
        <stp/>
        <stp>T</stp>
        <tr r="J13" s="1"/>
      </tp>
      <tp>
        <v>-14.117766291679335</v>
        <stp/>
        <stp>StudyData</stp>
        <stp>S.ADSK</stp>
        <stp>PCB</stp>
        <stp>BaseType=Index,Index=1</stp>
        <stp>Close</stp>
        <stp>A</stp>
        <stp>0</stp>
        <stp>all</stp>
        <stp/>
        <stp/>
        <stp/>
        <stp>T</stp>
        <tr r="L13" s="1"/>
      </tp>
      <tp>
        <v>2.0635940260157324</v>
        <stp/>
        <stp>StudyData</stp>
        <stp>S.ADSK</stp>
        <stp>PCB</stp>
        <stp>BaseType=Index,Index=1</stp>
        <stp>Close</stp>
        <stp>W</stp>
        <stp>0</stp>
        <stp>all</stp>
        <stp/>
        <stp/>
        <stp/>
        <stp>T</stp>
        <tr r="I13" s="1"/>
      </tp>
      <tp>
        <v>30.758152453451277</v>
        <stp/>
        <stp>StudyData</stp>
        <stp>S.ADSK</stp>
        <stp>PCB</stp>
        <stp>BaseType=Index,Index=1</stp>
        <stp>Close</stp>
        <stp>Q</stp>
        <stp>0</stp>
        <stp>all</stp>
        <stp/>
        <stp/>
        <stp/>
        <stp>T</stp>
        <tr r="K13" s="1"/>
      </tp>
      <tp>
        <v>237.90523809519999</v>
        <stp/>
        <stp>StudyData</stp>
        <stp>S.FERG</stp>
        <stp>MA</stp>
        <stp>InputChoice=Close,MAType=Sim,Period=21</stp>
        <stp>MA</stp>
        <stp>D</stp>
        <stp/>
        <stp>all</stp>
        <stp/>
        <stp/>
        <stp/>
        <stp>T</stp>
        <tr r="P188" s="1"/>
      </tp>
      <tp>
        <v>84.842380952400006</v>
        <stp/>
        <stp>StudyData</stp>
        <stp>S.EVRG</stp>
        <stp>MA</stp>
        <stp>InputChoice=Close,MAType=Sim,Period=21</stp>
        <stp>MA</stp>
        <stp>D</stp>
        <stp/>
        <stp>all</stp>
        <stp/>
        <stp/>
        <stp/>
        <stp>T</stp>
        <tr r="P173" s="1"/>
      </tp>
      <tp>
        <v>365.42666666669999</v>
        <stp/>
        <stp>StudyData</stp>
        <stp>S.ISRG</stp>
        <stp>MA</stp>
        <stp>InputChoice=Close,MAType=Sim,Period=21</stp>
        <stp>MA</stp>
        <stp>D</stp>
        <stp/>
        <stp>all</stp>
        <stp/>
        <stp/>
        <stp/>
        <stp>T</stp>
        <tr r="P255" s="1"/>
      </tp>
      <tp>
        <v>143.44095238099999</v>
        <stp/>
        <stp>StudyData</stp>
        <stp>S.CBRE</stp>
        <stp>MA</stp>
        <stp>InputChoice=Close,MAType=Sim,Period=21</stp>
        <stp>MA</stp>
        <stp>D</stp>
        <stp/>
        <stp>all</stp>
        <stp/>
        <stp/>
        <stp/>
        <stp>T</stp>
        <tr r="P82" s="1"/>
      </tp>
      <tp>
        <v>-8.5451826532790306E-2</v>
        <stp/>
        <stp>StudyData</stp>
        <stp>S.VZ</stp>
        <stp>PCB</stp>
        <stp>BaseType=Index,Index=1</stp>
        <stp>Close</stp>
        <stp>M</stp>
        <stp>0</stp>
        <stp>all</stp>
        <stp/>
        <stp/>
        <stp/>
        <stp>T</stp>
        <tr r="J479" s="1"/>
      </tp>
      <tp>
        <v>14.829364105082245</v>
        <stp/>
        <stp>StudyData</stp>
        <stp>S.VZ</stp>
        <stp>PCB</stp>
        <stp>BaseType=Index,Index=1</stp>
        <stp>Close</stp>
        <stp>A</stp>
        <stp>0</stp>
        <stp>all</stp>
        <stp/>
        <stp/>
        <stp/>
        <stp>T</stp>
        <tr r="L479" s="1"/>
      </tp>
      <tp>
        <v>10.462919225318846</v>
        <stp/>
        <stp>StudyData</stp>
        <stp>S.VZ</stp>
        <stp>PCB</stp>
        <stp>BaseType=Index,Index=1</stp>
        <stp>Close</stp>
        <stp>Q</stp>
        <stp>0</stp>
        <stp>all</stp>
        <stp/>
        <stp/>
        <stp/>
        <stp>T</stp>
        <tr r="K479" s="1"/>
      </tp>
      <tp>
        <v>-0.61623459413514481</v>
        <stp/>
        <stp>StudyData</stp>
        <stp>S.VZ</stp>
        <stp>PCB</stp>
        <stp>BaseType=Index,Index=1</stp>
        <stp>Close</stp>
        <stp>W</stp>
        <stp>0</stp>
        <stp>all</stp>
        <stp/>
        <stp/>
        <stp/>
        <stp>T</stp>
        <tr r="I479" s="1"/>
      </tp>
      <tp>
        <v>4.9856712146</v>
        <stp/>
        <stp>StudyData</stp>
        <stp>S.GDDY</stp>
        <stp>StdDev</stp>
        <stp>InputChoice=Close,Period1=21</stp>
        <stp>STDDEV</stp>
        <stp>D</stp>
        <stp/>
        <stp>all</stp>
        <stp/>
        <stp/>
        <stp/>
        <stp>T</stp>
        <tr r="Q203" s="1"/>
      </tp>
      <tp>
        <v>4.1412445137000002</v>
        <stp/>
        <stp>StudyData</stp>
        <stp>S.GEHC</stp>
        <stp>StdDev</stp>
        <stp>InputChoice=Close,Period1=21</stp>
        <stp>STDDEV</stp>
        <stp>D</stp>
        <stp/>
        <stp>all</stp>
        <stp/>
        <stp/>
        <stp/>
        <stp>T</stp>
        <tr r="Q205" s="1"/>
      </tp>
      <tp>
        <v>1.8499152398000001</v>
        <stp/>
        <stp>StudyData</stp>
        <stp>S.GILD</stp>
        <stp>StdDev</stp>
        <stp>InputChoice=Close,Period1=21</stp>
        <stp>STDDEV</stp>
        <stp>D</stp>
        <stp/>
        <stp>all</stp>
        <stp/>
        <stp/>
        <stp/>
        <stp>T</stp>
        <tr r="Q208" s="1"/>
      </tp>
      <tp>
        <v>10.350960519399999</v>
        <stp/>
        <stp>StudyData</stp>
        <stp>S.GNRC</stp>
        <stp>StdDev</stp>
        <stp>InputChoice=Close,Period1=21</stp>
        <stp>STDDEV</stp>
        <stp>D</stp>
        <stp/>
        <stp>all</stp>
        <stp/>
        <stp/>
        <stp/>
        <stp>T</stp>
        <tr r="Q213" s="1"/>
      </tp>
      <tp>
        <v>15.638956431800001</v>
        <stp/>
        <stp>StudyData</stp>
        <stp>S.GOOG</stp>
        <stp>StdDev</stp>
        <stp>InputChoice=Close,Period1=21</stp>
        <stp>STDDEV</stp>
        <stp>D</stp>
        <stp/>
        <stp>all</stp>
        <stp/>
        <stp/>
        <stp/>
        <stp>T</stp>
        <tr r="Q214" s="1"/>
      </tp>
      <tp>
        <v>29.564833134600001</v>
        <stp/>
        <stp>StudyData</stp>
        <stp>S.GRMN</stp>
        <stp>StdDev</stp>
        <stp>InputChoice=Close,Period1=21</stp>
        <stp>STDDEV</stp>
        <stp>D</stp>
        <stp/>
        <stp>all</stp>
        <stp/>
        <stp/>
        <stp/>
        <stp>T</stp>
        <tr r="Q218" s="1"/>
      </tp>
      <tp>
        <v>52.359047619000002</v>
        <stp/>
        <stp>StudyData</stp>
        <stp>S.FISV</stp>
        <stp>MA</stp>
        <stp>InputChoice=Close,MAType=Sim,Period=21</stp>
        <stp>MA</stp>
        <stp>D</stp>
        <stp/>
        <stp>all</stp>
        <stp/>
        <stp/>
        <stp/>
        <stp>T</stp>
        <tr r="P192" s="1"/>
      </tp>
      <tp>
        <v>242.18666666670001</v>
        <stp/>
        <stp>StudyData</stp>
        <stp>S.ROST</stp>
        <stp>MA</stp>
        <stp>InputChoice=Close,MAType=Sim,Period=21</stp>
        <stp>MA</stp>
        <stp>D</stp>
        <stp/>
        <stp>all</stp>
        <stp/>
        <stp/>
        <stp/>
        <stp>T</stp>
        <tr r="P398" s="1"/>
      </tp>
      <tp>
        <v>47.5628571429</v>
        <stp/>
        <stp>StudyData</stp>
        <stp>S.FAST</stp>
        <stp>MA</stp>
        <stp>InputChoice=Close,MAType=Sim,Period=21</stp>
        <stp>MA</stp>
        <stp>D</stp>
        <stp/>
        <stp>all</stp>
        <stp/>
        <stp/>
        <stp/>
        <stp>T</stp>
        <tr r="P182" s="1"/>
      </tp>
      <tp>
        <v>942.27571428570002</v>
        <stp/>
        <stp>StudyData</stp>
        <stp>S.COST</stp>
        <stp>MA</stp>
        <stp>InputChoice=Close,MAType=Sim,Period=21</stp>
        <stp>MA</stp>
        <stp>D</stp>
        <stp/>
        <stp>all</stp>
        <stp/>
        <stp/>
        <stp/>
        <stp>T</stp>
        <tr r="P111" s="1"/>
      </tp>
      <tp>
        <v>95.507142857100007</v>
        <stp/>
        <stp>StudyData</stp>
        <stp>S.MNST</stp>
        <stp>MA</stp>
        <stp>InputChoice=Close,MAType=Sim,Period=21</stp>
        <stp>MA</stp>
        <stp>D</stp>
        <stp/>
        <stp>all</stp>
        <stp/>
        <stp/>
        <stp/>
        <stp>T</stp>
        <tr r="P312" s="1"/>
      </tp>
      <tp>
        <v>852.48047619049999</v>
        <stp/>
        <stp>StudyData</stp>
        <stp>S.CASY</stp>
        <stp>MA</stp>
        <stp>InputChoice=Close,MAType=Sim,Period=21</stp>
        <stp>MA</stp>
        <stp>D</stp>
        <stp/>
        <stp>all</stp>
        <stp/>
        <stp/>
        <stp/>
        <stp>T</stp>
        <tr r="P78" s="1"/>
      </tp>
      <tp>
        <v>28.039047619000002</v>
        <stp/>
        <stp>StudyData</stp>
        <stp>S.NWSA</stp>
        <stp>MA</stp>
        <stp>InputChoice=Close,MAType=Sim,Period=21</stp>
        <stp>MA</stp>
        <stp>D</stp>
        <stp/>
        <stp>all</stp>
        <stp/>
        <stp/>
        <stp/>
        <stp>T</stp>
        <tr r="P346" s="1"/>
      </tp>
      <tp>
        <v>196.569047619</v>
        <stp/>
        <stp>StudyData</stp>
        <stp>S.VRSK</stp>
        <stp>MA</stp>
        <stp>InputChoice=Close,MAType=Sim,Period=21</stp>
        <stp>MA</stp>
        <stp>D</stp>
        <stp/>
        <stp>all</stp>
        <stp/>
        <stp/>
        <stp/>
        <stp>T</stp>
        <tr r="P472" s="1"/>
      </tp>
      <tp>
        <v>225.97238095239999</v>
        <stp/>
        <stp>StudyData</stp>
        <stp>S.ADSK</stp>
        <stp>MA</stp>
        <stp>InputChoice=Close,MAType=Sim,Period=21</stp>
        <stp>MA</stp>
        <stp>D</stp>
        <stp/>
        <stp>all</stp>
        <stp/>
        <stp/>
        <stp/>
        <stp>T</stp>
        <tr r="P13" s="1"/>
      </tp>
      <tp>
        <v>192.94</v>
        <stp/>
        <stp>StudyData</stp>
        <stp>S.DASH</stp>
        <stp>MA</stp>
        <stp>InputChoice=Close,MAType=Sim,Period=21</stp>
        <stp>MA</stp>
        <stp>D</stp>
        <stp/>
        <stp>all</stp>
        <stp/>
        <stp/>
        <stp/>
        <stp>T</stp>
        <tr r="P130" s="1"/>
      </tp>
      <tp>
        <v>49.600476190499997</v>
        <stp/>
        <stp>StudyData</stp>
        <stp>S.CTSH</stp>
        <stp>MA</stp>
        <stp>InputChoice=Close,MAType=Sim,Period=21</stp>
        <stp>MA</stp>
        <stp>D</stp>
        <stp/>
        <stp>all</stp>
        <stp/>
        <stp/>
        <stp/>
        <stp>T</stp>
        <tr r="P123" s="1"/>
      </tp>
      <tp>
        <v>185.85095238100001</v>
        <stp/>
        <stp>StudyData</stp>
        <stp>S.MRSH</stp>
        <stp>MA</stp>
        <stp>InputChoice=Close,MAType=Sim,Period=21</stp>
        <stp>MA</stp>
        <stp>D</stp>
        <stp/>
        <stp>all</stp>
        <stp/>
        <stp/>
        <stp/>
        <stp>T</stp>
        <tr r="P319" s="1"/>
      </tp>
      <tp>
        <v>281.33714285709999</v>
        <stp/>
        <stp>StudyData</stp>
        <stp>S.VRSN</stp>
        <stp>MA</stp>
        <stp>InputChoice=Close,MAType=Sim,Period=21</stp>
        <stp>MA</stp>
        <stp>D</stp>
        <stp/>
        <stp>all</stp>
        <stp/>
        <stp/>
        <stp/>
        <stp>T</stp>
        <tr r="P473" s="1"/>
      </tp>
      <tp>
        <v>297.02095238099997</v>
        <stp/>
        <stp>StudyData</stp>
        <stp>S.NDSN</stp>
        <stp>MA</stp>
        <stp>InputChoice=Close,MAType=Sim,Period=21</stp>
        <stp>MA</stp>
        <stp>D</stp>
        <stp/>
        <stp>all</stp>
        <stp/>
        <stp/>
        <stp/>
        <stp>T</stp>
        <tr r="P330" s="1"/>
      </tp>
      <tp>
        <v>3.2404761904999999</v>
        <stp/>
        <stp>StudyData</stp>
        <stp>ATR(S.ZBH,MAType:=Sim,Period:=21)</stp>
        <stp>Bar</stp>
        <stp/>
        <stp>Close</stp>
        <stp>D</stp>
        <stp/>
        <stp/>
        <stp/>
        <stp/>
        <stp/>
        <stp>T</stp>
        <tr r="O502" s="1"/>
      </tp>
      <tp>
        <v>2.7171428570999998</v>
        <stp/>
        <stp>StudyData</stp>
        <stp>ATR(S.ZTS,MAType:=Sim,Period:=21)</stp>
        <stp>Bar</stp>
        <stp/>
        <stp>Close</stp>
        <stp>D</stp>
        <stp/>
        <stp/>
        <stp/>
        <stp/>
        <stp/>
        <stp>T</stp>
        <tr r="O504" s="1"/>
      </tp>
      <tp>
        <v>5.6688328393000003</v>
        <stp/>
        <stp>StudyData</stp>
        <stp>S.FANG</stp>
        <stp>StdDev</stp>
        <stp>InputChoice=Close,Period1=21</stp>
        <stp>STDDEV</stp>
        <stp>D</stp>
        <stp/>
        <stp>all</stp>
        <stp/>
        <stp/>
        <stp/>
        <stp>T</stp>
        <tr r="Q181" s="1"/>
      </tp>
      <tp>
        <v>2.1240665016000002</v>
        <stp/>
        <stp>StudyData</stp>
        <stp>S.FAST</stp>
        <stp>StdDev</stp>
        <stp>InputChoice=Close,Period1=21</stp>
        <stp>STDDEV</stp>
        <stp>D</stp>
        <stp/>
        <stp>all</stp>
        <stp/>
        <stp/>
        <stp/>
        <stp>T</stp>
        <tr r="Q182" s="1"/>
      </tp>
      <tp>
        <v>11.12491653</v>
        <stp/>
        <stp>StudyData</stp>
        <stp>S.FFIV</stp>
        <stp>StdDev</stp>
        <stp>InputChoice=Close,Period1=21</stp>
        <stp>STDDEV</stp>
        <stp>D</stp>
        <stp/>
        <stp>all</stp>
        <stp/>
        <stp/>
        <stp/>
        <stp>T</stp>
        <tr r="Q189" s="1"/>
      </tp>
      <tp>
        <v>5.2574794577999997</v>
        <stp/>
        <stp>StudyData</stp>
        <stp>S.FDXF</stp>
        <stp>StdDev</stp>
        <stp>InputChoice=Close,Period1=21</stp>
        <stp>STDDEV</stp>
        <stp>D</stp>
        <stp/>
        <stp>all</stp>
        <stp/>
        <stp/>
        <stp/>
        <stp>T</stp>
        <tr r="Q186" s="1"/>
      </tp>
      <tp>
        <v>11.6893046838</v>
        <stp/>
        <stp>StudyData</stp>
        <stp>S.FERG</stp>
        <stp>StdDev</stp>
        <stp>InputChoice=Close,Period1=21</stp>
        <stp>STDDEV</stp>
        <stp>D</stp>
        <stp/>
        <stp>all</stp>
        <stp/>
        <stp/>
        <stp/>
        <stp>T</stp>
        <tr r="Q188" s="1"/>
      </tp>
      <tp>
        <v>100.2463857221</v>
        <stp/>
        <stp>StudyData</stp>
        <stp>S.FICO</stp>
        <stp>StdDev</stp>
        <stp>InputChoice=Close,Period1=21</stp>
        <stp>STDDEV</stp>
        <stp>D</stp>
        <stp/>
        <stp>all</stp>
        <stp/>
        <stp/>
        <stp/>
        <stp>T</stp>
        <tr r="Q190" s="1"/>
      </tp>
      <tp>
        <v>0.62644988290000003</v>
        <stp/>
        <stp>StudyData</stp>
        <stp>S.FITB</stp>
        <stp>StdDev</stp>
        <stp>InputChoice=Close,Period1=21</stp>
        <stp>STDDEV</stp>
        <stp>D</stp>
        <stp/>
        <stp>all</stp>
        <stp/>
        <stp/>
        <stp/>
        <stp>T</stp>
        <tr r="Q193" s="1"/>
      </tp>
      <tp>
        <v>1.8788393193999999</v>
        <stp/>
        <stp>StudyData</stp>
        <stp>S.FISV</stp>
        <stp>StdDev</stp>
        <stp>InputChoice=Close,Period1=21</stp>
        <stp>STDDEV</stp>
        <stp>D</stp>
        <stp/>
        <stp>all</stp>
        <stp/>
        <stp/>
        <stp/>
        <stp>T</stp>
        <tr r="Q192" s="1"/>
      </tp>
      <tp>
        <v>2.4349955184000001</v>
        <stp/>
        <stp>StudyData</stp>
        <stp>S.FOXA</stp>
        <stp>StdDev</stp>
        <stp>InputChoice=Close,Period1=21</stp>
        <stp>STDDEV</stp>
        <stp>D</stp>
        <stp/>
        <stp>all</stp>
        <stp/>
        <stp/>
        <stp/>
        <stp>T</stp>
        <tr r="Q197" s="1"/>
      </tp>
      <tp>
        <v>6.8507014387999998</v>
        <stp/>
        <stp>StudyData</stp>
        <stp>S.FLEX</stp>
        <stp>StdDev</stp>
        <stp>InputChoice=Close,Period1=21</stp>
        <stp>STDDEV</stp>
        <stp>D</stp>
        <stp/>
        <stp>all</stp>
        <stp/>
        <stp/>
        <stp/>
        <stp>T</stp>
        <tr r="Q195" s="1"/>
      </tp>
      <tp>
        <v>15.514437661900001</v>
        <stp/>
        <stp>StudyData</stp>
        <stp>S.FSLR</stp>
        <stp>StdDev</stp>
        <stp>InputChoice=Close,Period1=21</stp>
        <stp>STDDEV</stp>
        <stp>D</stp>
        <stp/>
        <stp>all</stp>
        <stp/>
        <stp/>
        <stp/>
        <stp>T</stp>
        <tr r="Q199" s="1"/>
      </tp>
      <tp>
        <v>5.2332762248</v>
        <stp/>
        <stp>StudyData</stp>
        <stp>S.FTNT</stp>
        <stp>StdDev</stp>
        <stp>InputChoice=Close,Period1=21</stp>
        <stp>STDDEV</stp>
        <stp>D</stp>
        <stp/>
        <stp>all</stp>
        <stp/>
        <stp/>
        <stp/>
        <stp>T</stp>
        <tr r="Q200" s="1"/>
      </tp>
      <tp>
        <v>396.25666666670003</v>
        <stp/>
        <stp>StudyData</stp>
        <stp>S.SNPS</stp>
        <stp>MA</stp>
        <stp>InputChoice=Close,MAType=Sim,Period=21</stp>
        <stp>MA</stp>
        <stp>D</stp>
        <stp/>
        <stp>all</stp>
        <stp/>
        <stp/>
        <stp/>
        <stp>T</stp>
        <tr r="P411" s="1"/>
      </tp>
      <tp>
        <v>-2.3560209424083864</v>
        <stp/>
        <stp>StudyData</stp>
        <stp>S.VICI</stp>
        <stp>PCB</stp>
        <stp>BaseType=Index,Index=1</stp>
        <stp>Close</stp>
        <stp>W</stp>
        <stp>0</stp>
        <stp>all</stp>
        <stp/>
        <stp/>
        <stp/>
        <stp>T</stp>
        <tr r="I468" s="1"/>
      </tp>
      <tp>
        <v>-1.6572504708097975</v>
        <stp/>
        <stp>StudyData</stp>
        <stp>S.VICI</stp>
        <stp>PCB</stp>
        <stp>BaseType=Index,Index=1</stp>
        <stp>Close</stp>
        <stp>Q</stp>
        <stp>0</stp>
        <stp>all</stp>
        <stp/>
        <stp/>
        <stp/>
        <stp>T</stp>
        <tr r="K468" s="1"/>
      </tp>
      <tp>
        <v>-0.91081593927894489</v>
        <stp/>
        <stp>StudyData</stp>
        <stp>S.VICI</stp>
        <stp>PCB</stp>
        <stp>BaseType=Index,Index=1</stp>
        <stp>Close</stp>
        <stp>M</stp>
        <stp>0</stp>
        <stp>all</stp>
        <stp/>
        <stp/>
        <stp/>
        <stp>T</stp>
        <tr r="J468" s="1"/>
      </tp>
      <tp>
        <v>-7.1479374110953113</v>
        <stp/>
        <stp>StudyData</stp>
        <stp>S.VICI</stp>
        <stp>PCB</stp>
        <stp>BaseType=Index,Index=1</stp>
        <stp>Close</stp>
        <stp>A</stp>
        <stp>0</stp>
        <stp>all</stp>
        <stp/>
        <stp/>
        <stp/>
        <stp>T</stp>
        <tr r="L468" s="1"/>
      </tp>
      <tp>
        <v>3.6941856729842666</v>
        <stp/>
        <stp>StudyData</stp>
        <stp>S.SMCI</stp>
        <stp>PCB</stp>
        <stp>BaseType=Index,Index=1</stp>
        <stp>Close</stp>
        <stp>W</stp>
        <stp>0</stp>
        <stp>all</stp>
        <stp/>
        <stp/>
        <stp/>
        <stp>T</stp>
        <tr r="I408" s="1"/>
      </tp>
      <tp>
        <v>10.05796113194681</v>
        <stp/>
        <stp>StudyData</stp>
        <stp>S.SMCI</stp>
        <stp>PCB</stp>
        <stp>BaseType=Index,Index=1</stp>
        <stp>Close</stp>
        <stp>Q</stp>
        <stp>0</stp>
        <stp>all</stp>
        <stp/>
        <stp/>
        <stp/>
        <stp>T</stp>
        <tr r="K408" s="1"/>
      </tp>
      <tp>
        <v>13.661971830985911</v>
        <stp/>
        <stp>StudyData</stp>
        <stp>S.SMCI</stp>
        <stp>PCB</stp>
        <stp>BaseType=Index,Index=1</stp>
        <stp>Close</stp>
        <stp>M</stp>
        <stp>0</stp>
        <stp>all</stp>
        <stp/>
        <stp/>
        <stp/>
        <stp>T</stp>
        <tr r="J408" s="1"/>
      </tp>
      <tp>
        <v>10.283566791937142</v>
        <stp/>
        <stp>StudyData</stp>
        <stp>S.SMCI</stp>
        <stp>PCB</stp>
        <stp>BaseType=Index,Index=1</stp>
        <stp>Close</stp>
        <stp>A</stp>
        <stp>0</stp>
        <stp>all</stp>
        <stp/>
        <stp/>
        <stp/>
        <stp>T</stp>
        <tr r="L408" s="1"/>
      </tp>
      <tp>
        <v>0.70962038992290999</v>
        <stp/>
        <stp>StudyData</stp>
        <stp>S.SPGI</stp>
        <stp>PCB</stp>
        <stp>BaseType=Index,Index=1</stp>
        <stp>Close</stp>
        <stp>Q</stp>
        <stp>0</stp>
        <stp>all</stp>
        <stp/>
        <stp/>
        <stp/>
        <stp>T</stp>
        <tr r="K415" s="1"/>
      </tp>
      <tp>
        <v>0.48016854896005201</v>
        <stp/>
        <stp>StudyData</stp>
        <stp>S.SPGI</stp>
        <stp>PCB</stp>
        <stp>BaseType=Index,Index=1</stp>
        <stp>Close</stp>
        <stp>W</stp>
        <stp>0</stp>
        <stp>all</stp>
        <stp/>
        <stp/>
        <stp/>
        <stp>T</stp>
        <tr r="I415" s="1"/>
      </tp>
      <tp>
        <v>-0.43211225208165771</v>
        <stp/>
        <stp>StudyData</stp>
        <stp>S.SPGI</stp>
        <stp>PCB</stp>
        <stp>BaseType=Index,Index=1</stp>
        <stp>Close</stp>
        <stp>M</stp>
        <stp>0</stp>
        <stp>all</stp>
        <stp/>
        <stp/>
        <stp/>
        <stp>T</stp>
        <tr r="J415" s="1"/>
      </tp>
      <tp>
        <v>-21.515911134924124</v>
        <stp/>
        <stp>StudyData</stp>
        <stp>S.SPGI</stp>
        <stp>PCB</stp>
        <stp>BaseType=Index,Index=1</stp>
        <stp>Close</stp>
        <stp>A</stp>
        <stp>0</stp>
        <stp>all</stp>
        <stp/>
        <stp/>
        <stp/>
        <stp>T</stp>
        <tr r="L415" s="1"/>
      </tp>
      <tp>
        <v>176.14904761899999</v>
        <stp/>
        <stp>StudyData</stp>
        <stp>S.EXPD</stp>
        <stp>MA</stp>
        <stp>InputChoice=Close,MAType=Sim,Period=21</stp>
        <stp>MA</stp>
        <stp>D</stp>
        <stp/>
        <stp>all</stp>
        <stp/>
        <stp/>
        <stp/>
        <stp>T</stp>
        <tr r="P177" s="1"/>
      </tp>
      <tp>
        <v>284.3019047619</v>
        <stp/>
        <stp>StudyData</stp>
        <stp>S.EXPE</stp>
        <stp>MA</stp>
        <stp>InputChoice=Close,MAType=Sim,Period=21</stp>
        <stp>MA</stp>
        <stp>D</stp>
        <stp/>
        <stp>all</stp>
        <stp/>
        <stp/>
        <stp/>
        <stp>T</stp>
        <tr r="P178" s="1"/>
      </tp>
      <tp>
        <v>0.42438340110448003</v>
        <stp/>
        <stp>StudyData</stp>
        <stp>S.MSCI</stp>
        <stp>PCB</stp>
        <stp>BaseType=Index,Index=1</stp>
        <stp>Close</stp>
        <stp>W</stp>
        <stp>0</stp>
        <stp>all</stp>
        <stp/>
        <stp/>
        <stp/>
        <stp>T</stp>
        <tr r="I322" s="1"/>
      </tp>
      <tp>
        <v>0.98564388257983282</v>
        <stp/>
        <stp>StudyData</stp>
        <stp>S.MSCI</stp>
        <stp>PCB</stp>
        <stp>BaseType=Index,Index=1</stp>
        <stp>Close</stp>
        <stp>Q</stp>
        <stp>0</stp>
        <stp>all</stp>
        <stp/>
        <stp/>
        <stp/>
        <stp>T</stp>
        <tr r="K322" s="1"/>
      </tp>
      <tp>
        <v>-1.1673423738291537</v>
        <stp/>
        <stp>StudyData</stp>
        <stp>S.MSCI</stp>
        <stp>PCB</stp>
        <stp>BaseType=Index,Index=1</stp>
        <stp>Close</stp>
        <stp>M</stp>
        <stp>0</stp>
        <stp>all</stp>
        <stp/>
        <stp/>
        <stp/>
        <stp>T</stp>
        <tr r="J322" s="1"/>
      </tp>
      <tp>
        <v>-1.4240147804716432</v>
        <stp/>
        <stp>StudyData</stp>
        <stp>S.MSCI</stp>
        <stp>PCB</stp>
        <stp>BaseType=Index,Index=1</stp>
        <stp>Close</stp>
        <stp>A</stp>
        <stp>0</stp>
        <stp>all</stp>
        <stp/>
        <stp/>
        <stp/>
        <stp>T</stp>
        <tr r="L322" s="1"/>
      </tp>
      <tp>
        <v>2.757898411590165</v>
        <stp/>
        <stp>StudyData</stp>
        <stp>S.NXPI</stp>
        <stp>PCB</stp>
        <stp>BaseType=Index,Index=1</stp>
        <stp>Close</stp>
        <stp>M</stp>
        <stp>0</stp>
        <stp>all</stp>
        <stp/>
        <stp/>
        <stp/>
        <stp>T</stp>
        <tr r="J347" s="1"/>
      </tp>
      <tp>
        <v>8.4861328664885356</v>
        <stp/>
        <stp>StudyData</stp>
        <stp>S.NXPI</stp>
        <stp>PCB</stp>
        <stp>BaseType=Index,Index=1</stp>
        <stp>Close</stp>
        <stp>A</stp>
        <stp>0</stp>
        <stp>all</stp>
        <stp/>
        <stp/>
        <stp/>
        <stp>T</stp>
        <tr r="L347" s="1"/>
      </tp>
      <tp>
        <v>-1.7646322639856451</v>
        <stp/>
        <stp>StudyData</stp>
        <stp>S.NXPI</stp>
        <stp>PCB</stp>
        <stp>BaseType=Index,Index=1</stp>
        <stp>Close</stp>
        <stp>W</stp>
        <stp>0</stp>
        <stp>all</stp>
        <stp/>
        <stp/>
        <stp/>
        <stp>T</stp>
        <tr r="I347" s="1"/>
      </tp>
      <tp>
        <v>-16.208233996370495</v>
        <stp/>
        <stp>StudyData</stp>
        <stp>S.NXPI</stp>
        <stp>PCB</stp>
        <stp>BaseType=Index,Index=1</stp>
        <stp>Close</stp>
        <stp>Q</stp>
        <stp>0</stp>
        <stp>all</stp>
        <stp/>
        <stp/>
        <stp/>
        <stp>T</stp>
        <tr r="K347" s="1"/>
      </tp>
      <tp>
        <v>256.48095238100001</v>
        <stp/>
        <stp>StudyData</stp>
        <stp>S.NXPI</stp>
        <stp>MA</stp>
        <stp>InputChoice=Close,MAType=Sim,Period=21</stp>
        <stp>MA</stp>
        <stp>D</stp>
        <stp/>
        <stp>all</stp>
        <stp/>
        <stp/>
        <stp/>
        <stp>T</stp>
        <tr r="P347" s="1"/>
      </tp>
      <tp>
        <v>56.355238095200001</v>
        <stp/>
        <stp>StudyData</stp>
        <stp>S.PYPL</stp>
        <stp>MA</stp>
        <stp>InputChoice=Close,MAType=Sim,Period=21</stp>
        <stp>MA</stp>
        <stp>D</stp>
        <stp/>
        <stp>all</stp>
        <stp/>
        <stp/>
        <stp/>
        <stp>T</stp>
        <tr r="P385" s="1"/>
      </tp>
      <tp>
        <v>322.63380952379998</v>
        <stp/>
        <stp>StudyData</stp>
        <stp>S.AAPL</stp>
        <stp>MA</stp>
        <stp>InputChoice=Close,MAType=Sim,Period=21</stp>
        <stp>MA</stp>
        <stp>D</stp>
        <stp/>
        <stp>all</stp>
        <stp/>
        <stp/>
        <stp/>
        <stp>T</stp>
        <tr r="P3" s="1"/>
      </tp>
      <tp>
        <v>4.8619047619</v>
        <stp/>
        <stp>StudyData</stp>
        <stp>ATR(S.YUM,MAType:=Sim,Period:=21)</stp>
        <stp>Bar</stp>
        <stp/>
        <stp>Close</stp>
        <stp>D</stp>
        <stp/>
        <stp/>
        <stp/>
        <stp/>
        <stp/>
        <stp>T</stp>
        <tr r="O501" s="1"/>
      </tp>
      <tp>
        <v>1.575147670094069</v>
        <stp/>
        <stp>StudyData</stp>
        <stp>S.BX</stp>
        <stp>PCB</stp>
        <stp>BaseType=Index,Index=1</stp>
        <stp>Close</stp>
        <stp>W</stp>
        <stp>0</stp>
        <stp>all</stp>
        <stp/>
        <stp/>
        <stp/>
        <stp>T</stp>
        <tr r="I73" s="1"/>
      </tp>
      <tp>
        <v>18.373417183649181</v>
        <stp/>
        <stp>StudyData</stp>
        <stp>S.BX</stp>
        <stp>PCB</stp>
        <stp>BaseType=Index,Index=1</stp>
        <stp>Close</stp>
        <stp>Q</stp>
        <stp>0</stp>
        <stp>all</stp>
        <stp/>
        <stp/>
        <stp/>
        <stp>T</stp>
        <tr r="K73" s="1"/>
      </tp>
      <tp>
        <v>9.0332681017612462</v>
        <stp/>
        <stp>StudyData</stp>
        <stp>S.BX</stp>
        <stp>PCB</stp>
        <stp>BaseType=Index,Index=1</stp>
        <stp>Close</stp>
        <stp>M</stp>
        <stp>0</stp>
        <stp>all</stp>
        <stp/>
        <stp/>
        <stp/>
        <stp>T</stp>
        <tr r="J73" s="1"/>
      </tp>
      <tp>
        <v>-9.6340988711561053</v>
        <stp/>
        <stp>StudyData</stp>
        <stp>S.BX</stp>
        <stp>PCB</stp>
        <stp>BaseType=Index,Index=1</stp>
        <stp>Close</stp>
        <stp>A</stp>
        <stp>0</stp>
        <stp>all</stp>
        <stp/>
        <stp/>
        <stp/>
        <stp>T</stp>
        <tr r="L73" s="1"/>
      </tp>
      <tp>
        <v>2.5244769108999998</v>
        <stp/>
        <stp>StudyData</stp>
        <stp>S.EBAY</stp>
        <stp>StdDev</stp>
        <stp>InputChoice=Close,Period1=21</stp>
        <stp>STDDEV</stp>
        <stp>D</stp>
        <stp/>
        <stp>all</stp>
        <stp/>
        <stp/>
        <stp/>
        <stp>T</stp>
        <tr r="Q153" s="1"/>
      </tp>
      <tp>
        <v>3.5248301611000001</v>
        <stp/>
        <stp>StudyData</stp>
        <stp>S.ECHO</stp>
        <stp>StdDev</stp>
        <stp>InputChoice=Close,Period1=21</stp>
        <stp>STDDEV</stp>
        <stp>D</stp>
        <stp/>
        <stp>all</stp>
        <stp/>
        <stp/>
        <stp/>
        <stp>T</stp>
        <tr r="Q154" s="1"/>
      </tp>
      <tp>
        <v>13.9218733264</v>
        <stp/>
        <stp>StudyData</stp>
        <stp>S.ERIE</stp>
        <stp>StdDev</stp>
        <stp>InputChoice=Close,Period1=21</stp>
        <stp>STDDEV</stp>
        <stp>D</stp>
        <stp/>
        <stp>all</stp>
        <stp/>
        <stp/>
        <stp/>
        <stp>T</stp>
        <tr r="Q168" s="1"/>
      </tp>
      <tp>
        <v>17.501602738399999</v>
        <stp/>
        <stp>StudyData</stp>
        <stp>S.EQIX</stp>
        <stp>StdDev</stp>
        <stp>InputChoice=Close,Period1=21</stp>
        <stp>STDDEV</stp>
        <stp>D</stp>
        <stp/>
        <stp>all</stp>
        <stp/>
        <stp/>
        <stp/>
        <stp>T</stp>
        <tr r="Q165" s="1"/>
      </tp>
      <tp>
        <v>1.495774699</v>
        <stp/>
        <stp>StudyData</stp>
        <stp>S.EVRG</stp>
        <stp>StdDev</stp>
        <stp>InputChoice=Close,Period1=21</stp>
        <stp>STDDEV</stp>
        <stp>D</stp>
        <stp/>
        <stp>all</stp>
        <stp/>
        <stp/>
        <stp/>
        <stp>T</stp>
        <tr r="Q173" s="1"/>
      </tp>
      <tp>
        <v>4.5731513618999999</v>
        <stp/>
        <stp>StudyData</stp>
        <stp>S.EXPD</stp>
        <stp>StdDev</stp>
        <stp>InputChoice=Close,Period1=21</stp>
        <stp>STDDEV</stp>
        <stp>D</stp>
        <stp/>
        <stp>all</stp>
        <stp/>
        <stp/>
        <stp/>
        <stp>T</stp>
        <tr r="Q177" s="1"/>
      </tp>
      <tp>
        <v>20.448445189200001</v>
        <stp/>
        <stp>StudyData</stp>
        <stp>S.EXPE</stp>
        <stp>StdDev</stp>
        <stp>InputChoice=Close,Period1=21</stp>
        <stp>STDDEV</stp>
        <stp>D</stp>
        <stp/>
        <stp>all</stp>
        <stp/>
        <stp/>
        <stp/>
        <stp>T</stp>
        <tr r="Q178" s="1"/>
      </tp>
      <tp>
        <v>-0.23516392308756631</v>
        <stp/>
        <stp>StudyData</stp>
        <stp>S.TECH</stp>
        <stp>PCB</stp>
        <stp>BaseType=Index,Index=1</stp>
        <stp>Close</stp>
        <stp>W</stp>
        <stp>0</stp>
        <stp>all</stp>
        <stp/>
        <stp/>
        <stp/>
        <stp>T</stp>
        <tr r="I432" s="1"/>
      </tp>
      <tp>
        <v>2.0806794055201681</v>
        <stp/>
        <stp>StudyData</stp>
        <stp>S.TECH</stp>
        <stp>PCB</stp>
        <stp>BaseType=Index,Index=1</stp>
        <stp>Close</stp>
        <stp>Q</stp>
        <stp>0</stp>
        <stp>all</stp>
        <stp/>
        <stp/>
        <stp/>
        <stp>T</stp>
        <tr r="K432" s="1"/>
      </tp>
      <tp>
        <v>4.1614648356222965E-2</v>
        <stp/>
        <stp>StudyData</stp>
        <stp>S.TECH</stp>
        <stp>PCB</stp>
        <stp>BaseType=Index,Index=1</stp>
        <stp>Close</stp>
        <stp>M</stp>
        <stp>0</stp>
        <stp>all</stp>
        <stp/>
        <stp/>
        <stp/>
        <stp>T</stp>
        <tr r="J432" s="1"/>
      </tp>
      <tp>
        <v>22.632205407243671</v>
        <stp/>
        <stp>StudyData</stp>
        <stp>S.TECH</stp>
        <stp>PCB</stp>
        <stp>BaseType=Index,Index=1</stp>
        <stp>Close</stp>
        <stp>A</stp>
        <stp>0</stp>
        <stp>all</stp>
        <stp/>
        <stp/>
        <stp/>
        <stp>T</stp>
        <tr r="L432" s="1"/>
      </tp>
      <tp>
        <v>6.7903752039151826</v>
        <stp/>
        <stp>StudyData</stp>
        <stp>S.DASH</stp>
        <stp>PCB</stp>
        <stp>BaseType=Index,Index=1</stp>
        <stp>Close</stp>
        <stp>M</stp>
        <stp>0</stp>
        <stp>all</stp>
        <stp/>
        <stp/>
        <stp/>
        <stp>T</stp>
        <tr r="J130" s="1"/>
      </tp>
      <tp>
        <v>-7.5061815612857634</v>
        <stp/>
        <stp>StudyData</stp>
        <stp>S.DASH</stp>
        <stp>PCB</stp>
        <stp>BaseType=Index,Index=1</stp>
        <stp>Close</stp>
        <stp>A</stp>
        <stp>0</stp>
        <stp>all</stp>
        <stp/>
        <stp/>
        <stp/>
        <stp>T</stp>
        <tr r="L130" s="1"/>
      </tp>
      <tp>
        <v>-3.1351151391843026</v>
        <stp/>
        <stp>StudyData</stp>
        <stp>S.DASH</stp>
        <stp>PCB</stp>
        <stp>BaseType=Index,Index=1</stp>
        <stp>Close</stp>
        <stp>W</stp>
        <stp>0</stp>
        <stp>all</stp>
        <stp/>
        <stp/>
        <stp/>
        <stp>T</stp>
        <tr r="I130" s="1"/>
      </tp>
      <tp>
        <v>13.520836720316488</v>
        <stp/>
        <stp>StudyData</stp>
        <stp>S.DASH</stp>
        <stp>PCB</stp>
        <stp>BaseType=Index,Index=1</stp>
        <stp>Close</stp>
        <stp>Q</stp>
        <stp>0</stp>
        <stp>all</stp>
        <stp/>
        <stp/>
        <stp/>
        <stp>T</stp>
        <tr r="K130" s="1"/>
      </tp>
      <tp>
        <v>4.4083107497741603</v>
        <stp/>
        <stp>StudyData</stp>
        <stp>S.CTSH</stp>
        <stp>PCB</stp>
        <stp>BaseType=Index,Index=1</stp>
        <stp>Close</stp>
        <stp>M</stp>
        <stp>0</stp>
        <stp>all</stp>
        <stp/>
        <stp/>
        <stp/>
        <stp>T</stp>
        <tr r="J123" s="1"/>
      </tp>
      <tp>
        <v>-30.373493975903617</v>
        <stp/>
        <stp>StudyData</stp>
        <stp>S.CTSH</stp>
        <stp>PCB</stp>
        <stp>BaseType=Index,Index=1</stp>
        <stp>Close</stp>
        <stp>A</stp>
        <stp>0</stp>
        <stp>all</stp>
        <stp/>
        <stp/>
        <stp/>
        <stp>T</stp>
        <tr r="L123" s="1"/>
      </tp>
      <tp>
        <v>0.20808045777700265</v>
        <stp/>
        <stp>StudyData</stp>
        <stp>S.CTSH</stp>
        <stp>PCB</stp>
        <stp>BaseType=Index,Index=1</stp>
        <stp>Close</stp>
        <stp>W</stp>
        <stp>0</stp>
        <stp>all</stp>
        <stp/>
        <stp/>
        <stp/>
        <stp>T</stp>
        <tr r="I123" s="1"/>
      </tp>
      <tp>
        <v>49.212496772527743</v>
        <stp/>
        <stp>StudyData</stp>
        <stp>S.CTSH</stp>
        <stp>PCB</stp>
        <stp>BaseType=Index,Index=1</stp>
        <stp>Close</stp>
        <stp>Q</stp>
        <stp>0</stp>
        <stp>all</stp>
        <stp/>
        <stp/>
        <stp/>
        <stp>T</stp>
        <tr r="K123" s="1"/>
      </tp>
      <tp>
        <v>0.65369813906901209</v>
        <stp/>
        <stp>StudyData</stp>
        <stp>S.MRSH</stp>
        <stp>PCB</stp>
        <stp>BaseType=Index,Index=1</stp>
        <stp>Close</stp>
        <stp>M</stp>
        <stp>0</stp>
        <stp>all</stp>
        <stp/>
        <stp/>
        <stp/>
        <stp>T</stp>
        <tr r="J319" s="1"/>
      </tp>
      <tp>
        <v>2.9161276412246639</v>
        <stp/>
        <stp>StudyData</stp>
        <stp>S.MRSH</stp>
        <stp>PCB</stp>
        <stp>BaseType=Index,Index=1</stp>
        <stp>Close</stp>
        <stp>A</stp>
        <stp>0</stp>
        <stp>all</stp>
        <stp/>
        <stp/>
        <stp/>
        <stp>T</stp>
        <tr r="L319" s="1"/>
      </tp>
      <tp>
        <v>-0.37568484216018727</v>
        <stp/>
        <stp>StudyData</stp>
        <stp>S.MRSH</stp>
        <stp>PCB</stp>
        <stp>BaseType=Index,Index=1</stp>
        <stp>Close</stp>
        <stp>W</stp>
        <stp>0</stp>
        <stp>all</stp>
        <stp/>
        <stp/>
        <stp/>
        <stp>T</stp>
        <tr r="I319" s="1"/>
      </tp>
      <tp>
        <v>14.555708885822275</v>
        <stp/>
        <stp>StudyData</stp>
        <stp>S.MRSH</stp>
        <stp>PCB</stp>
        <stp>BaseType=Index,Index=1</stp>
        <stp>Close</stp>
        <stp>Q</stp>
        <stp>0</stp>
        <stp>all</stp>
        <stp/>
        <stp/>
        <stp/>
        <stp>T</stp>
        <tr r="K319" s="1"/>
      </tp>
      <tp>
        <v>-11.605873993368068</v>
        <stp/>
        <stp>StudyData</stp>
        <stp>S.NCLH</stp>
        <stp>PCB</stp>
        <stp>BaseType=Index,Index=1</stp>
        <stp>Close</stp>
        <stp>Q</stp>
        <stp>0</stp>
        <stp>all</stp>
        <stp/>
        <stp/>
        <stp/>
        <stp>T</stp>
        <tr r="K328" s="1"/>
      </tp>
      <tp>
        <v>-3.0649350649350642</v>
        <stp/>
        <stp>StudyData</stp>
        <stp>S.NCLH</stp>
        <stp>PCB</stp>
        <stp>BaseType=Index,Index=1</stp>
        <stp>Close</stp>
        <stp>W</stp>
        <stp>0</stp>
        <stp>all</stp>
        <stp/>
        <stp/>
        <stp/>
        <stp>T</stp>
        <tr r="I328" s="1"/>
      </tp>
      <tp>
        <v>-16.397849462365592</v>
        <stp/>
        <stp>StudyData</stp>
        <stp>S.NCLH</stp>
        <stp>PCB</stp>
        <stp>BaseType=Index,Index=1</stp>
        <stp>Close</stp>
        <stp>A</stp>
        <stp>0</stp>
        <stp>all</stp>
        <stp/>
        <stp/>
        <stp/>
        <stp>T</stp>
        <tr r="L328" s="1"/>
      </tp>
      <tp>
        <v>0.70156502968159207</v>
        <stp/>
        <stp>StudyData</stp>
        <stp>S.NCLH</stp>
        <stp>PCB</stp>
        <stp>BaseType=Index,Index=1</stp>
        <stp>Close</stp>
        <stp>M</stp>
        <stp>0</stp>
        <stp>all</stp>
        <stp/>
        <stp/>
        <stp/>
        <stp>T</stp>
        <tr r="J328" s="1"/>
      </tp>
      <tp>
        <v>0.57200538358008646</v>
        <stp/>
        <stp>StudyData</stp>
        <stp>S.INVH</stp>
        <stp>PCB</stp>
        <stp>BaseType=Index,Index=1</stp>
        <stp>Close</stp>
        <stp>M</stp>
        <stp>0</stp>
        <stp>all</stp>
        <stp/>
        <stp/>
        <stp/>
        <stp>T</stp>
        <tr r="J250" s="1"/>
      </tp>
      <tp>
        <v>7.5566750629722979</v>
        <stp/>
        <stp>StudyData</stp>
        <stp>S.INVH</stp>
        <stp>PCB</stp>
        <stp>BaseType=Index,Index=1</stp>
        <stp>Close</stp>
        <stp>A</stp>
        <stp>0</stp>
        <stp>all</stp>
        <stp/>
        <stp/>
        <stp/>
        <stp>T</stp>
        <tr r="L250" s="1"/>
      </tp>
      <tp>
        <v>-1.0592519033432646</v>
        <stp/>
        <stp>StudyData</stp>
        <stp>S.INVH</stp>
        <stp>PCB</stp>
        <stp>BaseType=Index,Index=1</stp>
        <stp>Close</stp>
        <stp>Q</stp>
        <stp>0</stp>
        <stp>all</stp>
        <stp/>
        <stp/>
        <stp/>
        <stp>T</stp>
        <tr r="K250" s="1"/>
      </tp>
      <tp>
        <v>-1.5805070793546276</v>
        <stp/>
        <stp>StudyData</stp>
        <stp>S.INVH</stp>
        <stp>PCB</stp>
        <stp>BaseType=Index,Index=1</stp>
        <stp>Close</stp>
        <stp>W</stp>
        <stp>0</stp>
        <stp>all</stp>
        <stp/>
        <stp/>
        <stp/>
        <stp>T</stp>
        <tr r="I250" s="1"/>
      </tp>
      <tp>
        <v>1.7161904762</v>
        <stp/>
        <stp>StudyData</stp>
        <stp>ATR(S.XEL,MAType:=Sim,Period:=21)</stp>
        <stp>Bar</stp>
        <stp/>
        <stp>Close</stp>
        <stp>D</stp>
        <stp/>
        <stp/>
        <stp/>
        <stp/>
        <stp/>
        <stp>T</stp>
        <tr r="O497" s="1"/>
      </tp>
      <tp>
        <v>3.9223809524000002</v>
        <stp/>
        <stp>StudyData</stp>
        <stp>ATR(S.XOM,MAType:=Sim,Period:=21)</stp>
        <stp>Bar</stp>
        <stp/>
        <stp>Close</stp>
        <stp>D</stp>
        <stp/>
        <stp/>
        <stp/>
        <stp/>
        <stp/>
        <stp>T</stp>
        <tr r="L38" s="2"/>
        <tr r="O498" s="1"/>
      </tp>
      <tp>
        <v>0.4794246903715581</v>
        <stp/>
        <stp>StudyData</stp>
        <stp>S.WY</stp>
        <stp>PCB</stp>
        <stp>BaseType=Index,Index=1</stp>
        <stp>Close</stp>
        <stp>M</stp>
        <stp>0</stp>
        <stp>all</stp>
        <stp/>
        <stp/>
        <stp/>
        <stp>T</stp>
        <tr r="J495" s="1"/>
      </tp>
      <tp>
        <v>6.1629379485014804</v>
        <stp/>
        <stp>StudyData</stp>
        <stp>S.WY</stp>
        <stp>PCB</stp>
        <stp>BaseType=Index,Index=1</stp>
        <stp>Close</stp>
        <stp>A</stp>
        <stp>0</stp>
        <stp>all</stp>
        <stp/>
        <stp/>
        <stp/>
        <stp>T</stp>
        <tr r="L495" s="1"/>
      </tp>
      <tp>
        <v>5.0543024227234792</v>
        <stp/>
        <stp>StudyData</stp>
        <stp>S.WY</stp>
        <stp>PCB</stp>
        <stp>BaseType=Index,Index=1</stp>
        <stp>Close</stp>
        <stp>Q</stp>
        <stp>0</stp>
        <stp>all</stp>
        <stp/>
        <stp/>
        <stp/>
        <stp>T</stp>
        <tr r="K495" s="1"/>
      </tp>
      <tp>
        <v>-1.6810007818608277</v>
        <stp/>
        <stp>StudyData</stp>
        <stp>S.WY</stp>
        <stp>PCB</stp>
        <stp>BaseType=Index,Index=1</stp>
        <stp>Close</stp>
        <stp>W</stp>
        <stp>0</stp>
        <stp>all</stp>
        <stp/>
        <stp/>
        <stp/>
        <stp>T</stp>
        <tr r="I495" s="1"/>
      </tp>
      <tp>
        <v>3.3209523810000001</v>
        <stp/>
        <stp>StudyData</stp>
        <stp>ATR(S.XYL,MAType:=Sim,Period:=21)</stp>
        <stp>Bar</stp>
        <stp/>
        <stp>Close</stp>
        <stp>D</stp>
        <stp/>
        <stp/>
        <stp/>
        <stp/>
        <stp/>
        <stp>T</stp>
        <tr r="O499" s="1"/>
      </tp>
      <tp>
        <v>2.8571428570999999</v>
        <stp/>
        <stp>StudyData</stp>
        <stp>ATR(S.XYZ,MAType:=Sim,Period:=21)</stp>
        <stp>Bar</stp>
        <stp/>
        <stp>Close</stp>
        <stp>D</stp>
        <stp/>
        <stp/>
        <stp/>
        <stp/>
        <stp/>
        <stp>T</stp>
        <tr r="O500" s="1"/>
      </tp>
      <tp>
        <v>12.0884127912</v>
        <stp/>
        <stp>StudyData</stp>
        <stp>S.DASH</stp>
        <stp>StdDev</stp>
        <stp>InputChoice=Close,Period1=21</stp>
        <stp>STDDEV</stp>
        <stp>D</stp>
        <stp/>
        <stp>all</stp>
        <stp/>
        <stp/>
        <stp/>
        <stp>T</stp>
        <tr r="Q130" s="1"/>
      </tp>
      <tp>
        <v>14.2358793147</v>
        <stp/>
        <stp>StudyData</stp>
        <stp>S.DDOG</stp>
        <stp>StdDev</stp>
        <stp>InputChoice=Close,Period1=21</stp>
        <stp>STDDEV</stp>
        <stp>D</stp>
        <stp/>
        <stp>all</stp>
        <stp/>
        <stp/>
        <stp/>
        <stp>T</stp>
        <tr r="Q132" s="1"/>
      </tp>
      <tp>
        <v>4.0919830364000003</v>
        <stp/>
        <stp>StudyData</stp>
        <stp>S.DECK</stp>
        <stp>StdDev</stp>
        <stp>InputChoice=Close,Period1=21</stp>
        <stp>STDDEV</stp>
        <stp>D</stp>
        <stp/>
        <stp>all</stp>
        <stp/>
        <stp/>
        <stp/>
        <stp>T</stp>
        <tr r="Q134" s="1"/>
      </tp>
      <tp>
        <v>28.658044313200001</v>
        <stp/>
        <stp>StudyData</stp>
        <stp>S.DELL</stp>
        <stp>StdDev</stp>
        <stp>InputChoice=Close,Period1=21</stp>
        <stp>STDDEV</stp>
        <stp>D</stp>
        <stp/>
        <stp>all</stp>
        <stp/>
        <stp/>
        <stp/>
        <stp>T</stp>
        <tr r="Q135" s="1"/>
      </tp>
      <tp>
        <v>3.2982611373999999</v>
        <stp/>
        <stp>StudyData</stp>
        <stp>S.DLTR</stp>
        <stp>StdDev</stp>
        <stp>InputChoice=Close,Period1=21</stp>
        <stp>STDDEV</stp>
        <stp>D</stp>
        <stp/>
        <stp>all</stp>
        <stp/>
        <stp/>
        <stp/>
        <stp>T</stp>
        <tr r="Q142" s="1"/>
      </tp>
      <tp>
        <v>5.5018238575999998</v>
        <stp/>
        <stp>StudyData</stp>
        <stp>S.DXCM</stp>
        <stp>StdDev</stp>
        <stp>InputChoice=Close,Period1=21</stp>
        <stp>STDDEV</stp>
        <stp>D</stp>
        <stp/>
        <stp>all</stp>
        <stp/>
        <stp/>
        <stp/>
        <stp>T</stp>
        <tr r="Q152" s="1"/>
      </tp>
      <tp>
        <v>-0.34722222222223531</v>
        <stp/>
        <stp>StudyData</stp>
        <stp>S.TSCO</stp>
        <stp>PCB</stp>
        <stp>BaseType=Index,Index=1</stp>
        <stp>Close</stp>
        <stp>W</stp>
        <stp>0</stp>
        <stp>all</stp>
        <stp/>
        <stp/>
        <stp/>
        <stp>T</stp>
        <tr r="I447" s="1"/>
      </tp>
      <tp>
        <v>8.9528630180322626</v>
        <stp/>
        <stp>StudyData</stp>
        <stp>S.TSCO</stp>
        <stp>PCB</stp>
        <stp>BaseType=Index,Index=1</stp>
        <stp>Close</stp>
        <stp>Q</stp>
        <stp>0</stp>
        <stp>all</stp>
        <stp/>
        <stp/>
        <stp/>
        <stp>T</stp>
        <tr r="K447" s="1"/>
      </tp>
      <tp>
        <v>11.927201819954496</v>
        <stp/>
        <stp>StudyData</stp>
        <stp>S.TSCO</stp>
        <stp>PCB</stp>
        <stp>BaseType=Index,Index=1</stp>
        <stp>Close</stp>
        <stp>M</stp>
        <stp>0</stp>
        <stp>all</stp>
        <stp/>
        <stp/>
        <stp/>
        <stp>T</stp>
        <tr r="J447" s="1"/>
      </tp>
      <tp>
        <v>-31.13377324535093</v>
        <stp/>
        <stp>StudyData</stp>
        <stp>S.TSCO</stp>
        <stp>PCB</stp>
        <stp>BaseType=Index,Index=1</stp>
        <stp>Close</stp>
        <stp>A</stp>
        <stp>0</stp>
        <stp>all</stp>
        <stp/>
        <stp/>
        <stp/>
        <stp>T</stp>
        <tr r="L447" s="1"/>
      </tp>
      <tp>
        <v>4.0507162851967742</v>
        <stp/>
        <stp>StudyData</stp>
        <stp>S.TTWO</stp>
        <stp>PCB</stp>
        <stp>BaseType=Index,Index=1</stp>
        <stp>Close</stp>
        <stp>M</stp>
        <stp>0</stp>
        <stp>all</stp>
        <stp/>
        <stp/>
        <stp/>
        <stp>T</stp>
        <tr r="J452" s="1"/>
      </tp>
      <tp>
        <v>-1.2771940788188922</v>
        <stp/>
        <stp>StudyData</stp>
        <stp>S.TTWO</stp>
        <stp>PCB</stp>
        <stp>BaseType=Index,Index=1</stp>
        <stp>Close</stp>
        <stp>A</stp>
        <stp>0</stp>
        <stp>all</stp>
        <stp/>
        <stp/>
        <stp/>
        <stp>T</stp>
        <tr r="L452" s="1"/>
      </tp>
      <tp>
        <v>1.1120889671173697</v>
        <stp/>
        <stp>StudyData</stp>
        <stp>S.TTWO</stp>
        <stp>PCB</stp>
        <stp>BaseType=Index,Index=1</stp>
        <stp>Close</stp>
        <stp>Q</stp>
        <stp>0</stp>
        <stp>all</stp>
        <stp/>
        <stp/>
        <stp/>
        <stp>T</stp>
        <tr r="K452" s="1"/>
      </tp>
      <tp>
        <v>2.5395537525355047</v>
        <stp/>
        <stp>StudyData</stp>
        <stp>S.TTWO</stp>
        <stp>PCB</stp>
        <stp>BaseType=Index,Index=1</stp>
        <stp>Close</stp>
        <stp>W</stp>
        <stp>0</stp>
        <stp>all</stp>
        <stp/>
        <stp/>
        <stp/>
        <stp>T</stp>
        <tr r="I452" s="1"/>
      </tp>
      <tp>
        <v>3.6635871296591302</v>
        <stp/>
        <stp>StudyData</stp>
        <stp>S.VLTO</stp>
        <stp>PCB</stp>
        <stp>BaseType=Index,Index=1</stp>
        <stp>Close</stp>
        <stp>M</stp>
        <stp>0</stp>
        <stp>all</stp>
        <stp/>
        <stp/>
        <stp/>
        <stp>T</stp>
        <tr r="J470" s="1"/>
      </tp>
      <tp>
        <v>-2.1647624774503873</v>
        <stp/>
        <stp>StudyData</stp>
        <stp>S.VLTO</stp>
        <stp>PCB</stp>
        <stp>BaseType=Index,Index=1</stp>
        <stp>Close</stp>
        <stp>A</stp>
        <stp>0</stp>
        <stp>all</stp>
        <stp/>
        <stp/>
        <stp/>
        <stp>T</stp>
        <tr r="L470" s="1"/>
      </tp>
      <tp>
        <v>10.081190798376181</v>
        <stp/>
        <stp>StudyData</stp>
        <stp>S.VLTO</stp>
        <stp>PCB</stp>
        <stp>BaseType=Index,Index=1</stp>
        <stp>Close</stp>
        <stp>Q</stp>
        <stp>0</stp>
        <stp>all</stp>
        <stp/>
        <stp/>
        <stp/>
        <stp>T</stp>
        <tr r="K470" s="1"/>
      </tp>
      <tp>
        <v>-0.7321537522879793</v>
        <stp/>
        <stp>StudyData</stp>
        <stp>S.VLTO</stp>
        <stp>PCB</stp>
        <stp>BaseType=Index,Index=1</stp>
        <stp>Close</stp>
        <stp>W</stp>
        <stp>0</stp>
        <stp>all</stp>
        <stp/>
        <stp/>
        <stp/>
        <stp>T</stp>
        <tr r="I470" s="1"/>
      </tp>
      <tp>
        <v>-0.28876055086628732</v>
        <stp/>
        <stp>StudyData</stp>
        <stp>S.ECHO</stp>
        <stp>PCB</stp>
        <stp>BaseType=Index,Index=1</stp>
        <stp>Close</stp>
        <stp>W</stp>
        <stp>0</stp>
        <stp>all</stp>
        <stp/>
        <stp/>
        <stp/>
        <stp>T</stp>
        <tr r="I154" s="1"/>
      </tp>
      <tp>
        <v>-11.546798029556649</v>
        <stp/>
        <stp>StudyData</stp>
        <stp>S.ECHO</stp>
        <stp>PCB</stp>
        <stp>BaseType=Index,Index=1</stp>
        <stp>Close</stp>
        <stp>Q</stp>
        <stp>0</stp>
        <stp>all</stp>
        <stp/>
        <stp/>
        <stp/>
        <stp>T</stp>
        <tr r="K154" s="1"/>
      </tp>
      <tp>
        <v>89.78</v>
        <stp/>
        <stp>StudyData</stp>
        <stp>S.ECHO</stp>
        <stp>PCB</stp>
        <stp>BaseType=Index,Index=1</stp>
        <stp>Close</stp>
        <stp>A</stp>
        <stp>0</stp>
        <stp>all</stp>
        <stp/>
        <stp/>
        <stp/>
        <stp>T</stp>
        <tr r="L154" s="1"/>
      </tp>
      <tp>
        <v>6.7665596384825752</v>
        <stp/>
        <stp>StudyData</stp>
        <stp>S.ECHO</stp>
        <stp>PCB</stp>
        <stp>BaseType=Index,Index=1</stp>
        <stp>Close</stp>
        <stp>M</stp>
        <stp>0</stp>
        <stp>all</stp>
        <stp/>
        <stp/>
        <stp/>
        <stp>T</stp>
        <tr r="J154" s="1"/>
      </tp>
      <tp>
        <v>1.7130785481083077</v>
        <stp/>
        <stp>StudyData</stp>
        <stp>S.FICO</stp>
        <stp>PCB</stp>
        <stp>BaseType=Index,Index=1</stp>
        <stp>Close</stp>
        <stp>W</stp>
        <stp>0</stp>
        <stp>all</stp>
        <stp/>
        <stp/>
        <stp/>
        <stp>T</stp>
        <tr r="I190" s="1"/>
      </tp>
      <tp>
        <v>-11.344347913423389</v>
        <stp/>
        <stp>StudyData</stp>
        <stp>S.FICO</stp>
        <stp>PCB</stp>
        <stp>BaseType=Index,Index=1</stp>
        <stp>Close</stp>
        <stp>Q</stp>
        <stp>0</stp>
        <stp>all</stp>
        <stp/>
        <stp/>
        <stp/>
        <stp>T</stp>
        <tr r="K190" s="1"/>
      </tp>
      <tp>
        <v>-5.6751293445060877</v>
        <stp/>
        <stp>StudyData</stp>
        <stp>S.FICO</stp>
        <stp>PCB</stp>
        <stp>BaseType=Index,Index=1</stp>
        <stp>Close</stp>
        <stp>M</stp>
        <stp>0</stp>
        <stp>all</stp>
        <stp/>
        <stp/>
        <stp/>
        <stp>T</stp>
        <tr r="J190" s="1"/>
      </tp>
      <tp>
        <v>-37.346062391312067</v>
        <stp/>
        <stp>StudyData</stp>
        <stp>S.FICO</stp>
        <stp>PCB</stp>
        <stp>BaseType=Index,Index=1</stp>
        <stp>Close</stp>
        <stp>A</stp>
        <stp>0</stp>
        <stp>all</stp>
        <stp/>
        <stp/>
        <stp/>
        <stp>T</stp>
        <tr r="L190" s="1"/>
      </tp>
      <tp>
        <v>84.211428571400006</v>
        <stp/>
        <stp>StudyData</stp>
        <stp>S.CTVA</stp>
        <stp>MA</stp>
        <stp>InputChoice=Close,MAType=Sim,Period=21</stp>
        <stp>MA</stp>
        <stp>D</stp>
        <stp/>
        <stp>all</stp>
        <stp/>
        <stp/>
        <stp/>
        <stp>T</stp>
        <tr r="P124" s="1"/>
      </tp>
      <tp>
        <v>12.878888153540711</v>
        <stp/>
        <stp>StudyData</stp>
        <stp>S.AVGO</stp>
        <stp>PCB</stp>
        <stp>BaseType=Index,Index=1</stp>
        <stp>Close</stp>
        <stp>Q</stp>
        <stp>0</stp>
        <stp>all</stp>
        <stp/>
        <stp/>
        <stp/>
        <stp>T</stp>
        <tr r="K47" s="1"/>
      </tp>
      <tp>
        <v>-0.31793529081727062</v>
        <stp/>
        <stp>StudyData</stp>
        <stp>S.AVGO</stp>
        <stp>PCB</stp>
        <stp>BaseType=Index,Index=1</stp>
        <stp>Close</stp>
        <stp>W</stp>
        <stp>0</stp>
        <stp>all</stp>
        <stp/>
        <stp/>
        <stp/>
        <stp>T</stp>
        <tr r="I47" s="1"/>
      </tp>
      <tp>
        <v>9.5355528154541709</v>
        <stp/>
        <stp>StudyData</stp>
        <stp>S.AVGO</stp>
        <stp>PCB</stp>
        <stp>BaseType=Index,Index=1</stp>
        <stp>Close</stp>
        <stp>M</stp>
        <stp>0</stp>
        <stp>all</stp>
        <stp/>
        <stp/>
        <stp/>
        <stp>T</stp>
        <tr r="J47" s="1"/>
      </tp>
      <tp>
        <v>23.201386882403931</v>
        <stp/>
        <stp>StudyData</stp>
        <stp>S.AVGO</stp>
        <stp>PCB</stp>
        <stp>BaseType=Index,Index=1</stp>
        <stp>Close</stp>
        <stp>A</stp>
        <stp>0</stp>
        <stp>all</stp>
        <stp/>
        <stp/>
        <stp/>
        <stp>T</stp>
        <tr r="L47" s="1"/>
      </tp>
      <tp>
        <v>1.5729226714979794</v>
        <stp/>
        <stp>StudyData</stp>
        <stp>S.CSCO</stp>
        <stp>PCB</stp>
        <stp>BaseType=Index,Index=1</stp>
        <stp>Close</stp>
        <stp>W</stp>
        <stp>0</stp>
        <stp>all</stp>
        <stp/>
        <stp/>
        <stp/>
        <stp>T</stp>
        <tr r="I119" s="1"/>
      </tp>
      <tp>
        <v>5.0059594755661454</v>
        <stp/>
        <stp>StudyData</stp>
        <stp>S.CSCO</stp>
        <stp>PCB</stp>
        <stp>BaseType=Index,Index=1</stp>
        <stp>Close</stp>
        <stp>Q</stp>
        <stp>0</stp>
        <stp>all</stp>
        <stp/>
        <stp/>
        <stp/>
        <stp>T</stp>
        <tr r="K119" s="1"/>
      </tp>
      <tp>
        <v>6.3367531683765783</v>
        <stp/>
        <stp>StudyData</stp>
        <stp>S.CSCO</stp>
        <stp>PCB</stp>
        <stp>BaseType=Index,Index=1</stp>
        <stp>Close</stp>
        <stp>M</stp>
        <stp>0</stp>
        <stp>all</stp>
        <stp/>
        <stp/>
        <stp/>
        <stp>T</stp>
        <tr r="J119" s="1"/>
      </tp>
      <tp>
        <v>60.119433986758409</v>
        <stp/>
        <stp>StudyData</stp>
        <stp>S.CSCO</stp>
        <stp>PCB</stp>
        <stp>BaseType=Index,Index=1</stp>
        <stp>Close</stp>
        <stp>A</stp>
        <stp>0</stp>
        <stp>all</stp>
        <stp/>
        <stp/>
        <stp/>
        <stp>T</stp>
        <tr r="L119" s="1"/>
      </tp>
      <tp>
        <v>30.029523809499999</v>
        <stp/>
        <stp>StudyData</stp>
        <stp>S.INVH</stp>
        <stp>MA</stp>
        <stp>InputChoice=Close,MAType=Sim,Period=21</stp>
        <stp>MA</stp>
        <stp>D</stp>
        <stp/>
        <stp>all</stp>
        <stp/>
        <stp/>
        <stp/>
        <stp>T</stp>
        <tr r="P250" s="1"/>
      </tp>
      <tp>
        <v>200.32190476189999</v>
        <stp/>
        <stp>StudyData</stp>
        <stp>S.MRVL</stp>
        <stp>MA</stp>
        <stp>InputChoice=Close,MAType=Sim,Period=21</stp>
        <stp>MA</stp>
        <stp>D</stp>
        <stp/>
        <stp>all</stp>
        <stp/>
        <stp/>
        <stp/>
        <stp>T</stp>
        <tr r="P320" s="1"/>
      </tp>
      <tp>
        <v>10.236378327800001</v>
        <stp/>
        <stp>StudyData</stp>
        <stp>S.CBOE</stp>
        <stp>StdDev</stp>
        <stp>InputChoice=Close,Period1=21</stp>
        <stp>STDDEV</stp>
        <stp>D</stp>
        <stp/>
        <stp>all</stp>
        <stp/>
        <stp/>
        <stp/>
        <stp>T</stp>
        <tr r="Q81" s="1"/>
      </tp>
      <tp>
        <v>5.2405960264000004</v>
        <stp/>
        <stp>StudyData</stp>
        <stp>S.CBRE</stp>
        <stp>StdDev</stp>
        <stp>InputChoice=Close,Period1=21</stp>
        <stp>STDDEV</stp>
        <stp>D</stp>
        <stp/>
        <stp>all</stp>
        <stp/>
        <stp/>
        <stp/>
        <stp>T</stp>
        <tr r="Q82" s="1"/>
      </tp>
      <tp>
        <v>2.9872365680000001</v>
        <stp/>
        <stp>StudyData</stp>
        <stp>S.CARR</stp>
        <stp>StdDev</stp>
        <stp>InputChoice=Close,Period1=21</stp>
        <stp>STDDEV</stp>
        <stp>D</stp>
        <stp/>
        <stp>all</stp>
        <stp/>
        <stp/>
        <stp/>
        <stp>T</stp>
        <tr r="Q77" s="1"/>
      </tp>
      <tp>
        <v>16.0557859253</v>
        <stp/>
        <stp>StudyData</stp>
        <stp>S.CASY</stp>
        <stp>StdDev</stp>
        <stp>InputChoice=Close,Period1=21</stp>
        <stp>STDDEV</stp>
        <stp>D</stp>
        <stp/>
        <stp>all</stp>
        <stp/>
        <stp/>
        <stp/>
        <stp>T</stp>
        <tr r="Q78" s="1"/>
      </tp>
      <tp>
        <v>15.1878628294</v>
        <stp/>
        <stp>StudyData</stp>
        <stp>S.CDNS</stp>
        <stp>StdDev</stp>
        <stp>InputChoice=Close,Period1=21</stp>
        <stp>STDDEV</stp>
        <stp>D</stp>
        <stp/>
        <stp>all</stp>
        <stp/>
        <stp/>
        <stp/>
        <stp>T</stp>
        <tr r="Q85" s="1"/>
      </tp>
      <tp>
        <v>10.3737711728</v>
        <stp/>
        <stp>StudyData</stp>
        <stp>S.CHTR</stp>
        <stp>StdDev</stp>
        <stp>InputChoice=Close,Period1=21</stp>
        <stp>STDDEV</stp>
        <stp>D</stp>
        <stp/>
        <stp>all</stp>
        <stp/>
        <stp/>
        <stp/>
        <stp>T</stp>
        <tr r="Q92" s="1"/>
      </tp>
      <tp>
        <v>24.966782784900001</v>
        <stp/>
        <stp>StudyData</stp>
        <stp>S.CHRW</stp>
        <stp>StdDev</stp>
        <stp>InputChoice=Close,Period1=21</stp>
        <stp>STDDEV</stp>
        <stp>D</stp>
        <stp/>
        <stp>all</stp>
        <stp/>
        <stp/>
        <stp/>
        <stp>T</stp>
        <tr r="Q91" s="1"/>
      </tp>
      <tp>
        <v>26.7867979717</v>
        <stp/>
        <stp>StudyData</stp>
        <stp>S.CIEN</stp>
        <stp>StdDev</stp>
        <stp>InputChoice=Close,Period1=21</stp>
        <stp>STDDEV</stp>
        <stp>D</stp>
        <stp/>
        <stp>all</stp>
        <stp/>
        <stp/>
        <stp/>
        <stp>T</stp>
        <tr r="Q94" s="1"/>
      </tp>
      <tp>
        <v>2.9055134858999998</v>
        <stp/>
        <stp>StudyData</stp>
        <stp>S.CINF</stp>
        <stp>StdDev</stp>
        <stp>InputChoice=Close,Period1=21</stp>
        <stp>STDDEV</stp>
        <stp>D</stp>
        <stp/>
        <stp>all</stp>
        <stp/>
        <stp/>
        <stp/>
        <stp>T</stp>
        <tr r="Q95" s="1"/>
      </tp>
      <tp>
        <v>35.563776425599997</v>
        <stp/>
        <stp>StudyData</stp>
        <stp>S.COHR</stp>
        <stp>StdDev</stp>
        <stp>InputChoice=Close,Period1=21</stp>
        <stp>STDDEV</stp>
        <stp>D</stp>
        <stp/>
        <stp>all</stp>
        <stp/>
        <stp/>
        <stp/>
        <stp>T</stp>
        <tr r="Q106" s="1"/>
      </tp>
      <tp>
        <v>8.0994996346000008</v>
        <stp/>
        <stp>StudyData</stp>
        <stp>S.COIN</stp>
        <stp>StdDev</stp>
        <stp>InputChoice=Close,Period1=21</stp>
        <stp>STDDEV</stp>
        <stp>D</stp>
        <stp/>
        <stp>all</stp>
        <stp/>
        <stp/>
        <stp/>
        <stp>T</stp>
        <tr r="Q107" s="1"/>
      </tp>
      <tp>
        <v>14.260463016399999</v>
        <stp/>
        <stp>StudyData</stp>
        <stp>S.COST</stp>
        <stp>StdDev</stp>
        <stp>InputChoice=Close,Period1=21</stp>
        <stp>STDDEV</stp>
        <stp>D</stp>
        <stp/>
        <stp>all</stp>
        <stp/>
        <stp/>
        <stp/>
        <stp>T</stp>
        <tr r="Q111" s="1"/>
      </tp>
      <tp>
        <v>13.050272253699999</v>
        <stp/>
        <stp>StudyData</stp>
        <stp>S.CRWD</stp>
        <stp>StdDev</stp>
        <stp>InputChoice=Close,Period1=21</stp>
        <stp>STDDEV</stp>
        <stp>D</stp>
        <stp/>
        <stp>all</stp>
        <stp/>
        <stp/>
        <stp/>
        <stp>T</stp>
        <tr r="Q118" s="1"/>
      </tp>
      <tp>
        <v>1.0214442223</v>
        <stp/>
        <stp>StudyData</stp>
        <stp>S.CSGP</stp>
        <stp>StdDev</stp>
        <stp>InputChoice=Close,Period1=21</stp>
        <stp>STDDEV</stp>
        <stp>D</stp>
        <stp/>
        <stp>all</stp>
        <stp/>
        <stp/>
        <stp/>
        <stp>T</stp>
        <tr r="Q120" s="1"/>
      </tp>
      <tp>
        <v>4.0567855868000002</v>
        <stp/>
        <stp>StudyData</stp>
        <stp>S.CSCO</stp>
        <stp>StdDev</stp>
        <stp>InputChoice=Close,Period1=21</stp>
        <stp>STDDEV</stp>
        <stp>D</stp>
        <stp/>
        <stp>all</stp>
        <stp/>
        <stp/>
        <stp/>
        <stp>T</stp>
        <tr r="Q119" s="1"/>
      </tp>
      <tp>
        <v>13.878433815499999</v>
        <stp/>
        <stp>StudyData</stp>
        <stp>S.CPAY</stp>
        <stp>StdDev</stp>
        <stp>InputChoice=Close,Period1=21</stp>
        <stp>STDDEV</stp>
        <stp>D</stp>
        <stp/>
        <stp>all</stp>
        <stp/>
        <stp/>
        <stp/>
        <stp>T</stp>
        <tr r="Q112" s="1"/>
      </tp>
      <tp>
        <v>1.1577789747</v>
        <stp/>
        <stp>StudyData</stp>
        <stp>S.CPRT</stp>
        <stp>StdDev</stp>
        <stp>InputChoice=Close,Period1=21</stp>
        <stp>STDDEV</stp>
        <stp>D</stp>
        <stp/>
        <stp>all</stp>
        <stp/>
        <stp/>
        <stp/>
        <stp>T</stp>
        <tr r="Q113" s="1"/>
      </tp>
      <tp>
        <v>3.5846364028000002</v>
        <stp/>
        <stp>StudyData</stp>
        <stp>S.CVNA</stp>
        <stp>StdDev</stp>
        <stp>InputChoice=Close,Period1=21</stp>
        <stp>STDDEV</stp>
        <stp>D</stp>
        <stp/>
        <stp>all</stp>
        <stp/>
        <stp/>
        <stp/>
        <stp>T</stp>
        <tr r="Q125" s="1"/>
      </tp>
      <tp>
        <v>7.7808987583000002</v>
        <stp/>
        <stp>StudyData</stp>
        <stp>S.CTAS</stp>
        <stp>StdDev</stp>
        <stp>InputChoice=Close,Period1=21</stp>
        <stp>STDDEV</stp>
        <stp>D</stp>
        <stp/>
        <stp>all</stp>
        <stp/>
        <stp/>
        <stp/>
        <stp>T</stp>
        <tr r="Q122" s="1"/>
      </tp>
      <tp>
        <v>4.9838178955999997</v>
        <stp/>
        <stp>StudyData</stp>
        <stp>S.CTVA</stp>
        <stp>StdDev</stp>
        <stp>InputChoice=Close,Period1=21</stp>
        <stp>STDDEV</stp>
        <stp>D</stp>
        <stp/>
        <stp>all</stp>
        <stp/>
        <stp/>
        <stp/>
        <stp>T</stp>
        <tr r="Q124" s="1"/>
      </tp>
      <tp>
        <v>5.8597427833999998</v>
        <stp/>
        <stp>StudyData</stp>
        <stp>S.CTSH</stp>
        <stp>StdDev</stp>
        <stp>InputChoice=Close,Period1=21</stp>
        <stp>STDDEV</stp>
        <stp>D</stp>
        <stp/>
        <stp>all</stp>
        <stp/>
        <stp/>
        <stp/>
        <stp>T</stp>
        <tr r="Q123" s="1"/>
      </tp>
      <tp>
        <v>1346.1533333333</v>
        <stp/>
        <stp>StudyData</stp>
        <stp>S.MPWR</stp>
        <stp>MA</stp>
        <stp>InputChoice=Close,MAType=Sim,Period=21</stp>
        <stp>MA</stp>
        <stp>D</stp>
        <stp/>
        <stp>all</stp>
        <stp/>
        <stp/>
        <stp/>
        <stp>T</stp>
        <tr r="P316" s="1"/>
      </tp>
      <tp>
        <v>5.1807601194767754</v>
        <stp/>
        <stp>StudyData</stp>
        <stp>S.WYNN</stp>
        <stp>PCB</stp>
        <stp>BaseType=Index,Index=1</stp>
        <stp>Close</stp>
        <stp>Q</stp>
        <stp>0</stp>
        <stp>all</stp>
        <stp/>
        <stp/>
        <stp/>
        <stp>T</stp>
        <tr r="K496" s="1"/>
      </tp>
      <tp>
        <v>-0.40959625511995479</v>
        <stp/>
        <stp>StudyData</stp>
        <stp>S.WYNN</stp>
        <stp>PCB</stp>
        <stp>BaseType=Index,Index=1</stp>
        <stp>Close</stp>
        <stp>W</stp>
        <stp>0</stp>
        <stp>all</stp>
        <stp/>
        <stp/>
        <stp/>
        <stp>T</stp>
        <tr r="I496" s="1"/>
      </tp>
      <tp>
        <v>-15.133383196210417</v>
        <stp/>
        <stp>StudyData</stp>
        <stp>S.WYNN</stp>
        <stp>PCB</stp>
        <stp>BaseType=Index,Index=1</stp>
        <stp>Close</stp>
        <stp>A</stp>
        <stp>0</stp>
        <stp>all</stp>
        <stp/>
        <stp/>
        <stp/>
        <stp>T</stp>
        <tr r="L496" s="1"/>
      </tp>
      <tp>
        <v>2.8295237136240079</v>
        <stp/>
        <stp>StudyData</stp>
        <stp>S.WYNN</stp>
        <stp>PCB</stp>
        <stp>BaseType=Index,Index=1</stp>
        <stp>Close</stp>
        <stp>M</stp>
        <stp>0</stp>
        <stp>all</stp>
        <stp/>
        <stp/>
        <stp/>
        <stp>T</stp>
        <tr r="J496" s="1"/>
      </tp>
      <tp>
        <v>1.8929728984208019</v>
        <stp/>
        <stp>StudyData</stp>
        <stp>S.VRSN</stp>
        <stp>PCB</stp>
        <stp>BaseType=Index,Index=1</stp>
        <stp>Close</stp>
        <stp>M</stp>
        <stp>0</stp>
        <stp>all</stp>
        <stp/>
        <stp/>
        <stp/>
        <stp>T</stp>
        <tr r="J473" s="1"/>
      </tp>
      <tp>
        <v>21.634081086643331</v>
        <stp/>
        <stp>StudyData</stp>
        <stp>S.VRSN</stp>
        <stp>PCB</stp>
        <stp>BaseType=Index,Index=1</stp>
        <stp>Close</stp>
        <stp>A</stp>
        <stp>0</stp>
        <stp>all</stp>
        <stp/>
        <stp/>
        <stp/>
        <stp>T</stp>
        <tr r="L473" s="1"/>
      </tp>
      <tp>
        <v>0.32251493753394506</v>
        <stp/>
        <stp>StudyData</stp>
        <stp>S.VRSN</stp>
        <stp>PCB</stp>
        <stp>BaseType=Index,Index=1</stp>
        <stp>Close</stp>
        <stp>W</stp>
        <stp>0</stp>
        <stp>all</stp>
        <stp/>
        <stp/>
        <stp/>
        <stp>T</stp>
        <tr r="I473" s="1"/>
      </tp>
      <tp>
        <v>17.470981078072821</v>
        <stp/>
        <stp>StudyData</stp>
        <stp>S.VRSN</stp>
        <stp>PCB</stp>
        <stp>BaseType=Index,Index=1</stp>
        <stp>Close</stp>
        <stp>Q</stp>
        <stp>0</stp>
        <stp>all</stp>
        <stp/>
        <stp/>
        <stp/>
        <stp>T</stp>
        <tr r="K473" s="1"/>
      </tp>
      <tp>
        <v>27.627738396895165</v>
        <stp/>
        <stp>StudyData</stp>
        <stp>S.REGN</stp>
        <stp>PCB</stp>
        <stp>BaseType=Index,Index=1</stp>
        <stp>Close</stp>
        <stp>Q</stp>
        <stp>0</stp>
        <stp>all</stp>
        <stp/>
        <stp/>
        <stp/>
        <stp>T</stp>
        <tr r="K390" s="1"/>
      </tp>
      <tp>
        <v>1.4597888724565307</v>
        <stp/>
        <stp>StudyData</stp>
        <stp>S.REGN</stp>
        <stp>PCB</stp>
        <stp>BaseType=Index,Index=1</stp>
        <stp>Close</stp>
        <stp>W</stp>
        <stp>0</stp>
        <stp>all</stp>
        <stp/>
        <stp/>
        <stp/>
        <stp>T</stp>
        <tr r="I390" s="1"/>
      </tp>
      <tp>
        <v>4.3507336454112826</v>
        <stp/>
        <stp>StudyData</stp>
        <stp>S.REGN</stp>
        <stp>PCB</stp>
        <stp>BaseType=Index,Index=1</stp>
        <stp>Close</stp>
        <stp>M</stp>
        <stp>0</stp>
        <stp>all</stp>
        <stp/>
        <stp/>
        <stp/>
        <stp>T</stp>
        <tr r="J390" s="1"/>
      </tp>
      <tp>
        <v>3.1015585526060154</v>
        <stp/>
        <stp>StudyData</stp>
        <stp>S.REGN</stp>
        <stp>PCB</stp>
        <stp>BaseType=Index,Index=1</stp>
        <stp>Close</stp>
        <stp>A</stp>
        <stp>0</stp>
        <stp>all</stp>
        <stp/>
        <stp/>
        <stp/>
        <stp>T</stp>
        <tr r="L390" s="1"/>
      </tp>
      <tp>
        <v>31.127389071314319</v>
        <stp/>
        <stp>StudyData</stp>
        <stp>S.GRMN</stp>
        <stp>PCB</stp>
        <stp>BaseType=Index,Index=1</stp>
        <stp>Close</stp>
        <stp>Q</stp>
        <stp>0</stp>
        <stp>all</stp>
        <stp/>
        <stp/>
        <stp/>
        <stp>T</stp>
        <tr r="K218" s="1"/>
      </tp>
      <tp>
        <v>0.18977773489016433</v>
        <stp/>
        <stp>StudyData</stp>
        <stp>S.GRMN</stp>
        <stp>PCB</stp>
        <stp>BaseType=Index,Index=1</stp>
        <stp>Close</stp>
        <stp>W</stp>
        <stp>0</stp>
        <stp>all</stp>
        <stp/>
        <stp/>
        <stp/>
        <stp>T</stp>
        <tr r="I218" s="1"/>
      </tp>
      <tp>
        <v>53.551885629775711</v>
        <stp/>
        <stp>StudyData</stp>
        <stp>S.GRMN</stp>
        <stp>PCB</stp>
        <stp>BaseType=Index,Index=1</stp>
        <stp>Close</stp>
        <stp>A</stp>
        <stp>0</stp>
        <stp>all</stp>
        <stp/>
        <stp/>
        <stp/>
        <stp>T</stp>
        <tr r="L218" s="1"/>
      </tp>
      <tp>
        <v>6.024916604261688</v>
        <stp/>
        <stp>StudyData</stp>
        <stp>S.GRMN</stp>
        <stp>PCB</stp>
        <stp>BaseType=Index,Index=1</stp>
        <stp>Close</stp>
        <stp>M</stp>
        <stp>0</stp>
        <stp>all</stp>
        <stp/>
        <stp/>
        <stp/>
        <stp>T</stp>
        <tr r="J218" s="1"/>
      </tp>
      <tp>
        <v>3.4329420135183333</v>
        <stp/>
        <stp>StudyData</stp>
        <stp>S.ALGN</stp>
        <stp>PCB</stp>
        <stp>BaseType=Index,Index=1</stp>
        <stp>Close</stp>
        <stp>Q</stp>
        <stp>0</stp>
        <stp>all</stp>
        <stp/>
        <stp/>
        <stp/>
        <stp>T</stp>
        <tr r="K23" s="1"/>
      </tp>
      <tp>
        <v>0.45491189680987015</v>
        <stp/>
        <stp>StudyData</stp>
        <stp>S.ALGN</stp>
        <stp>PCB</stp>
        <stp>BaseType=Index,Index=1</stp>
        <stp>Close</stp>
        <stp>W</stp>
        <stp>0</stp>
        <stp>all</stp>
        <stp/>
        <stp/>
        <stp/>
        <stp>T</stp>
        <tr r="I23" s="1"/>
      </tp>
      <tp>
        <v>3.1272168361314852</v>
        <stp/>
        <stp>StudyData</stp>
        <stp>S.ALGN</stp>
        <stp>PCB</stp>
        <stp>BaseType=Index,Index=1</stp>
        <stp>Close</stp>
        <stp>M</stp>
        <stp>0</stp>
        <stp>all</stp>
        <stp/>
        <stp/>
        <stp/>
        <stp>T</stp>
        <tr r="J23" s="1"/>
      </tp>
      <tp>
        <v>11.719500480307403</v>
        <stp/>
        <stp>StudyData</stp>
        <stp>S.ALGN</stp>
        <stp>PCB</stp>
        <stp>BaseType=Index,Index=1</stp>
        <stp>Close</stp>
        <stp>A</stp>
        <stp>0</stp>
        <stp>all</stp>
        <stp/>
        <stp/>
        <stp/>
        <stp>T</stp>
        <tr r="L23" s="1"/>
      </tp>
      <tp>
        <v>21.046703058660444</v>
        <stp/>
        <stp>StudyData</stp>
        <stp>S.AMZN</stp>
        <stp>PCB</stp>
        <stp>BaseType=Index,Index=1</stp>
        <stp>Close</stp>
        <stp>A</stp>
        <stp>0</stp>
        <stp>all</stp>
        <stp/>
        <stp/>
        <stp/>
        <stp>T</stp>
        <tr r="L33" s="1"/>
      </tp>
      <tp>
        <v>2.8794462036969035</v>
        <stp/>
        <stp>StudyData</stp>
        <stp>S.AMZN</stp>
        <stp>PCB</stp>
        <stp>BaseType=Index,Index=1</stp>
        <stp>Close</stp>
        <stp>M</stp>
        <stp>0</stp>
        <stp>all</stp>
        <stp/>
        <stp/>
        <stp/>
        <stp>T</stp>
        <tr r="J33" s="1"/>
      </tp>
      <tp>
        <v>13.785485474428372</v>
        <stp/>
        <stp>StudyData</stp>
        <stp>S.AMGN</stp>
        <stp>PCB</stp>
        <stp>BaseType=Index,Index=1</stp>
        <stp>Close</stp>
        <stp>Q</stp>
        <stp>0</stp>
        <stp>all</stp>
        <stp/>
        <stp/>
        <stp/>
        <stp>T</stp>
        <tr r="K30" s="1"/>
      </tp>
      <tp>
        <v>0.26767897989974759</v>
        <stp/>
        <stp>StudyData</stp>
        <stp>S.AMGN</stp>
        <stp>PCB</stp>
        <stp>BaseType=Index,Index=1</stp>
        <stp>Close</stp>
        <stp>W</stp>
        <stp>0</stp>
        <stp>all</stp>
        <stp/>
        <stp/>
        <stp/>
        <stp>T</stp>
        <tr r="I30" s="1"/>
      </tp>
      <tp>
        <v>1.7924803264354474</v>
        <stp/>
        <stp>StudyData</stp>
        <stp>S.AMZN</stp>
        <stp>PCB</stp>
        <stp>BaseType=Index,Index=1</stp>
        <stp>Close</stp>
        <stp>W</stp>
        <stp>0</stp>
        <stp>all</stp>
        <stp/>
        <stp/>
        <stp/>
        <stp>T</stp>
        <tr r="I33" s="1"/>
      </tp>
      <tp>
        <v>17.227490140135956</v>
        <stp/>
        <stp>StudyData</stp>
        <stp>S.AMZN</stp>
        <stp>PCB</stp>
        <stp>BaseType=Index,Index=1</stp>
        <stp>Close</stp>
        <stp>Q</stp>
        <stp>0</stp>
        <stp>all</stp>
        <stp/>
        <stp/>
        <stp/>
        <stp>T</stp>
        <tr r="K33" s="1"/>
      </tp>
      <tp>
        <v>6.9789178523211115</v>
        <stp/>
        <stp>StudyData</stp>
        <stp>S.AMGN</stp>
        <stp>PCB</stp>
        <stp>BaseType=Index,Index=1</stp>
        <stp>Close</stp>
        <stp>M</stp>
        <stp>0</stp>
        <stp>all</stp>
        <stp/>
        <stp/>
        <stp/>
        <stp>T</stp>
        <tr r="J30" s="1"/>
      </tp>
      <tp>
        <v>25.886774006293734</v>
        <stp/>
        <stp>StudyData</stp>
        <stp>S.AMGN</stp>
        <stp>PCB</stp>
        <stp>BaseType=Index,Index=1</stp>
        <stp>Close</stp>
        <stp>A</stp>
        <stp>0</stp>
        <stp>all</stp>
        <stp/>
        <stp/>
        <stp/>
        <stp>T</stp>
        <tr r="L30" s="1"/>
      </tp>
      <tp>
        <v>6.5232514582330046</v>
        <stp/>
        <stp>StudyData</stp>
        <stp>S.AXON</stp>
        <stp>PCB</stp>
        <stp>BaseType=Index,Index=1</stp>
        <stp>Close</stp>
        <stp>Q</stp>
        <stp>0</stp>
        <stp>all</stp>
        <stp/>
        <stp/>
        <stp/>
        <stp>T</stp>
        <tr r="K50" s="1"/>
      </tp>
      <tp>
        <v>4.5831071259697858</v>
        <stp/>
        <stp>StudyData</stp>
        <stp>S.AXON</stp>
        <stp>PCB</stp>
        <stp>BaseType=Index,Index=1</stp>
        <stp>Close</stp>
        <stp>W</stp>
        <stp>0</stp>
        <stp>all</stp>
        <stp/>
        <stp/>
        <stp/>
        <stp>T</stp>
        <tr r="I50" s="1"/>
      </tp>
      <tp>
        <v>5.1502826052506467</v>
        <stp/>
        <stp>StudyData</stp>
        <stp>S.AXON</stp>
        <stp>PCB</stp>
        <stp>BaseType=Index,Index=1</stp>
        <stp>Close</stp>
        <stp>A</stp>
        <stp>0</stp>
        <stp>all</stp>
        <stp/>
        <stp/>
        <stp/>
        <stp>T</stp>
        <tr r="L50" s="1"/>
      </tp>
      <tp>
        <v>13.153706230104607</v>
        <stp/>
        <stp>StudyData</stp>
        <stp>S.AXON</stp>
        <stp>PCB</stp>
        <stp>BaseType=Index,Index=1</stp>
        <stp>Close</stp>
        <stp>M</stp>
        <stp>0</stp>
        <stp>all</stp>
        <stp/>
        <stp/>
        <stp/>
        <stp>T</stp>
        <tr r="J50" s="1"/>
      </tp>
      <tp>
        <v>-18.607305936073054</v>
        <stp/>
        <stp>StudyData</stp>
        <stp>S.CIEN</stp>
        <stp>PCB</stp>
        <stp>BaseType=Index,Index=1</stp>
        <stp>Close</stp>
        <stp>Q</stp>
        <stp>0</stp>
        <stp>all</stp>
        <stp/>
        <stp/>
        <stp/>
        <stp>T</stp>
        <tr r="K94" s="1"/>
      </tp>
      <tp>
        <v>-3.1790295593976472</v>
        <stp/>
        <stp>StudyData</stp>
        <stp>S.CIEN</stp>
        <stp>PCB</stp>
        <stp>BaseType=Index,Index=1</stp>
        <stp>Close</stp>
        <stp>W</stp>
        <stp>0</stp>
        <stp>all</stp>
        <stp/>
        <stp/>
        <stp/>
        <stp>T</stp>
        <tr r="I94" s="1"/>
      </tp>
      <tp>
        <v>5.8957697918048053</v>
        <stp/>
        <stp>StudyData</stp>
        <stp>S.CIEN</stp>
        <stp>PCB</stp>
        <stp>BaseType=Index,Index=1</stp>
        <stp>Close</stp>
        <stp>M</stp>
        <stp>0</stp>
        <stp>all</stp>
        <stp/>
        <stp/>
        <stp/>
        <stp>T</stp>
        <tr r="J94" s="1"/>
      </tp>
      <tp>
        <v>70.727327147560615</v>
        <stp/>
        <stp>StudyData</stp>
        <stp>S.CIEN</stp>
        <stp>PCB</stp>
        <stp>BaseType=Index,Index=1</stp>
        <stp>Close</stp>
        <stp>A</stp>
        <stp>0</stp>
        <stp>all</stp>
        <stp/>
        <stp/>
        <stp/>
        <stp>T</stp>
        <tr r="L94" s="1"/>
      </tp>
      <tp>
        <v>-3.1510416666666692</v>
        <stp/>
        <stp>StudyData</stp>
        <stp>S.COIN</stp>
        <stp>PCB</stp>
        <stp>BaseType=Index,Index=1</stp>
        <stp>Close</stp>
        <stp>W</stp>
        <stp>0</stp>
        <stp>all</stp>
        <stp/>
        <stp/>
        <stp/>
        <stp>T</stp>
        <tr r="I107" s="1"/>
      </tp>
      <tp>
        <v>1.7579861823654102</v>
        <stp/>
        <stp>StudyData</stp>
        <stp>S.COIN</stp>
        <stp>PCB</stp>
        <stp>BaseType=Index,Index=1</stp>
        <stp>Close</stp>
        <stp>Q</stp>
        <stp>0</stp>
        <stp>all</stp>
        <stp/>
        <stp/>
        <stp/>
        <stp>T</stp>
        <tr r="K107" s="1"/>
      </tp>
      <tp>
        <v>-34.217741222251711</v>
        <stp/>
        <stp>StudyData</stp>
        <stp>S.COIN</stp>
        <stp>PCB</stp>
        <stp>BaseType=Index,Index=1</stp>
        <stp>Close</stp>
        <stp>A</stp>
        <stp>0</stp>
        <stp>all</stp>
        <stp/>
        <stp/>
        <stp/>
        <stp>T</stp>
        <tr r="L107" s="1"/>
      </tp>
      <tp>
        <v>1.7092848352249421</v>
        <stp/>
        <stp>StudyData</stp>
        <stp>S.COIN</stp>
        <stp>PCB</stp>
        <stp>BaseType=Index,Index=1</stp>
        <stp>Close</stp>
        <stp>M</stp>
        <stp>0</stp>
        <stp>all</stp>
        <stp/>
        <stp/>
        <stp/>
        <stp>T</stp>
        <tr r="J107" s="1"/>
      </tp>
      <tp>
        <v>197.4147619048</v>
        <stp/>
        <stp>StudyData</stp>
        <stp>S.CRWD</stp>
        <stp>MA</stp>
        <stp>InputChoice=Close,MAType=Sim,Period=21</stp>
        <stp>MA</stp>
        <stp>D</stp>
        <stp/>
        <stp>all</stp>
        <stp/>
        <stp/>
        <stp/>
        <stp>T</stp>
        <tr r="P118" s="1"/>
      </tp>
      <tp>
        <v>3.7880314326012399</v>
        <stp/>
        <stp>StudyData</stp>
        <stp>S.NDSN</stp>
        <stp>PCB</stp>
        <stp>BaseType=Index,Index=1</stp>
        <stp>Close</stp>
        <stp>M</stp>
        <stp>0</stp>
        <stp>all</stp>
        <stp/>
        <stp/>
        <stp/>
        <stp>T</stp>
        <tr r="J330" s="1"/>
      </tp>
      <tp>
        <v>28.544690762384061</v>
        <stp/>
        <stp>StudyData</stp>
        <stp>S.NDSN</stp>
        <stp>PCB</stp>
        <stp>BaseType=Index,Index=1</stp>
        <stp>Close</stp>
        <stp>A</stp>
        <stp>0</stp>
        <stp>all</stp>
        <stp/>
        <stp/>
        <stp/>
        <stp>T</stp>
        <tr r="L330" s="1"/>
      </tp>
      <tp>
        <v>-0.33858953274644848</v>
        <stp/>
        <stp>StudyData</stp>
        <stp>S.NDSN</stp>
        <stp>PCB</stp>
        <stp>BaseType=Index,Index=1</stp>
        <stp>Close</stp>
        <stp>W</stp>
        <stp>0</stp>
        <stp>all</stp>
        <stp/>
        <stp/>
        <stp/>
        <stp>T</stp>
        <tr r="I330" s="1"/>
      </tp>
      <tp>
        <v>2.4429049686764577</v>
        <stp/>
        <stp>StudyData</stp>
        <stp>S.NDSN</stp>
        <stp>PCB</stp>
        <stp>BaseType=Index,Index=1</stp>
        <stp>Close</stp>
        <stp>Q</stp>
        <stp>0</stp>
        <stp>all</stp>
        <stp/>
        <stp/>
        <stp/>
        <stp>T</stp>
        <tr r="K330" s="1"/>
      </tp>
      <tp>
        <v>-0.39886039886040048</v>
        <stp/>
        <stp>StudyData</stp>
        <stp>S.HBAN</stp>
        <stp>PCB</stp>
        <stp>BaseType=Index,Index=1</stp>
        <stp>Close</stp>
        <stp>W</stp>
        <stp>0</stp>
        <stp>all</stp>
        <stp/>
        <stp/>
        <stp/>
        <stp>T</stp>
        <tr r="I223" s="1"/>
      </tp>
      <tp>
        <v>-1.4100394811054708</v>
        <stp/>
        <stp>StudyData</stp>
        <stp>S.HBAN</stp>
        <stp>PCB</stp>
        <stp>BaseType=Index,Index=1</stp>
        <stp>Close</stp>
        <stp>Q</stp>
        <stp>0</stp>
        <stp>all</stp>
        <stp/>
        <stp/>
        <stp/>
        <stp>T</stp>
        <tr r="K223" s="1"/>
      </tp>
      <tp>
        <v>2.5821596244131531</v>
        <stp/>
        <stp>StudyData</stp>
        <stp>S.HBAN</stp>
        <stp>PCB</stp>
        <stp>BaseType=Index,Index=1</stp>
        <stp>Close</stp>
        <stp>M</stp>
        <stp>0</stp>
        <stp>all</stp>
        <stp/>
        <stp/>
        <stp/>
        <stp>T</stp>
        <tr r="J223" s="1"/>
      </tp>
      <tp>
        <v>0.74927953890489341</v>
        <stp/>
        <stp>StudyData</stp>
        <stp>S.HBAN</stp>
        <stp>PCB</stp>
        <stp>BaseType=Index,Index=1</stp>
        <stp>Close</stp>
        <stp>A</stp>
        <stp>0</stp>
        <stp>all</stp>
        <stp/>
        <stp/>
        <stp/>
        <stp>T</stp>
        <tr r="L223" s="1"/>
      </tp>
      <tp>
        <v>240.5680952381</v>
        <stp/>
        <stp>StudyData</stp>
        <stp>S.TTWO</stp>
        <stp>MA</stp>
        <stp>InputChoice=Close,MAType=Sim,Period=21</stp>
        <stp>MA</stp>
        <stp>D</stp>
        <stp/>
        <stp>all</stp>
        <stp/>
        <stp/>
        <stp/>
        <stp>T</stp>
        <tr r="P452" s="1"/>
      </tp>
      <tp>
        <v>1.6172767626</v>
        <stp/>
        <stp>StudyData</stp>
        <stp>S.BALL</stp>
        <stp>StdDev</stp>
        <stp>InputChoice=Close,Period1=21</stp>
        <stp>STDDEV</stp>
        <stp>D</stp>
        <stp/>
        <stp>all</stp>
        <stp/>
        <stp/>
        <stp/>
        <stp>T</stp>
        <tr r="Q55" s="1"/>
      </tp>
      <tp>
        <v>12.537316670499999</v>
        <stp/>
        <stp>StudyData</stp>
        <stp>S.BKNG</stp>
        <stp>StdDev</stp>
        <stp>InputChoice=Close,Period1=21</stp>
        <stp>STDDEV</stp>
        <stp>D</stp>
        <stp/>
        <stp>all</stp>
        <stp/>
        <stp/>
        <stp/>
        <stp>T</stp>
        <tr r="Q63" s="1"/>
      </tp>
      <tp>
        <v>4.5737006753999996</v>
        <stp/>
        <stp>StudyData</stp>
        <stp>S.BIIB</stp>
        <stp>StdDev</stp>
        <stp>InputChoice=Close,Period1=21</stp>
        <stp>STDDEV</stp>
        <stp>D</stp>
        <stp/>
        <stp>all</stp>
        <stp/>
        <stp/>
        <stp/>
        <stp>T</stp>
        <tr r="Q62" s="1"/>
      </tp>
      <tp>
        <v>3.0660431191000002</v>
        <stp/>
        <stp>StudyData</stp>
        <stp>S.BLDR</stp>
        <stp>StdDev</stp>
        <stp>InputChoice=Close,Period1=21</stp>
        <stp>STDDEV</stp>
        <stp>D</stp>
        <stp/>
        <stp>all</stp>
        <stp/>
        <stp/>
        <stp/>
        <stp>T</stp>
        <tr r="Q65" s="1"/>
      </tp>
      <tp>
        <v>13.6814122542</v>
        <stp/>
        <stp>StudyData</stp>
        <stp>S.BRKB</stp>
        <stp>StdDev</stp>
        <stp>InputChoice=Close,Period1=21</stp>
        <stp>STDDEV</stp>
        <stp>D</stp>
        <stp/>
        <stp>all</stp>
        <stp/>
        <stp/>
        <stp/>
        <stp>T</stp>
        <tr r="Q70" s="1"/>
      </tp>
      <tp>
        <v>137.14142857140001</v>
        <stp/>
        <stp>StudyData</stp>
        <stp>S.PLTR</stp>
        <stp>MA</stp>
        <stp>InputChoice=Close,MAType=Sim,Period=21</stp>
        <stp>MA</stp>
        <stp>D</stp>
        <stp/>
        <stp>all</stp>
        <stp/>
        <stp/>
        <stp/>
        <stp>T</stp>
        <tr r="P371" s="1"/>
      </tp>
      <tp>
        <v>126.7385714286</v>
        <stp/>
        <stp>StudyData</stp>
        <stp>S.DLTR</stp>
        <stp>MA</stp>
        <stp>InputChoice=Close,MAType=Sim,Period=21</stp>
        <stp>MA</stp>
        <stp>D</stp>
        <stp/>
        <stp>all</stp>
        <stp/>
        <stp/>
        <stp/>
        <stp>T</stp>
        <tr r="P142" s="1"/>
      </tp>
      <tp>
        <v>138.3638095238</v>
        <stp/>
        <stp>StudyData</stp>
        <stp>S.CHTR</stp>
        <stp>MA</stp>
        <stp>InputChoice=Close,MAType=Sim,Period=21</stp>
        <stp>MA</stp>
        <stp>D</stp>
        <stp/>
        <stp>all</stp>
        <stp/>
        <stp/>
        <stp/>
        <stp>T</stp>
        <tr r="P92" s="1"/>
      </tp>
      <tp>
        <v>-11.104496996590715</v>
        <stp/>
        <stp>StudyData</stp>
        <stp>S.QCOM</stp>
        <stp>PCB</stp>
        <stp>BaseType=Index,Index=1</stp>
        <stp>Close</stp>
        <stp>Q</stp>
        <stp>0</stp>
        <stp>all</stp>
        <stp/>
        <stp/>
        <stp/>
        <stp>T</stp>
        <tr r="K387" s="1"/>
      </tp>
      <tp>
        <v>-2.138687001072324</v>
        <stp/>
        <stp>StudyData</stp>
        <stp>S.QCOM</stp>
        <stp>PCB</stp>
        <stp>BaseType=Index,Index=1</stp>
        <stp>Close</stp>
        <stp>W</stp>
        <stp>0</stp>
        <stp>all</stp>
        <stp/>
        <stp/>
        <stp/>
        <stp>T</stp>
        <tr r="I387" s="1"/>
      </tp>
      <tp>
        <v>-3.9637532885121316</v>
        <stp/>
        <stp>StudyData</stp>
        <stp>S.QCOM</stp>
        <stp>PCB</stp>
        <stp>BaseType=Index,Index=1</stp>
        <stp>Close</stp>
        <stp>A</stp>
        <stp>0</stp>
        <stp>all</stp>
        <stp/>
        <stp/>
        <stp/>
        <stp>T</stp>
        <tr r="L387" s="1"/>
      </tp>
      <tp>
        <v>11.286498204728673</v>
        <stp/>
        <stp>StudyData</stp>
        <stp>S.QCOM</stp>
        <stp>PCB</stp>
        <stp>BaseType=Index,Index=1</stp>
        <stp>Close</stp>
        <stp>M</stp>
        <stp>0</stp>
        <stp>all</stp>
        <stp/>
        <stp/>
        <stp/>
        <stp>T</stp>
        <tr r="J387" s="1"/>
      </tp>
      <tp>
        <v>55.489047618999997</v>
        <stp/>
        <stp>StudyData</stp>
        <stp>S.APTV</stp>
        <stp>MA</stp>
        <stp>InputChoice=Close,MAType=Sim,Period=21</stp>
        <stp>MA</stp>
        <stp>D</stp>
        <stp/>
        <stp>all</stp>
        <stp/>
        <stp/>
        <stp/>
        <stp>T</stp>
        <tr r="P42" s="1"/>
      </tp>
      <tp>
        <v>305.35285714290001</v>
        <stp/>
        <stp>StudyData</stp>
        <stp>S.INTU</stp>
        <stp>MA</stp>
        <stp>InputChoice=Close,MAType=Sim,Period=21</stp>
        <stp>MA</stp>
        <stp>D</stp>
        <stp/>
        <stp>all</stp>
        <stp/>
        <stp/>
        <stp/>
        <stp>T</stp>
        <tr r="P249" s="1"/>
      </tp>
      <tp>
        <v>483.13142857140002</v>
        <stp/>
        <stp>StudyData</stp>
        <stp>S.VRTX</stp>
        <stp>MA</stp>
        <stp>InputChoice=Close,MAType=Sim,Period=21</stp>
        <stp>MA</stp>
        <stp>D</stp>
        <stp/>
        <stp>all</stp>
        <stp/>
        <stp/>
        <stp/>
        <stp>T</stp>
        <tr r="P475" s="1"/>
      </tp>
      <tp>
        <v>111.9971428571</v>
        <stp/>
        <stp>StudyData</stp>
        <stp>S.RVTY</stp>
        <stp>MA</stp>
        <stp>InputChoice=Close,MAType=Sim,Period=21</stp>
        <stp>MA</stp>
        <stp>D</stp>
        <stp/>
        <stp>all</stp>
        <stp/>
        <stp/>
        <stp/>
        <stp>T</stp>
        <tr r="P401" s="1"/>
      </tp>
      <tp>
        <v>57.362857142899998</v>
        <stp/>
        <stp>StudyData</stp>
        <stp>S.FITB</stp>
        <stp>MA</stp>
        <stp>InputChoice=Close,MAType=Sim,Period=21</stp>
        <stp>MA</stp>
        <stp>D</stp>
        <stp/>
        <stp>all</stp>
        <stp/>
        <stp/>
        <stp/>
        <stp>T</stp>
        <tr r="P193" s="1"/>
      </tp>
      <tp>
        <v>3.2920353982300958</v>
        <stp/>
        <stp>StudyData</stp>
        <stp>S.DXCM</stp>
        <stp>PCB</stp>
        <stp>BaseType=Index,Index=1</stp>
        <stp>Close</stp>
        <stp>W</stp>
        <stp>0</stp>
        <stp>all</stp>
        <stp/>
        <stp/>
        <stp/>
        <stp>T</stp>
        <tr r="I152" s="1"/>
      </tp>
      <tp>
        <v>29.977728285077973</v>
        <stp/>
        <stp>StudyData</stp>
        <stp>S.DXCM</stp>
        <stp>PCB</stp>
        <stp>BaseType=Index,Index=1</stp>
        <stp>Close</stp>
        <stp>Q</stp>
        <stp>0</stp>
        <stp>all</stp>
        <stp/>
        <stp/>
        <stp/>
        <stp>T</stp>
        <tr r="K152" s="1"/>
      </tp>
      <tp>
        <v>4.9011384062312802</v>
        <stp/>
        <stp>StudyData</stp>
        <stp>S.DXCM</stp>
        <stp>PCB</stp>
        <stp>BaseType=Index,Index=1</stp>
        <stp>Close</stp>
        <stp>M</stp>
        <stp>0</stp>
        <stp>all</stp>
        <stp/>
        <stp/>
        <stp/>
        <stp>T</stp>
        <tr r="J152" s="1"/>
      </tp>
      <tp>
        <v>31.896941389181858</v>
        <stp/>
        <stp>StudyData</stp>
        <stp>S.DXCM</stp>
        <stp>PCB</stp>
        <stp>BaseType=Index,Index=1</stp>
        <stp>Close</stp>
        <stp>A</stp>
        <stp>0</stp>
        <stp>all</stp>
        <stp/>
        <stp/>
        <stp/>
        <stp>T</stp>
        <tr r="L152" s="1"/>
      </tp>
      <tp>
        <v>97.0104761905</v>
        <stp/>
        <stp>StudyData</stp>
        <stp>S.INTC</stp>
        <stp>MA</stp>
        <stp>InputChoice=Close,MAType=Sim,Period=21</stp>
        <stp>MA</stp>
        <stp>D</stp>
        <stp/>
        <stp>all</stp>
        <stp/>
        <stp/>
        <stp/>
        <stp>T</stp>
        <tr r="P248" s="1"/>
      </tp>
      <tp>
        <v>503.6728571429</v>
        <stp/>
        <stp>StudyData</stp>
        <stp>S.ULTA</stp>
        <stp>MA</stp>
        <stp>InputChoice=Close,MAType=Sim,Period=21</stp>
        <stp>MA</stp>
        <stp>D</stp>
        <stp/>
        <stp>all</stp>
        <stp/>
        <stp/>
        <stp/>
        <stp>T</stp>
        <tr r="P460" s="1"/>
      </tp>
      <tp>
        <v>611.67904761900002</v>
        <stp/>
        <stp>StudyData</stp>
        <stp>S.META</stp>
        <stp>MA</stp>
        <stp>InputChoice=Close,MAType=Sim,Period=21</stp>
        <stp>MA</stp>
        <stp>D</stp>
        <stp/>
        <stp>all</stp>
        <stp/>
        <stp/>
        <stp/>
        <stp>T</stp>
        <tr r="P307" s="1"/>
      </tp>
      <tp>
        <v>6.4049212954586556</v>
        <stp/>
        <stp>StudyData</stp>
        <stp>S.AKAM</stp>
        <stp>PCB</stp>
        <stp>BaseType=Index,Index=1</stp>
        <stp>Close</stp>
        <stp>W</stp>
        <stp>0</stp>
        <stp>all</stp>
        <stp/>
        <stp/>
        <stp/>
        <stp>T</stp>
        <tr r="I21" s="1"/>
      </tp>
      <tp>
        <v>-0.49911175027493726</v>
        <stp/>
        <stp>StudyData</stp>
        <stp>S.AKAM</stp>
        <stp>PCB</stp>
        <stp>BaseType=Index,Index=1</stp>
        <stp>Close</stp>
        <stp>Q</stp>
        <stp>0</stp>
        <stp>all</stp>
        <stp/>
        <stp/>
        <stp/>
        <stp>T</stp>
        <tr r="K21" s="1"/>
      </tp>
      <tp>
        <v>2.1184233373849604</v>
        <stp/>
        <stp>StudyData</stp>
        <stp>S.AKAM</stp>
        <stp>PCB</stp>
        <stp>BaseType=Index,Index=1</stp>
        <stp>Close</stp>
        <stp>M</stp>
        <stp>0</stp>
        <stp>all</stp>
        <stp/>
        <stp/>
        <stp/>
        <stp>T</stp>
        <tr r="J21" s="1"/>
      </tp>
      <tp>
        <v>34.808022922636106</v>
        <stp/>
        <stp>StudyData</stp>
        <stp>S.AKAM</stp>
        <stp>PCB</stp>
        <stp>BaseType=Index,Index=1</stp>
        <stp>Close</stp>
        <stp>A</stp>
        <stp>0</stp>
        <stp>all</stp>
        <stp/>
        <stp/>
        <stp/>
        <stp>T</stp>
        <tr r="L21" s="1"/>
      </tp>
      <tp>
        <v>771.46238095240005</v>
        <stp/>
        <stp>StudyData</stp>
        <stp>S.LITE</stp>
        <stp>MA</stp>
        <stp>InputChoice=Close,MAType=Sim,Period=21</stp>
        <stp>MA</stp>
        <stp>D</stp>
        <stp/>
        <stp>all</stp>
        <stp/>
        <stp/>
        <stp/>
        <stp>T</stp>
        <tr r="P285" s="1"/>
      </tp>
      <tp>
        <v>94.509523809499996</v>
        <stp/>
        <stp>StudyData</stp>
        <stp>S.VLTO</stp>
        <stp>MA</stp>
        <stp>InputChoice=Close,MAType=Sim,Period=21</stp>
        <stp>MA</stp>
        <stp>D</stp>
        <stp/>
        <stp>all</stp>
        <stp/>
        <stp/>
        <stp/>
        <stp>T</stp>
        <tr r="P470" s="1"/>
      </tp>
      <tp>
        <v>6.3715921753</v>
        <stp/>
        <stp>StudyData</stp>
        <stp>S.ABBV</stp>
        <stp>StdDev</stp>
        <stp>InputChoice=Close,Period1=21</stp>
        <stp>STDDEV</stp>
        <stp>D</stp>
        <stp/>
        <stp>all</stp>
        <stp/>
        <stp/>
        <stp/>
        <stp>T</stp>
        <tr r="Q4" s="1"/>
      </tp>
      <tp>
        <v>10.549916228400001</v>
        <stp/>
        <stp>StudyData</stp>
        <stp>S.ABNB</stp>
        <stp>StdDev</stp>
        <stp>InputChoice=Close,Period1=21</stp>
        <stp>STDDEV</stp>
        <stp>D</stp>
        <stp/>
        <stp>all</stp>
        <stp/>
        <stp/>
        <stp/>
        <stp>T</stp>
        <tr r="Q5" s="1"/>
      </tp>
      <tp>
        <v>2.1860094209000001</v>
        <stp/>
        <stp>StudyData</stp>
        <stp>S.ACGL</stp>
        <stp>StdDev</stp>
        <stp>InputChoice=Close,Period1=21</stp>
        <stp>STDDEV</stp>
        <stp>D</stp>
        <stp/>
        <stp>all</stp>
        <stp/>
        <stp/>
        <stp/>
        <stp>T</stp>
        <tr r="Q7" s="1"/>
      </tp>
      <tp>
        <v>11.319457532099999</v>
        <stp/>
        <stp>StudyData</stp>
        <stp>S.AAPL</stp>
        <stp>StdDev</stp>
        <stp>InputChoice=Close,Period1=21</stp>
        <stp>STDDEV</stp>
        <stp>D</stp>
        <stp/>
        <stp>all</stp>
        <stp/>
        <stp/>
        <stp/>
        <stp>T</stp>
        <tr r="Q3" s="1"/>
      </tp>
      <tp>
        <v>16.757914825499999</v>
        <stp/>
        <stp>StudyData</stp>
        <stp>S.ADBE</stp>
        <stp>StdDev</stp>
        <stp>InputChoice=Close,Period1=21</stp>
        <stp>STDDEV</stp>
        <stp>D</stp>
        <stp/>
        <stp>all</stp>
        <stp/>
        <stp/>
        <stp/>
        <stp>T</stp>
        <tr r="Q9" s="1"/>
      </tp>
      <tp>
        <v>15.669030086599999</v>
        <stp/>
        <stp>StudyData</stp>
        <stp>S.ADSK</stp>
        <stp>StdDev</stp>
        <stp>InputChoice=Close,Period1=21</stp>
        <stp>STDDEV</stp>
        <stp>D</stp>
        <stp/>
        <stp>all</stp>
        <stp/>
        <stp/>
        <stp/>
        <stp>T</stp>
        <tr r="Q13" s="1"/>
      </tp>
      <tp>
        <v>5.1173435924000001</v>
        <stp/>
        <stp>StudyData</stp>
        <stp>S.AKAM</stp>
        <stp>StdDev</stp>
        <stp>InputChoice=Close,Period1=21</stp>
        <stp>STDDEV</stp>
        <stp>D</stp>
        <stp/>
        <stp>all</stp>
        <stp/>
        <stp/>
        <stp/>
        <stp>T</stp>
        <tr r="Q21" s="1"/>
      </tp>
      <tp>
        <v>9.7708469845000003</v>
        <stp/>
        <stp>StudyData</stp>
        <stp>S.ANET</stp>
        <stp>StdDev</stp>
        <stp>InputChoice=Close,Period1=21</stp>
        <stp>STDDEV</stp>
        <stp>D</stp>
        <stp/>
        <stp>all</stp>
        <stp/>
        <stp/>
        <stp/>
        <stp>T</stp>
        <tr r="Q34" s="1"/>
      </tp>
      <tp>
        <v>4.1672961157000001</v>
        <stp/>
        <stp>StudyData</stp>
        <stp>S.ALGN</stp>
        <stp>StdDev</stp>
        <stp>InputChoice=Close,Period1=21</stp>
        <stp>STDDEV</stp>
        <stp>D</stp>
        <stp/>
        <stp>all</stp>
        <stp/>
        <stp/>
        <stp/>
        <stp>T</stp>
        <tr r="Q23" s="1"/>
      </tp>
      <tp>
        <v>12.354102809800001</v>
        <stp/>
        <stp>StudyData</stp>
        <stp>S.ALLE</stp>
        <stp>StdDev</stp>
        <stp>InputChoice=Close,Period1=21</stp>
        <stp>STDDEV</stp>
        <stp>D</stp>
        <stp/>
        <stp>all</stp>
        <stp/>
        <stp/>
        <stp/>
        <stp>T</stp>
        <tr r="Q25" s="1"/>
      </tp>
      <tp>
        <v>17.248369945</v>
        <stp/>
        <stp>StudyData</stp>
        <stp>S.AMGN</stp>
        <stp>StdDev</stp>
        <stp>InputChoice=Close,Period1=21</stp>
        <stp>STDDEV</stp>
        <stp>D</stp>
        <stp/>
        <stp>all</stp>
        <stp/>
        <stp/>
        <stp/>
        <stp>T</stp>
        <tr r="Q30" s="1"/>
      </tp>
      <tp>
        <v>1.7351262313</v>
        <stp/>
        <stp>StudyData</stp>
        <stp>S.AMCR</stp>
        <stp>StdDev</stp>
        <stp>InputChoice=Close,Period1=21</stp>
        <stp>STDDEV</stp>
        <stp>D</stp>
        <stp/>
        <stp>all</stp>
        <stp/>
        <stp/>
        <stp/>
        <stp>T</stp>
        <tr r="Q27" s="1"/>
      </tp>
      <tp>
        <v>35.114381462399997</v>
        <stp/>
        <stp>StudyData</stp>
        <stp>S.AMAT</stp>
        <stp>StdDev</stp>
        <stp>InputChoice=Close,Period1=21</stp>
        <stp>STDDEV</stp>
        <stp>D</stp>
        <stp/>
        <stp>all</stp>
        <stp/>
        <stp/>
        <stp/>
        <stp>T</stp>
        <tr r="Q26" s="1"/>
      </tp>
      <tp>
        <v>17.997311527600001</v>
        <stp/>
        <stp>StudyData</stp>
        <stp>S.AMZN</stp>
        <stp>StdDev</stp>
        <stp>InputChoice=Close,Period1=21</stp>
        <stp>STDDEV</stp>
        <stp>D</stp>
        <stp/>
        <stp>all</stp>
        <stp/>
        <stp/>
        <stp/>
        <stp>T</stp>
        <tr r="Q33" s="1"/>
      </tp>
      <tp>
        <v>7.2257328638000002</v>
        <stp/>
        <stp>StudyData</stp>
        <stp>S.ARES</stp>
        <stp>StdDev</stp>
        <stp>InputChoice=Close,Period1=21</stp>
        <stp>STDDEV</stp>
        <stp>D</stp>
        <stp/>
        <stp>all</stp>
        <stp/>
        <stp/>
        <stp/>
        <stp>T</stp>
        <tr r="Q44" s="1"/>
      </tp>
      <tp>
        <v>4.3584924269999998</v>
        <stp/>
        <stp>StudyData</stp>
        <stp>S.APTV</stp>
        <stp>StdDev</stp>
        <stp>InputChoice=Close,Period1=21</stp>
        <stp>STDDEV</stp>
        <stp>D</stp>
        <stp/>
        <stp>all</stp>
        <stp/>
        <stp/>
        <stp/>
        <stp>T</stp>
        <tr r="Q42" s="1"/>
      </tp>
      <tp>
        <v>17.572122285999999</v>
        <stp/>
        <stp>StudyData</stp>
        <stp>S.AVGO</stp>
        <stp>StdDev</stp>
        <stp>InputChoice=Close,Period1=21</stp>
        <stp>STDDEV</stp>
        <stp>D</stp>
        <stp/>
        <stp>all</stp>
        <stp/>
        <stp/>
        <stp/>
        <stp>T</stp>
        <tr r="Q47" s="1"/>
      </tp>
      <tp>
        <v>33.763174165099997</v>
        <stp/>
        <stp>StudyData</stp>
        <stp>S.AXON</stp>
        <stp>StdDev</stp>
        <stp>InputChoice=Close,Period1=21</stp>
        <stp>STDDEV</stp>
        <stp>D</stp>
        <stp/>
        <stp>all</stp>
        <stp/>
        <stp/>
        <stp/>
        <stp>T</stp>
        <tr r="Q50" s="1"/>
      </tp>
      <tp>
        <v>182.09</v>
        <stp/>
        <stp>StudyData</stp>
        <stp>S.TMUS</stp>
        <stp>MA</stp>
        <stp>InputChoice=Close,MAType=Sim,Period=21</stp>
        <stp>MA</stp>
        <stp>D</stp>
        <stp/>
        <stp>all</stp>
        <stp/>
        <stp/>
        <stp/>
        <stp>T</stp>
        <tr r="P440" s="1"/>
      </tp>
      <tp>
        <v>4.238445609551925</v>
        <stp/>
        <stp>StudyData</stp>
        <stp>S.WELL</stp>
        <stp>PCB</stp>
        <stp>BaseType=Index,Index=1</stp>
        <stp>Close</stp>
        <stp>Q</stp>
        <stp>0</stp>
        <stp>all</stp>
        <stp/>
        <stp/>
        <stp/>
        <stp>T</stp>
        <tr r="K486" s="1"/>
      </tp>
      <tp>
        <v>-0.13928752321459248</v>
        <stp/>
        <stp>StudyData</stp>
        <stp>S.WELL</stp>
        <stp>PCB</stp>
        <stp>BaseType=Index,Index=1</stp>
        <stp>Close</stp>
        <stp>W</stp>
        <stp>0</stp>
        <stp>all</stp>
        <stp/>
        <stp/>
        <stp/>
        <stp>T</stp>
        <tr r="I486" s="1"/>
      </tp>
      <tp>
        <v>27.466192554280472</v>
        <stp/>
        <stp>StudyData</stp>
        <stp>S.WELL</stp>
        <stp>PCB</stp>
        <stp>BaseType=Index,Index=1</stp>
        <stp>Close</stp>
        <stp>A</stp>
        <stp>0</stp>
        <stp>all</stp>
        <stp/>
        <stp/>
        <stp/>
        <stp>T</stp>
        <tr r="L486" s="1"/>
      </tp>
      <tp>
        <v>0.91707899675823479</v>
        <stp/>
        <stp>StudyData</stp>
        <stp>S.WELL</stp>
        <stp>PCB</stp>
        <stp>BaseType=Index,Index=1</stp>
        <stp>Close</stp>
        <stp>M</stp>
        <stp>0</stp>
        <stp>all</stp>
        <stp/>
        <stp/>
        <stp/>
        <stp>T</stp>
        <tr r="J486" s="1"/>
      </tp>
      <tp>
        <v>2.272330012235618</v>
        <stp/>
        <stp>StudyData</stp>
        <stp>S.PYPL</stp>
        <stp>PCB</stp>
        <stp>BaseType=Index,Index=1</stp>
        <stp>Close</stp>
        <stp>M</stp>
        <stp>0</stp>
        <stp>all</stp>
        <stp/>
        <stp/>
        <stp/>
        <stp>T</stp>
        <tr r="J385" s="1"/>
      </tp>
      <tp>
        <v>0.22267899965740914</v>
        <stp/>
        <stp>StudyData</stp>
        <stp>S.PYPL</stp>
        <stp>PCB</stp>
        <stp>BaseType=Index,Index=1</stp>
        <stp>Close</stp>
        <stp>A</stp>
        <stp>0</stp>
        <stp>all</stp>
        <stp/>
        <stp/>
        <stp/>
        <stp>T</stp>
        <tr r="L385" s="1"/>
      </tp>
      <tp>
        <v>-0.94802776367022568</v>
        <stp/>
        <stp>StudyData</stp>
        <stp>S.PYPL</stp>
        <stp>PCB</stp>
        <stp>BaseType=Index,Index=1</stp>
        <stp>Close</stp>
        <stp>W</stp>
        <stp>0</stp>
        <stp>all</stp>
        <stp/>
        <stp/>
        <stp/>
        <stp>T</stp>
        <tr r="I385" s="1"/>
      </tp>
      <tp>
        <v>35.50254747568318</v>
        <stp/>
        <stp>StudyData</stp>
        <stp>S.PYPL</stp>
        <stp>PCB</stp>
        <stp>BaseType=Index,Index=1</stp>
        <stp>Close</stp>
        <stp>Q</stp>
        <stp>0</stp>
        <stp>all</stp>
        <stp/>
        <stp/>
        <stp/>
        <stp>T</stp>
        <tr r="K385" s="1"/>
      </tp>
      <tp>
        <v>104.9671428571</v>
        <stp/>
        <stp>StudyData</stp>
        <stp>S.SBUX</stp>
        <stp>MA</stp>
        <stp>InputChoice=Close,MAType=Sim,Period=21</stp>
        <stp>MA</stp>
        <stp>D</stp>
        <stp/>
        <stp>all</stp>
        <stp/>
        <stp/>
        <stp/>
        <stp>T</stp>
        <tr r="P403" s="1"/>
      </tp>
      <tp>
        <v>8.8652482269503547</v>
        <stp/>
        <stp>StudyData</stp>
        <stp>S.DELL</stp>
        <stp>PCB</stp>
        <stp>BaseType=Index,Index=1</stp>
        <stp>Close</stp>
        <stp>Q</stp>
        <stp>0</stp>
        <stp>all</stp>
        <stp/>
        <stp/>
        <stp/>
        <stp>T</stp>
        <tr r="K135" s="1"/>
      </tp>
      <tp>
        <v>3.5127928245587094</v>
        <stp/>
        <stp>StudyData</stp>
        <stp>S.DELL</stp>
        <stp>PCB</stp>
        <stp>BaseType=Index,Index=1</stp>
        <stp>Close</stp>
        <stp>W</stp>
        <stp>0</stp>
        <stp>all</stp>
        <stp/>
        <stp/>
        <stp/>
        <stp>T</stp>
        <tr r="I135" s="1"/>
      </tp>
      <tp>
        <v>273.14108674928502</v>
        <stp/>
        <stp>StudyData</stp>
        <stp>S.DELL</stp>
        <stp>PCB</stp>
        <stp>BaseType=Index,Index=1</stp>
        <stp>Close</stp>
        <stp>A</stp>
        <stp>0</stp>
        <stp>all</stp>
        <stp/>
        <stp/>
        <stp/>
        <stp>T</stp>
        <tr r="L135" s="1"/>
      </tp>
      <tp>
        <v>15.871919480968012</v>
        <stp/>
        <stp>StudyData</stp>
        <stp>S.DELL</stp>
        <stp>PCB</stp>
        <stp>BaseType=Index,Index=1</stp>
        <stp>Close</stp>
        <stp>M</stp>
        <stp>0</stp>
        <stp>all</stp>
        <stp/>
        <stp/>
        <stp/>
        <stp>T</stp>
        <tr r="J135" s="1"/>
      </tp>
      <tp>
        <v>0.87574696064289537</v>
        <stp/>
        <stp>StudyData</stp>
        <stp>S.ACGL</stp>
        <stp>PCB</stp>
        <stp>BaseType=Index,Index=1</stp>
        <stp>Close</stp>
        <stp>Q</stp>
        <stp>0</stp>
        <stp>all</stp>
        <stp/>
        <stp/>
        <stp/>
        <stp>T</stp>
        <tr r="K7" s="1"/>
      </tp>
      <tp>
        <v>-0.57879772542649</v>
        <stp/>
        <stp>StudyData</stp>
        <stp>S.ACGL</stp>
        <stp>PCB</stp>
        <stp>BaseType=Index,Index=1</stp>
        <stp>Close</stp>
        <stp>W</stp>
        <stp>0</stp>
        <stp>all</stp>
        <stp/>
        <stp/>
        <stp/>
        <stp>T</stp>
        <tr r="I7" s="1"/>
      </tp>
      <tp>
        <v>-2.6061872077986714</v>
        <stp/>
        <stp>StudyData</stp>
        <stp>S.ACGL</stp>
        <stp>PCB</stp>
        <stp>BaseType=Index,Index=1</stp>
        <stp>Close</stp>
        <stp>M</stp>
        <stp>0</stp>
        <stp>all</stp>
        <stp/>
        <stp/>
        <stp/>
        <stp>T</stp>
        <tr r="J7" s="1"/>
      </tp>
      <tp>
        <v>2.0746455379482849</v>
        <stp/>
        <stp>StudyData</stp>
        <stp>S.ACGL</stp>
        <stp>PCB</stp>
        <stp>BaseType=Index,Index=1</stp>
        <stp>Close</stp>
        <stp>A</stp>
        <stp>0</stp>
        <stp>all</stp>
        <stp/>
        <stp/>
        <stp/>
        <stp>T</stp>
        <tr r="L7" s="1"/>
      </tp>
      <tp>
        <v>-0.72189310802499684</v>
        <stp/>
        <stp>StudyData</stp>
        <stp>S.AAPL</stp>
        <stp>PCB</stp>
        <stp>BaseType=Index,Index=1</stp>
        <stp>Close</stp>
        <stp>M</stp>
        <stp>0</stp>
        <stp>all</stp>
        <stp/>
        <stp/>
        <stp/>
        <stp>T</stp>
        <tr r="J3" s="1"/>
      </tp>
      <tp>
        <v>12.808062973589344</v>
        <stp/>
        <stp>StudyData</stp>
        <stp>S.AAPL</stp>
        <stp>PCB</stp>
        <stp>BaseType=Index,Index=1</stp>
        <stp>Close</stp>
        <stp>A</stp>
        <stp>0</stp>
        <stp>all</stp>
        <stp/>
        <stp/>
        <stp/>
        <stp>T</stp>
        <tr r="L3" s="1"/>
      </tp>
      <tp>
        <v>-2.1223630038617358</v>
        <stp/>
        <stp>StudyData</stp>
        <stp>S.AAPL</stp>
        <stp>PCB</stp>
        <stp>BaseType=Index,Index=1</stp>
        <stp>Close</stp>
        <stp>W</stp>
        <stp>0</stp>
        <stp>all</stp>
        <stp/>
        <stp/>
        <stp/>
        <stp>T</stp>
        <tr r="I3" s="1"/>
      </tp>
      <tp>
        <v>5.9856234448437906</v>
        <stp/>
        <stp>StudyData</stp>
        <stp>S.AAPL</stp>
        <stp>PCB</stp>
        <stp>BaseType=Index,Index=1</stp>
        <stp>Close</stp>
        <stp>Q</stp>
        <stp>0</stp>
        <stp>all</stp>
        <stp/>
        <stp/>
        <stp/>
        <stp>T</stp>
        <tr r="K3" s="1"/>
      </tp>
      <tp>
        <v>1.6025641025649226E-2</v>
        <stp/>
        <stp>StudyData</stp>
        <stp>S.BALL</stp>
        <stp>PCB</stp>
        <stp>BaseType=Index,Index=1</stp>
        <stp>Close</stp>
        <stp>Q</stp>
        <stp>0</stp>
        <stp>all</stp>
        <stp/>
        <stp/>
        <stp/>
        <stp>T</stp>
        <tr r="K55" s="1"/>
      </tp>
      <tp>
        <v>-1.6390858944050419</v>
        <stp/>
        <stp>StudyData</stp>
        <stp>S.BALL</stp>
        <stp>PCB</stp>
        <stp>BaseType=Index,Index=1</stp>
        <stp>Close</stp>
        <stp>W</stp>
        <stp>0</stp>
        <stp>all</stp>
        <stp/>
        <stp/>
        <stp/>
        <stp>T</stp>
        <tr r="I55" s="1"/>
      </tp>
      <tp>
        <v>17.821408344345866</v>
        <stp/>
        <stp>StudyData</stp>
        <stp>S.BALL</stp>
        <stp>PCB</stp>
        <stp>BaseType=Index,Index=1</stp>
        <stp>Close</stp>
        <stp>A</stp>
        <stp>0</stp>
        <stp>all</stp>
        <stp/>
        <stp/>
        <stp/>
        <stp>T</stp>
        <tr r="L55" s="1"/>
      </tp>
      <tp>
        <v>-3.8366718027735005</v>
        <stp/>
        <stp>StudyData</stp>
        <stp>S.BALL</stp>
        <stp>PCB</stp>
        <stp>BaseType=Index,Index=1</stp>
        <stp>Close</stp>
        <stp>M</stp>
        <stp>0</stp>
        <stp>all</stp>
        <stp/>
        <stp/>
        <stp/>
        <stp>T</stp>
        <tr r="J55" s="1"/>
      </tp>
      <tp>
        <v>19.2019047619</v>
        <stp/>
        <stp>StudyData</stp>
        <stp>S.KVUE</stp>
        <stp>MA</stp>
        <stp>InputChoice=Close,MAType=Sim,Period=21</stp>
        <stp>MA</stp>
        <stp>D</stp>
        <stp/>
        <stp>all</stp>
        <stp/>
        <stp/>
        <stp/>
        <stp>T</stp>
        <tr r="P277" s="1"/>
      </tp>
      <tp>
        <v>14.93388782256344</v>
        <stp/>
        <stp>StudyData</stp>
        <stp>S.MRVL</stp>
        <stp>PCB</stp>
        <stp>BaseType=Index,Index=1</stp>
        <stp>Close</stp>
        <stp>M</stp>
        <stp>0</stp>
        <stp>all</stp>
        <stp/>
        <stp/>
        <stp/>
        <stp>T</stp>
        <tr r="J320" s="1"/>
      </tp>
      <tp>
        <v>153.67145210637793</v>
        <stp/>
        <stp>StudyData</stp>
        <stp>S.MRVL</stp>
        <stp>PCB</stp>
        <stp>BaseType=Index,Index=1</stp>
        <stp>Close</stp>
        <stp>A</stp>
        <stp>0</stp>
        <stp>all</stp>
        <stp/>
        <stp/>
        <stp/>
        <stp>T</stp>
        <tr r="L320" s="1"/>
      </tp>
      <tp>
        <v>-27.634361677129139</v>
        <stp/>
        <stp>StudyData</stp>
        <stp>S.MRVL</stp>
        <stp>PCB</stp>
        <stp>BaseType=Index,Index=1</stp>
        <stp>Close</stp>
        <stp>Q</stp>
        <stp>0</stp>
        <stp>all</stp>
        <stp/>
        <stp/>
        <stp/>
        <stp>T</stp>
        <tr r="K320" s="1"/>
      </tp>
      <tp>
        <v>-1.4401975128017583</v>
        <stp/>
        <stp>StudyData</stp>
        <stp>S.MRVL</stp>
        <stp>PCB</stp>
        <stp>BaseType=Index,Index=1</stp>
        <stp>Close</stp>
        <stp>W</stp>
        <stp>0</stp>
        <stp>all</stp>
        <stp/>
        <stp/>
        <stp/>
        <stp>T</stp>
        <tr r="I320" s="1"/>
      </tp>
      <tp>
        <v>-1.0433979686057206</v>
        <stp/>
        <stp>StudyData</stp>
        <stp>S.ODFL</stp>
        <stp>PCB</stp>
        <stp>BaseType=Index,Index=1</stp>
        <stp>Close</stp>
        <stp>Q</stp>
        <stp>0</stp>
        <stp>all</stp>
        <stp/>
        <stp/>
        <stp/>
        <stp>T</stp>
        <tr r="K349" s="1"/>
      </tp>
      <tp>
        <v>-0.93362913662414959</v>
        <stp/>
        <stp>StudyData</stp>
        <stp>S.ODFL</stp>
        <stp>PCB</stp>
        <stp>BaseType=Index,Index=1</stp>
        <stp>Close</stp>
        <stp>W</stp>
        <stp>0</stp>
        <stp>all</stp>
        <stp/>
        <stp/>
        <stp/>
        <stp>T</stp>
        <tr r="I349" s="1"/>
      </tp>
      <tp>
        <v>1.0370510040539214</v>
        <stp/>
        <stp>StudyData</stp>
        <stp>S.ODFL</stp>
        <stp>PCB</stp>
        <stp>BaseType=Index,Index=1</stp>
        <stp>Close</stp>
        <stp>M</stp>
        <stp>0</stp>
        <stp>all</stp>
        <stp/>
        <stp/>
        <stp/>
        <stp>T</stp>
        <tr r="J349" s="1"/>
      </tp>
      <tp>
        <v>36.696428571428562</v>
        <stp/>
        <stp>StudyData</stp>
        <stp>S.ODFL</stp>
        <stp>PCB</stp>
        <stp>BaseType=Index,Index=1</stp>
        <stp>Close</stp>
        <stp>A</stp>
        <stp>0</stp>
        <stp>all</stp>
        <stp/>
        <stp/>
        <stp/>
        <stp>T</stp>
        <tr r="L349" s="1"/>
      </tp>
      <tp>
        <v>1.850088423343762</v>
        <stp/>
        <stp>StudyData</stp>
        <stp>S.ORCL</stp>
        <stp>PCB</stp>
        <stp>BaseType=Index,Index=1</stp>
        <stp>Close</stp>
        <stp>W</stp>
        <stp>0</stp>
        <stp>all</stp>
        <stp/>
        <stp/>
        <stp/>
        <stp>T</stp>
        <tr r="I353" s="1"/>
      </tp>
      <tp>
        <v>2.1767314909587152</v>
        <stp/>
        <stp>StudyData</stp>
        <stp>S.ORCL</stp>
        <stp>PCB</stp>
        <stp>BaseType=Index,Index=1</stp>
        <stp>Close</stp>
        <stp>Q</stp>
        <stp>0</stp>
        <stp>all</stp>
        <stp/>
        <stp/>
        <stp/>
        <stp>T</stp>
        <tr r="K353" s="1"/>
      </tp>
      <tp>
        <v>15.299915299915302</v>
        <stp/>
        <stp>StudyData</stp>
        <stp>S.ORCL</stp>
        <stp>PCB</stp>
        <stp>BaseType=Index,Index=1</stp>
        <stp>Close</stp>
        <stp>M</stp>
        <stp>0</stp>
        <stp>all</stp>
        <stp/>
        <stp/>
        <stp/>
        <stp>T</stp>
        <tr r="J353" s="1"/>
      </tp>
      <tp>
        <v>-23.17479862500641</v>
        <stp/>
        <stp>StudyData</stp>
        <stp>S.ORCL</stp>
        <stp>PCB</stp>
        <stp>BaseType=Index,Index=1</stp>
        <stp>Close</stp>
        <stp>A</stp>
        <stp>0</stp>
        <stp>all</stp>
        <stp/>
        <stp/>
        <stp/>
        <stp>T</stp>
        <tr r="L353" s="1"/>
      </tp>
      <tp>
        <v>1.08</v>
        <stp/>
        <stp>ContractData</stp>
        <stp>SPY</stp>
        <stp>NetLastTradeToday</stp>
        <stp/>
        <stp>T</stp>
        <tr r="Y11" s="2"/>
      </tp>
      <tp>
        <v>-1.6464706841275885</v>
        <stp/>
        <stp>StudyData</stp>
        <stp>S.SBAC</stp>
        <stp>PCB</stp>
        <stp>BaseType=Index,Index=1</stp>
        <stp>Close</stp>
        <stp>W</stp>
        <stp>0</stp>
        <stp>all</stp>
        <stp/>
        <stp/>
        <stp/>
        <stp>T</stp>
        <tr r="I402" s="1"/>
      </tp>
      <tp>
        <v>2.5728210359288175</v>
        <stp/>
        <stp>StudyData</stp>
        <stp>S.SBAC</stp>
        <stp>PCB</stp>
        <stp>BaseType=Index,Index=1</stp>
        <stp>Close</stp>
        <stp>Q</stp>
        <stp>0</stp>
        <stp>all</stp>
        <stp/>
        <stp/>
        <stp/>
        <stp>T</stp>
        <tr r="K402" s="1"/>
      </tp>
      <tp>
        <v>1.1050944855790824E-2</v>
        <stp/>
        <stp>StudyData</stp>
        <stp>S.SBAC</stp>
        <stp>PCB</stp>
        <stp>BaseType=Index,Index=1</stp>
        <stp>Close</stp>
        <stp>M</stp>
        <stp>0</stp>
        <stp>all</stp>
        <stp/>
        <stp/>
        <stp/>
        <stp>T</stp>
        <tr r="J402" s="1"/>
      </tp>
      <tp>
        <v>-6.4260972961794991</v>
        <stp/>
        <stp>StudyData</stp>
        <stp>S.SBAC</stp>
        <stp>PCB</stp>
        <stp>BaseType=Index,Index=1</stp>
        <stp>Close</stp>
        <stp>A</stp>
        <stp>0</stp>
        <stp>all</stp>
        <stp/>
        <stp/>
        <stp/>
        <stp>T</stp>
        <tr r="L402" s="1"/>
      </tp>
      <tp>
        <v>1.6720078027030834</v>
        <stp/>
        <stp>StudyData</stp>
        <stp>S.GEHC</stp>
        <stp>PCB</stp>
        <stp>BaseType=Index,Index=1</stp>
        <stp>Close</stp>
        <stp>W</stp>
        <stp>0</stp>
        <stp>all</stp>
        <stp/>
        <stp/>
        <stp/>
        <stp>T</stp>
        <tr r="I205" s="1"/>
      </tp>
      <tp>
        <v>13.997812841743468</v>
        <stp/>
        <stp>StudyData</stp>
        <stp>S.GEHC</stp>
        <stp>PCB</stp>
        <stp>BaseType=Index,Index=1</stp>
        <stp>Close</stp>
        <stp>Q</stp>
        <stp>0</stp>
        <stp>all</stp>
        <stp/>
        <stp/>
        <stp/>
        <stp>T</stp>
        <tr r="K205" s="1"/>
      </tp>
      <tp>
        <v>-11.033894172153129</v>
        <stp/>
        <stp>StudyData</stp>
        <stp>S.GEHC</stp>
        <stp>PCB</stp>
        <stp>BaseType=Index,Index=1</stp>
        <stp>Close</stp>
        <stp>A</stp>
        <stp>0</stp>
        <stp>all</stp>
        <stp/>
        <stp/>
        <stp/>
        <stp>T</stp>
        <tr r="L205" s="1"/>
      </tp>
      <tp>
        <v>7.2772713907674262</v>
        <stp/>
        <stp>StudyData</stp>
        <stp>S.GEHC</stp>
        <stp>PCB</stp>
        <stp>BaseType=Index,Index=1</stp>
        <stp>Close</stp>
        <stp>M</stp>
        <stp>0</stp>
        <stp>all</stp>
        <stp/>
        <stp/>
        <stp/>
        <stp>T</stp>
        <tr r="J205" s="1"/>
      </tp>
      <tp>
        <v>6.3923697427832149</v>
        <stp/>
        <stp>StudyData</stp>
        <stp>S.GNRC</stp>
        <stp>PCB</stp>
        <stp>BaseType=Index,Index=1</stp>
        <stp>Close</stp>
        <stp>M</stp>
        <stp>0</stp>
        <stp>all</stp>
        <stp/>
        <stp/>
        <stp/>
        <stp>T</stp>
        <tr r="J213" s="1"/>
      </tp>
      <tp>
        <v>53.780156926010122</v>
        <stp/>
        <stp>StudyData</stp>
        <stp>S.GNRC</stp>
        <stp>PCB</stp>
        <stp>BaseType=Index,Index=1</stp>
        <stp>Close</stp>
        <stp>A</stp>
        <stp>0</stp>
        <stp>all</stp>
        <stp/>
        <stp/>
        <stp/>
        <stp>T</stp>
        <tr r="L213" s="1"/>
      </tp>
      <tp>
        <v>-1.1827348977476162</v>
        <stp/>
        <stp>StudyData</stp>
        <stp>S.GNRC</stp>
        <stp>PCB</stp>
        <stp>BaseType=Index,Index=1</stp>
        <stp>Close</stp>
        <stp>W</stp>
        <stp>0</stp>
        <stp>all</stp>
        <stp/>
        <stp/>
        <stp/>
        <stp>T</stp>
        <tr r="I213" s="1"/>
      </tp>
      <tp>
        <v>-28.380178272599981</v>
        <stp/>
        <stp>StudyData</stp>
        <stp>S.GNRC</stp>
        <stp>PCB</stp>
        <stp>BaseType=Index,Index=1</stp>
        <stp>Close</stp>
        <stp>Q</stp>
        <stp>0</stp>
        <stp>all</stp>
        <stp/>
        <stp/>
        <stp/>
        <stp>T</stp>
        <tr r="K213" s="1"/>
      </tp>
      <tp>
        <v>8.7472283813747236</v>
        <stp/>
        <stp>StudyData</stp>
        <stp>S.INTC</stp>
        <stp>PCB</stp>
        <stp>BaseType=Index,Index=1</stp>
        <stp>Close</stp>
        <stp>M</stp>
        <stp>0</stp>
        <stp>all</stp>
        <stp/>
        <stp/>
        <stp/>
        <stp>T</stp>
        <tr r="J248" s="1"/>
      </tp>
      <tp>
        <v>165.82655826558266</v>
        <stp/>
        <stp>StudyData</stp>
        <stp>S.INTC</stp>
        <stp>PCB</stp>
        <stp>BaseType=Index,Index=1</stp>
        <stp>Close</stp>
        <stp>A</stp>
        <stp>0</stp>
        <stp>all</stp>
        <stp/>
        <stp/>
        <stp/>
        <stp>T</stp>
        <tr r="L248" s="1"/>
      </tp>
      <tp>
        <v>-29.75005371338537</v>
        <stp/>
        <stp>StudyData</stp>
        <stp>S.INTC</stp>
        <stp>PCB</stp>
        <stp>BaseType=Index,Index=1</stp>
        <stp>Close</stp>
        <stp>Q</stp>
        <stp>0</stp>
        <stp>all</stp>
        <stp/>
        <stp/>
        <stp/>
        <stp>T</stp>
        <tr r="K248" s="1"/>
      </tp>
      <tp>
        <v>-3.5022134776192839</v>
        <stp/>
        <stp>StudyData</stp>
        <stp>S.INTC</stp>
        <stp>PCB</stp>
        <stp>BaseType=Index,Index=1</stp>
        <stp>Close</stp>
        <stp>W</stp>
        <stp>0</stp>
        <stp>all</stp>
        <stp/>
        <stp/>
        <stp/>
        <stp>T</stp>
        <tr r="I248" s="1"/>
      </tp>
      <tp>
        <v>252.9166666667</v>
        <stp/>
        <stp>StudyData</stp>
        <stp>S.AMZN</stp>
        <stp>MA</stp>
        <stp>InputChoice=Close,MAType=Sim,Period=21</stp>
        <stp>MA</stp>
        <stp>D</stp>
        <stp/>
        <stp>all</stp>
        <stp/>
        <stp/>
        <stp/>
        <stp>T</stp>
        <tr r="P33" s="1"/>
      </tp>
      <tp>
        <v>-0.29501872234198445</v>
        <stp/>
        <stp>StudyData</stp>
        <stp>S.HSIC</stp>
        <stp>PCB</stp>
        <stp>BaseType=Index,Index=1</stp>
        <stp>Close</stp>
        <stp>W</stp>
        <stp>0</stp>
        <stp>all</stp>
        <stp/>
        <stp/>
        <stp/>
        <stp>T</stp>
        <tr r="I235" s="1"/>
      </tp>
      <tp>
        <v>5.2083333333333437</v>
        <stp/>
        <stp>StudyData</stp>
        <stp>S.HSIC</stp>
        <stp>PCB</stp>
        <stp>BaseType=Index,Index=1</stp>
        <stp>Close</stp>
        <stp>Q</stp>
        <stp>0</stp>
        <stp>all</stp>
        <stp/>
        <stp/>
        <stp/>
        <stp>T</stp>
        <tr r="K235" s="1"/>
      </tp>
      <tp>
        <v>16.260915586133905</v>
        <stp/>
        <stp>StudyData</stp>
        <stp>S.HSIC</stp>
        <stp>PCB</stp>
        <stp>BaseType=Index,Index=1</stp>
        <stp>Close</stp>
        <stp>A</stp>
        <stp>0</stp>
        <stp>all</stp>
        <stp/>
        <stp/>
        <stp/>
        <stp>T</stp>
        <tr r="L235" s="1"/>
      </tp>
      <tp>
        <v>2.4723032069970898</v>
        <stp/>
        <stp>StudyData</stp>
        <stp>S.HSIC</stp>
        <stp>PCB</stp>
        <stp>BaseType=Index,Index=1</stp>
        <stp>Close</stp>
        <stp>M</stp>
        <stp>0</stp>
        <stp>all</stp>
        <stp/>
        <stp/>
        <stp/>
        <stp>T</stp>
        <tr r="J235" s="1"/>
      </tp>
      <tp>
        <v>-1.7616475695320828</v>
        <stp/>
        <stp>StudyData</stp>
        <stp>S.KLAC</stp>
        <stp>PCB</stp>
        <stp>BaseType=Index,Index=1</stp>
        <stp>Close</stp>
        <stp>W</stp>
        <stp>0</stp>
        <stp>all</stp>
        <stp/>
        <stp/>
        <stp/>
        <stp>T</stp>
        <tr r="I272" s="1"/>
      </tp>
      <tp>
        <v>-35.494348878061714</v>
        <stp/>
        <stp>StudyData</stp>
        <stp>S.KLAC</stp>
        <stp>PCB</stp>
        <stp>BaseType=Index,Index=1</stp>
        <stp>Close</stp>
        <stp>Q</stp>
        <stp>0</stp>
        <stp>all</stp>
        <stp/>
        <stp/>
        <stp/>
        <stp>T</stp>
        <tr r="K272" s="1"/>
      </tp>
      <tp>
        <v>6.454436057324151</v>
        <stp/>
        <stp>StudyData</stp>
        <stp>S.KLAC</stp>
        <stp>PCB</stp>
        <stp>BaseType=Index,Index=1</stp>
        <stp>Close</stp>
        <stp>M</stp>
        <stp>0</stp>
        <stp>all</stp>
        <stp/>
        <stp/>
        <stp/>
        <stp>T</stp>
        <tr r="J272" s="1"/>
      </tp>
      <tp>
        <v>60.181069958847743</v>
        <stp/>
        <stp>StudyData</stp>
        <stp>S.KLAC</stp>
        <stp>PCB</stp>
        <stp>BaseType=Index,Index=1</stp>
        <stp>Close</stp>
        <stp>A</stp>
        <stp>0</stp>
        <stp>all</stp>
        <stp/>
        <stp/>
        <stp/>
        <stp>T</stp>
        <tr r="L272" s="1"/>
      </tp>
      <tp>
        <v>10.6871428571</v>
        <stp/>
        <stp>StudyData</stp>
        <stp>ATR(S.SHW,MAType:=Sim,Period:=21)</stp>
        <stp>Bar</stp>
        <stp/>
        <stp>Close</stp>
        <stp>D</stp>
        <stp/>
        <stp/>
        <stp/>
        <stp/>
        <stp/>
        <stp>T</stp>
        <tr r="O405" s="1"/>
      </tp>
      <tp>
        <v>3.5795238094999999</v>
        <stp/>
        <stp>StudyData</stp>
        <stp>ATR(S.SJM,MAType:=Sim,Period:=21)</stp>
        <stp>Bar</stp>
        <stp/>
        <stp>Close</stp>
        <stp>D</stp>
        <stp/>
        <stp/>
        <stp/>
        <stp/>
        <stp/>
        <stp>T</stp>
        <tr r="O406" s="1"/>
      </tp>
      <tp>
        <v>1.7233333333</v>
        <stp/>
        <stp>StudyData</stp>
        <stp>ATR(S.SLB,MAType:=Sim,Period:=21)</stp>
        <stp>Bar</stp>
        <stp/>
        <stp>Close</stp>
        <stp>D</stp>
        <stp/>
        <stp/>
        <stp/>
        <stp/>
        <stp/>
        <stp>T</stp>
        <tr r="O407" s="1"/>
      </tp>
      <tp>
        <v>9.0966666666999991</v>
        <stp/>
        <stp>StudyData</stp>
        <stp>ATR(S.SNA,MAType:=Sim,Period:=21)</stp>
        <stp>Bar</stp>
        <stp/>
        <stp>Close</stp>
        <stp>D</stp>
        <stp/>
        <stp/>
        <stp/>
        <stp/>
        <stp/>
        <stp>T</stp>
        <tr r="O409" s="1"/>
      </tp>
      <tp>
        <v>4.1923809523999997</v>
        <stp/>
        <stp>StudyData</stp>
        <stp>ATR(S.SPG,MAType:=Sim,Period:=21)</stp>
        <stp>Bar</stp>
        <stp/>
        <stp>Close</stp>
        <stp>D</stp>
        <stp/>
        <stp/>
        <stp/>
        <stp/>
        <stp/>
        <stp>T</stp>
        <tr r="O414" s="1"/>
      </tp>
      <tp>
        <v>8.4404761905000001</v>
        <stp/>
        <stp>StudyData</stp>
        <stp>ATR(S.SPY,MAType:=Sim,Period:=21)</stp>
        <stp>Bar</stp>
        <stp/>
        <stp>Close</stp>
        <stp>D</stp>
        <stp/>
        <stp/>
        <stp/>
        <stp/>
        <stp/>
        <stp>T</stp>
        <tr r="Y15" s="2"/>
      </tp>
      <tp>
        <v>1.9661904762</v>
        <stp/>
        <stp>StudyData</stp>
        <stp>ATR(S.SRE,MAType:=Sim,Period:=21)</stp>
        <stp>Bar</stp>
        <stp/>
        <stp>Close</stp>
        <stp>D</stp>
        <stp/>
        <stp/>
        <stp/>
        <stp/>
        <stp/>
        <stp>T</stp>
        <tr r="O416" s="1"/>
      </tp>
      <tp>
        <v>6.7138095238000002</v>
        <stp/>
        <stp>StudyData</stp>
        <stp>ATR(S.STE,MAType:=Sim,Period:=21)</stp>
        <stp>Bar</stp>
        <stp/>
        <stp>Close</stp>
        <stp>D</stp>
        <stp/>
        <stp/>
        <stp/>
        <stp/>
        <stp/>
        <stp>T</stp>
        <tr r="O417" s="1"/>
      </tp>
      <tp>
        <v>-0.13797861331492506</v>
        <stp/>
        <stp>StudyData</stp>
        <stp>S.IR</stp>
        <stp>PCB</stp>
        <stp>BaseType=Index,Index=1</stp>
        <stp>Close</stp>
        <stp>W</stp>
        <stp>0</stp>
        <stp>all</stp>
        <stp/>
        <stp/>
        <stp/>
        <stp>T</stp>
        <tr r="I253" s="1"/>
      </tp>
      <tp>
        <v>-0.14101886127270474</v>
        <stp/>
        <stp>StudyData</stp>
        <stp>S.KR</stp>
        <stp>PCB</stp>
        <stp>BaseType=Index,Index=1</stp>
        <stp>Close</stp>
        <stp>W</stp>
        <stp>0</stp>
        <stp>all</stp>
        <stp/>
        <stp/>
        <stp/>
        <stp>T</stp>
        <tr r="I276" s="1"/>
      </tp>
      <tp>
        <v>2.0169277867819151</v>
        <stp/>
        <stp>StudyData</stp>
        <stp>S.KR</stp>
        <stp>PCB</stp>
        <stp>BaseType=Index,Index=1</stp>
        <stp>Close</stp>
        <stp>Q</stp>
        <stp>0</stp>
        <stp>all</stp>
        <stp/>
        <stp/>
        <stp/>
        <stp>T</stp>
        <tr r="K276" s="1"/>
      </tp>
      <tp>
        <v>5.9275521405049565</v>
        <stp/>
        <stp>StudyData</stp>
        <stp>S.IR</stp>
        <stp>PCB</stp>
        <stp>BaseType=Index,Index=1</stp>
        <stp>Close</stp>
        <stp>Q</stp>
        <stp>0</stp>
        <stp>all</stp>
        <stp/>
        <stp/>
        <stp/>
        <stp>T</stp>
        <tr r="K253" s="1"/>
      </tp>
      <tp>
        <v>2.4984984984984964</v>
        <stp/>
        <stp>StudyData</stp>
        <stp>S.BR</stp>
        <stp>PCB</stp>
        <stp>BaseType=Index,Index=1</stp>
        <stp>Close</stp>
        <stp>W</stp>
        <stp>0</stp>
        <stp>all</stp>
        <stp/>
        <stp/>
        <stp/>
        <stp>T</stp>
        <tr r="I69" s="1"/>
      </tp>
      <tp>
        <v>24.614822928075924</v>
        <stp/>
        <stp>StudyData</stp>
        <stp>S.BR</stp>
        <stp>PCB</stp>
        <stp>BaseType=Index,Index=1</stp>
        <stp>Close</stp>
        <stp>Q</stp>
        <stp>0</stp>
        <stp>all</stp>
        <stp/>
        <stp/>
        <stp/>
        <stp>T</stp>
        <tr r="K69" s="1"/>
      </tp>
      <tp>
        <v>10.854173432932756</v>
        <stp/>
        <stp>StudyData</stp>
        <stp>S.BR</stp>
        <stp>PCB</stp>
        <stp>BaseType=Index,Index=1</stp>
        <stp>Close</stp>
        <stp>M</stp>
        <stp>0</stp>
        <stp>all</stp>
        <stp/>
        <stp/>
        <stp/>
        <stp>T</stp>
        <tr r="J69" s="1"/>
      </tp>
      <tp>
        <v>-9.3309859154929669</v>
        <stp/>
        <stp>StudyData</stp>
        <stp>S.KR</stp>
        <stp>PCB</stp>
        <stp>BaseType=Index,Index=1</stp>
        <stp>Close</stp>
        <stp>A</stp>
        <stp>0</stp>
        <stp>all</stp>
        <stp/>
        <stp/>
        <stp/>
        <stp>T</stp>
        <tr r="L276" s="1"/>
      </tp>
      <tp>
        <v>9.6314062105529032</v>
        <stp/>
        <stp>StudyData</stp>
        <stp>S.IR</stp>
        <stp>PCB</stp>
        <stp>BaseType=Index,Index=1</stp>
        <stp>Close</stp>
        <stp>A</stp>
        <stp>0</stp>
        <stp>all</stp>
        <stp/>
        <stp/>
        <stp/>
        <stp>T</stp>
        <tr r="L253" s="1"/>
      </tp>
      <tp>
        <v>-1.8877727745064139</v>
        <stp/>
        <stp>StudyData</stp>
        <stp>S.KR</stp>
        <stp>PCB</stp>
        <stp>BaseType=Index,Index=1</stp>
        <stp>Close</stp>
        <stp>M</stp>
        <stp>0</stp>
        <stp>all</stp>
        <stp/>
        <stp/>
        <stp/>
        <stp>T</stp>
        <tr r="J276" s="1"/>
      </tp>
      <tp>
        <v>4.1616694650995605</v>
        <stp/>
        <stp>StudyData</stp>
        <stp>S.IR</stp>
        <stp>PCB</stp>
        <stp>BaseType=Index,Index=1</stp>
        <stp>Close</stp>
        <stp>M</stp>
        <stp>0</stp>
        <stp>all</stp>
        <stp/>
        <stp/>
        <stp/>
        <stp>T</stp>
        <tr r="J253" s="1"/>
      </tp>
      <tp>
        <v>-23.529148182999513</v>
        <stp/>
        <stp>StudyData</stp>
        <stp>S.BR</stp>
        <stp>PCB</stp>
        <stp>BaseType=Index,Index=1</stp>
        <stp>Close</stp>
        <stp>A</stp>
        <stp>0</stp>
        <stp>all</stp>
        <stp/>
        <stp/>
        <stp/>
        <stp>T</stp>
        <tr r="L69" s="1"/>
      </tp>
      <tp>
        <v>4.7776190476</v>
        <stp/>
        <stp>StudyData</stp>
        <stp>ATR(S.STT,MAType:=Sim,Period:=21)</stp>
        <stp>Bar</stp>
        <stp/>
        <stp>Close</stp>
        <stp>D</stp>
        <stp/>
        <stp/>
        <stp/>
        <stp/>
        <stp/>
        <stp>T</stp>
        <tr r="O419" s="1"/>
      </tp>
      <tp>
        <v>3.3842857142999998</v>
        <stp/>
        <stp>StudyData</stp>
        <stp>ATR(S.STZ,MAType:=Sim,Period:=21)</stp>
        <stp>Bar</stp>
        <stp/>
        <stp>Close</stp>
        <stp>D</stp>
        <stp/>
        <stp/>
        <stp/>
        <stp/>
        <stp/>
        <stp>T</stp>
        <tr r="O421" s="1"/>
      </tp>
      <tp>
        <v>78.847619047600006</v>
        <stp/>
        <stp>StudyData</stp>
        <stp>ATR(S.STX,MAType:=Sim,Period:=21)</stp>
        <stp>Bar</stp>
        <stp/>
        <stp>Close</stp>
        <stp>D</stp>
        <stp/>
        <stp/>
        <stp/>
        <stp/>
        <stp/>
        <stp>T</stp>
        <tr r="O420" s="1"/>
      </tp>
      <tp>
        <v>3.3876190475999999</v>
        <stp/>
        <stp>StudyData</stp>
        <stp>ATR(S.SWK,MAType:=Sim,Period:=21)</stp>
        <stp>Bar</stp>
        <stp/>
        <stp>Close</stp>
        <stp>D</stp>
        <stp/>
        <stp/>
        <stp/>
        <stp/>
        <stp/>
        <stp>T</stp>
        <tr r="O423" s="1"/>
      </tp>
      <tp>
        <v>1.9661904762</v>
        <stp/>
        <stp>StudyData</stp>
        <stp>ATR(S.SYF,MAType:=Sim,Period:=21)</stp>
        <stp>Bar</stp>
        <stp/>
        <stp>Close</stp>
        <stp>D</stp>
        <stp/>
        <stp/>
        <stp/>
        <stp/>
        <stp/>
        <stp>T</stp>
        <tr r="O425" s="1"/>
      </tp>
      <tp>
        <v>11.755238095199999</v>
        <stp/>
        <stp>StudyData</stp>
        <stp>ATR(S.SYK,MAType:=Sim,Period:=21)</stp>
        <stp>Bar</stp>
        <stp/>
        <stp>Close</stp>
        <stp>D</stp>
        <stp/>
        <stp/>
        <stp/>
        <stp/>
        <stp/>
        <stp>T</stp>
        <tr r="O426" s="1"/>
      </tp>
      <tp>
        <v>2.0804761905000002</v>
        <stp/>
        <stp>StudyData</stp>
        <stp>ATR(S.SYY,MAType:=Sim,Period:=21)</stp>
        <stp>Bar</stp>
        <stp/>
        <stp>Close</stp>
        <stp>D</stp>
        <stp/>
        <stp/>
        <stp/>
        <stp/>
        <stp/>
        <stp>T</stp>
        <tr r="O427" s="1"/>
      </tp>
      <tp>
        <v>8.7260532829000006</v>
        <stp/>
        <stp>StudyData</stp>
        <stp>S.ODFL</stp>
        <stp>StdDev</stp>
        <stp>InputChoice=Close,Period1=21</stp>
        <stp>STDDEV</stp>
        <stp>D</stp>
        <stp/>
        <stp>all</stp>
        <stp/>
        <stp/>
        <stp/>
        <stp>T</stp>
        <tr r="Q349" s="1"/>
      </tp>
      <tp>
        <v>10.454420627499999</v>
        <stp/>
        <stp>StudyData</stp>
        <stp>S.ORCL</stp>
        <stp>StdDev</stp>
        <stp>InputChoice=Close,Period1=21</stp>
        <stp>STDDEV</stp>
        <stp>D</stp>
        <stp/>
        <stp>all</stp>
        <stp/>
        <stp/>
        <stp/>
        <stp>T</stp>
        <tr r="Q353" s="1"/>
      </tp>
      <tp>
        <v>3.0673821259</v>
        <stp/>
        <stp>StudyData</stp>
        <stp>S.ORLY</stp>
        <stp>StdDev</stp>
        <stp>InputChoice=Close,Period1=21</stp>
        <stp>STDDEV</stp>
        <stp>D</stp>
        <stp/>
        <stp>all</stp>
        <stp/>
        <stp/>
        <stp/>
        <stp>T</stp>
        <tr r="Q354" s="1"/>
      </tp>
      <tp>
        <v>1.0817555229</v>
        <stp/>
        <stp>StudyData</stp>
        <stp>S.OTIS</stp>
        <stp>StdDev</stp>
        <stp>InputChoice=Close,Period1=21</stp>
        <stp>STDDEV</stp>
        <stp>D</stp>
        <stp/>
        <stp>all</stp>
        <stp/>
        <stp/>
        <stp/>
        <stp>T</stp>
        <tr r="Q355" s="1"/>
      </tp>
      <tp>
        <v>15.259867135599848</v>
        <stp/>
        <stp>StudyData</stp>
        <stp>S.TRMB</stp>
        <stp>PCB</stp>
        <stp>BaseType=Index,Index=1</stp>
        <stp>Close</stp>
        <stp>Q</stp>
        <stp>0</stp>
        <stp>all</stp>
        <stp/>
        <stp/>
        <stp/>
        <stp>T</stp>
        <tr r="K444" s="1"/>
      </tp>
      <tp>
        <v>-0.87380272223155109</v>
        <stp/>
        <stp>StudyData</stp>
        <stp>S.TRMB</stp>
        <stp>PCB</stp>
        <stp>BaseType=Index,Index=1</stp>
        <stp>Close</stp>
        <stp>W</stp>
        <stp>0</stp>
        <stp>all</stp>
        <stp/>
        <stp/>
        <stp/>
        <stp>T</stp>
        <tr r="I444" s="1"/>
      </tp>
      <tp>
        <v>-24.709636247606898</v>
        <stp/>
        <stp>StudyData</stp>
        <stp>S.TRMB</stp>
        <stp>PCB</stp>
        <stp>BaseType=Index,Index=1</stp>
        <stp>Close</stp>
        <stp>A</stp>
        <stp>0</stp>
        <stp>all</stp>
        <stp/>
        <stp/>
        <stp/>
        <stp>T</stp>
        <tr r="L444" s="1"/>
      </tp>
      <tp>
        <v>4.2594556380346482</v>
        <stp/>
        <stp>StudyData</stp>
        <stp>S.TRMB</stp>
        <stp>PCB</stp>
        <stp>BaseType=Index,Index=1</stp>
        <stp>Close</stp>
        <stp>M</stp>
        <stp>0</stp>
        <stp>all</stp>
        <stp/>
        <stp/>
        <stp/>
        <stp>T</stp>
        <tr r="J444" s="1"/>
      </tp>
      <tp>
        <v>0.88495575221238942</v>
        <stp/>
        <stp>StudyData</stp>
        <stp>S.FITB</stp>
        <stp>PCB</stp>
        <stp>BaseType=Index,Index=1</stp>
        <stp>Close</stp>
        <stp>M</stp>
        <stp>0</stp>
        <stp>all</stp>
        <stp/>
        <stp/>
        <stp/>
        <stp>T</stp>
        <tr r="J193" s="1"/>
      </tp>
      <tp>
        <v>21.76885280922879</v>
        <stp/>
        <stp>StudyData</stp>
        <stp>S.FITB</stp>
        <stp>PCB</stp>
        <stp>BaseType=Index,Index=1</stp>
        <stp>Close</stp>
        <stp>A</stp>
        <stp>0</stp>
        <stp>all</stp>
        <stp/>
        <stp/>
        <stp/>
        <stp>T</stp>
        <tr r="L193" s="1"/>
      </tp>
      <tp>
        <v>1.1176157530601303</v>
        <stp/>
        <stp>StudyData</stp>
        <stp>S.FITB</stp>
        <stp>PCB</stp>
        <stp>BaseType=Index,Index=1</stp>
        <stp>Close</stp>
        <stp>Q</stp>
        <stp>0</stp>
        <stp>all</stp>
        <stp/>
        <stp/>
        <stp/>
        <stp>T</stp>
        <tr r="K193" s="1"/>
      </tp>
      <tp>
        <v>-0.15764582238571273</v>
        <stp/>
        <stp>StudyData</stp>
        <stp>S.FITB</stp>
        <stp>PCB</stp>
        <stp>BaseType=Index,Index=1</stp>
        <stp>Close</stp>
        <stp>W</stp>
        <stp>0</stp>
        <stp>all</stp>
        <stp/>
        <stp/>
        <stp/>
        <stp>T</stp>
        <tr r="I193" s="1"/>
      </tp>
      <tp>
        <v>27.714884696016771</v>
        <stp/>
        <stp>StudyData</stp>
        <stp>S.ABNB</stp>
        <stp>PCB</stp>
        <stp>BaseType=Index,Index=1</stp>
        <stp>Close</stp>
        <stp>Q</stp>
        <stp>0</stp>
        <stp>all</stp>
        <stp/>
        <stp/>
        <stp/>
        <stp>T</stp>
        <tr r="K5" s="1"/>
      </tp>
      <tp>
        <v>2.6337956983208839</v>
        <stp/>
        <stp>StudyData</stp>
        <stp>S.ABNB</stp>
        <stp>PCB</stp>
        <stp>BaseType=Index,Index=1</stp>
        <stp>Close</stp>
        <stp>W</stp>
        <stp>0</stp>
        <stp>all</stp>
        <stp/>
        <stp/>
        <stp/>
        <stp>T</stp>
        <tr r="I5" s="1"/>
      </tp>
      <tp>
        <v>34.659593280282927</v>
        <stp/>
        <stp>StudyData</stp>
        <stp>S.ABNB</stp>
        <stp>PCB</stp>
        <stp>BaseType=Index,Index=1</stp>
        <stp>Close</stp>
        <stp>A</stp>
        <stp>0</stp>
        <stp>all</stp>
        <stp/>
        <stp/>
        <stp/>
        <stp>T</stp>
        <tr r="L5" s="1"/>
      </tp>
      <tp>
        <v>20.617740232312553</v>
        <stp/>
        <stp>StudyData</stp>
        <stp>S.ABNB</stp>
        <stp>PCB</stp>
        <stp>BaseType=Index,Index=1</stp>
        <stp>Close</stp>
        <stp>M</stp>
        <stp>0</stp>
        <stp>all</stp>
        <stp/>
        <stp/>
        <stp/>
        <stp>T</stp>
        <tr r="J5" s="1"/>
      </tp>
      <tp>
        <v>-0.3173992497835898</v>
        <stp/>
        <stp>StudyData</stp>
        <stp>S.BIIB</stp>
        <stp>PCB</stp>
        <stp>BaseType=Index,Index=1</stp>
        <stp>Close</stp>
        <stp>W</stp>
        <stp>0</stp>
        <stp>all</stp>
        <stp/>
        <stp/>
        <stp/>
        <stp>T</stp>
        <tr r="I62" s="1"/>
      </tp>
      <tp>
        <v>-4.0636860131444976</v>
        <stp/>
        <stp>StudyData</stp>
        <stp>S.BIIB</stp>
        <stp>PCB</stp>
        <stp>BaseType=Index,Index=1</stp>
        <stp>Close</stp>
        <stp>Q</stp>
        <stp>0</stp>
        <stp>all</stp>
        <stp/>
        <stp/>
        <stp/>
        <stp>T</stp>
        <tr r="K62" s="1"/>
      </tp>
      <tp>
        <v>17.779419285186655</v>
        <stp/>
        <stp>StudyData</stp>
        <stp>S.BIIB</stp>
        <stp>PCB</stp>
        <stp>BaseType=Index,Index=1</stp>
        <stp>Close</stp>
        <stp>A</stp>
        <stp>0</stp>
        <stp>all</stp>
        <stp/>
        <stp/>
        <stp/>
        <stp>T</stp>
        <tr r="L62" s="1"/>
      </tp>
      <tp>
        <v>2.133530426213345</v>
        <stp/>
        <stp>StudyData</stp>
        <stp>S.BIIB</stp>
        <stp>PCB</stp>
        <stp>BaseType=Index,Index=1</stp>
        <stp>Close</stp>
        <stp>M</stp>
        <stp>0</stp>
        <stp>all</stp>
        <stp/>
        <stp/>
        <stp/>
        <stp>T</stp>
        <tr r="J62" s="1"/>
      </tp>
      <tp>
        <v>2.3016481410502312</v>
        <stp/>
        <stp>StudyData</stp>
        <stp>S.BRKB</stp>
        <stp>PCB</stp>
        <stp>BaseType=Index,Index=1</stp>
        <stp>Close</stp>
        <stp>W</stp>
        <stp>0</stp>
        <stp>all</stp>
        <stp/>
        <stp/>
        <stp/>
        <stp>T</stp>
        <tr r="I70" s="1"/>
      </tp>
      <tp>
        <v>6.6787905433761807</v>
        <stp/>
        <stp>StudyData</stp>
        <stp>S.BRKB</stp>
        <stp>PCB</stp>
        <stp>BaseType=Index,Index=1</stp>
        <stp>Close</stp>
        <stp>Q</stp>
        <stp>0</stp>
        <stp>all</stp>
        <stp/>
        <stp/>
        <stp/>
        <stp>T</stp>
        <tr r="K70" s="1"/>
      </tp>
      <tp>
        <v>6.1991445339699638</v>
        <stp/>
        <stp>StudyData</stp>
        <stp>S.BRKB</stp>
        <stp>PCB</stp>
        <stp>BaseType=Index,Index=1</stp>
        <stp>Close</stp>
        <stp>A</stp>
        <stp>0</stp>
        <stp>all</stp>
        <stp/>
        <stp/>
        <stp/>
        <stp>T</stp>
        <tr r="L70" s="1"/>
      </tp>
      <tp>
        <v>4.3535207412910104</v>
        <stp/>
        <stp>StudyData</stp>
        <stp>S.BRKB</stp>
        <stp>PCB</stp>
        <stp>BaseType=Index,Index=1</stp>
        <stp>Close</stp>
        <stp>M</stp>
        <stp>0</stp>
        <stp>all</stp>
        <stp/>
        <stp/>
        <stp/>
        <stp>T</stp>
        <tr r="J70" s="1"/>
      </tp>
      <tp>
        <v>-0.34047355006906749</v>
        <stp/>
        <stp>StudyData</stp>
        <stp>S.HUBB</stp>
        <stp>PCB</stp>
        <stp>BaseType=Index,Index=1</stp>
        <stp>Close</stp>
        <stp>W</stp>
        <stp>0</stp>
        <stp>all</stp>
        <stp/>
        <stp/>
        <stp/>
        <stp>T</stp>
        <tr r="I238" s="1"/>
      </tp>
      <tp>
        <v>-2.0948012232415967</v>
        <stp/>
        <stp>StudyData</stp>
        <stp>S.HUBB</stp>
        <stp>PCB</stp>
        <stp>BaseType=Index,Index=1</stp>
        <stp>Close</stp>
        <stp>Q</stp>
        <stp>0</stp>
        <stp>all</stp>
        <stp/>
        <stp/>
        <stp/>
        <stp>T</stp>
        <tr r="K238" s="1"/>
      </tp>
      <tp>
        <v>8.3991112051634751</v>
        <stp/>
        <stp>StudyData</stp>
        <stp>S.HUBB</stp>
        <stp>PCB</stp>
        <stp>BaseType=Index,Index=1</stp>
        <stp>Close</stp>
        <stp>M</stp>
        <stp>0</stp>
        <stp>all</stp>
        <stp/>
        <stp/>
        <stp/>
        <stp>T</stp>
        <tr r="J238" s="1"/>
      </tp>
      <tp>
        <v>15.340793947445452</v>
        <stp/>
        <stp>StudyData</stp>
        <stp>S.HUBB</stp>
        <stp>PCB</stp>
        <stp>BaseType=Index,Index=1</stp>
        <stp>Close</stp>
        <stp>A</stp>
        <stp>0</stp>
        <stp>all</stp>
        <stp/>
        <stp/>
        <stp/>
        <stp>T</stp>
        <tr r="L238" s="1"/>
      </tp>
      <tp>
        <v>11.1195238095</v>
        <stp/>
        <stp>StudyData</stp>
        <stp>ATR(S.RCL,MAType:=Sim,Period:=21)</stp>
        <stp>Bar</stp>
        <stp/>
        <stp>Close</stp>
        <stp>D</stp>
        <stp/>
        <stp/>
        <stp/>
        <stp/>
        <stp/>
        <stp>T</stp>
        <tr r="O388" s="1"/>
      </tp>
      <tp>
        <v>1.5157142857000001</v>
        <stp/>
        <stp>StudyData</stp>
        <stp>ATR(S.REG,MAType:=Sim,Period:=21)</stp>
        <stp>Bar</stp>
        <stp/>
        <stp>Close</stp>
        <stp>D</stp>
        <stp/>
        <stp/>
        <stp/>
        <stp/>
        <stp/>
        <stp>T</stp>
        <tr r="O389" s="1"/>
      </tp>
      <tp>
        <v>3.839047619</v>
        <stp/>
        <stp>StudyData</stp>
        <stp>ATR(S.RJF,MAType:=Sim,Period:=21)</stp>
        <stp>Bar</stp>
        <stp/>
        <stp>Close</stp>
        <stp>D</stp>
        <stp/>
        <stp/>
        <stp/>
        <stp/>
        <stp/>
        <stp>T</stp>
        <tr r="O392" s="1"/>
      </tp>
      <tp>
        <v>7.5738095237999996</v>
        <stp/>
        <stp>StudyData</stp>
        <stp>ATR(S.RMD,MAType:=Sim,Period:=21)</stp>
        <stp>Bar</stp>
        <stp/>
        <stp>Close</stp>
        <stp>D</stp>
        <stp/>
        <stp/>
        <stp/>
        <stp/>
        <stp/>
        <stp>T</stp>
        <tr r="O394" s="1"/>
      </tp>
      <tp>
        <v>1.3919047619</v>
        <stp/>
        <stp>StudyData</stp>
        <stp>ATR(S.ROL,MAType:=Sim,Period:=21)</stp>
        <stp>Bar</stp>
        <stp/>
        <stp>Close</stp>
        <stp>D</stp>
        <stp/>
        <stp/>
        <stp/>
        <stp/>
        <stp/>
        <stp>T</stp>
        <tr r="O396" s="1"/>
      </tp>
      <tp>
        <v>15.724285714300001</v>
        <stp/>
        <stp>StudyData</stp>
        <stp>ATR(S.ROK,MAType:=Sim,Period:=21)</stp>
        <stp>Bar</stp>
        <stp/>
        <stp>Close</stp>
        <stp>D</stp>
        <stp/>
        <stp/>
        <stp/>
        <stp/>
        <stp/>
        <stp>T</stp>
        <tr r="O395" s="1"/>
      </tp>
      <tp>
        <v>14.189047619</v>
        <stp/>
        <stp>StudyData</stp>
        <stp>ATR(S.ROP,MAType:=Sim,Period:=21)</stp>
        <stp>Bar</stp>
        <stp/>
        <stp>Close</stp>
        <stp>D</stp>
        <stp/>
        <stp/>
        <stp/>
        <stp/>
        <stp/>
        <stp>T</stp>
        <tr r="O397" s="1"/>
      </tp>
      <tp>
        <v>5.0919047619000004</v>
        <stp/>
        <stp>StudyData</stp>
        <stp>ATR(S.RSG,MAType:=Sim,Period:=21)</stp>
        <stp>Bar</stp>
        <stp/>
        <stp>Close</stp>
        <stp>D</stp>
        <stp/>
        <stp/>
        <stp/>
        <stp/>
        <stp/>
        <stp>T</stp>
        <tr r="O399" s="1"/>
      </tp>
      <tp>
        <v>3.616532721010334</v>
        <stp/>
        <stp>StudyData</stp>
        <stp>S.MS</stp>
        <stp>PCB</stp>
        <stp>BaseType=Index,Index=1</stp>
        <stp>Close</stp>
        <stp>Q</stp>
        <stp>0</stp>
        <stp>all</stp>
        <stp/>
        <stp/>
        <stp/>
        <stp>T</stp>
        <tr r="K321" s="1"/>
      </tp>
      <tp>
        <v>0.1248093190958174</v>
        <stp/>
        <stp>StudyData</stp>
        <stp>S.MS</stp>
        <stp>PCB</stp>
        <stp>BaseType=Index,Index=1</stp>
        <stp>Close</stp>
        <stp>W</stp>
        <stp>0</stp>
        <stp>all</stp>
        <stp/>
        <stp/>
        <stp/>
        <stp>T</stp>
        <tr r="I321" s="1"/>
      </tp>
      <tp>
        <v>2.7260053195170957</v>
        <stp/>
        <stp>StudyData</stp>
        <stp>S.GS</stp>
        <stp>PCB</stp>
        <stp>BaseType=Index,Index=1</stp>
        <stp>Close</stp>
        <stp>Q</stp>
        <stp>0</stp>
        <stp>all</stp>
        <stp/>
        <stp/>
        <stp/>
        <stp>T</stp>
        <tr r="K219" s="1"/>
      </tp>
      <tp>
        <v>-1.2868410128683998</v>
        <stp/>
        <stp>StudyData</stp>
        <stp>S.ES</stp>
        <stp>PCB</stp>
        <stp>BaseType=Index,Index=1</stp>
        <stp>Close</stp>
        <stp>Q</stp>
        <stp>0</stp>
        <stp>all</stp>
        <stp/>
        <stp/>
        <stp/>
        <stp>T</stp>
        <tr r="K169" s="1"/>
      </tp>
      <tp>
        <v>-1.3687266694317639</v>
        <stp/>
        <stp>StudyData</stp>
        <stp>S.ES</stp>
        <stp>PCB</stp>
        <stp>BaseType=Index,Index=1</stp>
        <stp>Close</stp>
        <stp>W</stp>
        <stp>0</stp>
        <stp>all</stp>
        <stp/>
        <stp/>
        <stp/>
        <stp>T</stp>
        <tr r="I169" s="1"/>
      </tp>
      <tp>
        <v>-6.4447244639823847E-2</v>
        <stp/>
        <stp>StudyData</stp>
        <stp>S.GS</stp>
        <stp>PCB</stp>
        <stp>BaseType=Index,Index=1</stp>
        <stp>Close</stp>
        <stp>W</stp>
        <stp>0</stp>
        <stp>all</stp>
        <stp/>
        <stp/>
        <stp/>
        <stp>T</stp>
        <tr r="I219" s="1"/>
      </tp>
      <tp>
        <v>22.007548020052944</v>
        <stp/>
        <stp>StudyData</stp>
        <stp>S.MS</stp>
        <stp>PCB</stp>
        <stp>BaseType=Index,Index=1</stp>
        <stp>Close</stp>
        <stp>A</stp>
        <stp>0</stp>
        <stp>all</stp>
        <stp/>
        <stp/>
        <stp/>
        <stp>T</stp>
        <tr r="L321" s="1"/>
      </tp>
      <tp>
        <v>2.0188927512323551</v>
        <stp/>
        <stp>StudyData</stp>
        <stp>S.GS</stp>
        <stp>PCB</stp>
        <stp>BaseType=Index,Index=1</stp>
        <stp>Close</stp>
        <stp>M</stp>
        <stp>0</stp>
        <stp>all</stp>
        <stp/>
        <stp/>
        <stp/>
        <stp>T</stp>
        <tr r="J219" s="1"/>
      </tp>
      <tp>
        <v>-0.34921078362899843</v>
        <stp/>
        <stp>StudyData</stp>
        <stp>S.ES</stp>
        <stp>PCB</stp>
        <stp>BaseType=Index,Index=1</stp>
        <stp>Close</stp>
        <stp>M</stp>
        <stp>0</stp>
        <stp>all</stp>
        <stp/>
        <stp/>
        <stp/>
        <stp>T</stp>
        <tr r="J169" s="1"/>
      </tp>
      <tp>
        <v>18.195676905574523</v>
        <stp/>
        <stp>StudyData</stp>
        <stp>S.GS</stp>
        <stp>PCB</stp>
        <stp>BaseType=Index,Index=1</stp>
        <stp>Close</stp>
        <stp>A</stp>
        <stp>0</stp>
        <stp>all</stp>
        <stp/>
        <stp/>
        <stp/>
        <stp>T</stp>
        <tr r="L219" s="1"/>
      </tp>
      <tp>
        <v>5.9557403831872948</v>
        <stp/>
        <stp>StudyData</stp>
        <stp>S.ES</stp>
        <stp>PCB</stp>
        <stp>BaseType=Index,Index=1</stp>
        <stp>Close</stp>
        <stp>A</stp>
        <stp>0</stp>
        <stp>all</stp>
        <stp/>
        <stp/>
        <stp/>
        <stp>T</stp>
        <tr r="L169" s="1"/>
      </tp>
      <tp>
        <v>2.9369831765041239</v>
        <stp/>
        <stp>StudyData</stp>
        <stp>S.MS</stp>
        <stp>PCB</stp>
        <stp>BaseType=Index,Index=1</stp>
        <stp>Close</stp>
        <stp>M</stp>
        <stp>0</stp>
        <stp>all</stp>
        <stp/>
        <stp/>
        <stp/>
        <stp>T</stp>
        <tr r="J321" s="1"/>
      </tp>
      <tp>
        <v>5.3780952381000002</v>
        <stp/>
        <stp>StudyData</stp>
        <stp>ATR(S.RTX,MAType:=Sim,Period:=21)</stp>
        <stp>Bar</stp>
        <stp/>
        <stp>Close</stp>
        <stp>D</stp>
        <stp/>
        <stp/>
        <stp/>
        <stp/>
        <stp/>
        <stp>T</stp>
        <tr r="O400" s="1"/>
      </tp>
      <tp>
        <v>0.64854660470000003</v>
        <stp/>
        <stp>StudyData</stp>
        <stp>S.NCLH</stp>
        <stp>StdDev</stp>
        <stp>InputChoice=Close,Period1=21</stp>
        <stp>STDDEV</stp>
        <stp>D</stp>
        <stp/>
        <stp>all</stp>
        <stp/>
        <stp/>
        <stp/>
        <stp>T</stp>
        <tr r="Q328" s="1"/>
      </tp>
      <tp>
        <v>2.3055656804</v>
        <stp/>
        <stp>StudyData</stp>
        <stp>S.NFLX</stp>
        <stp>StdDev</stp>
        <stp>InputChoice=Close,Period1=21</stp>
        <stp>STDDEV</stp>
        <stp>D</stp>
        <stp/>
        <stp>all</stp>
        <stp/>
        <stp/>
        <stp/>
        <stp>T</stp>
        <tr r="Q333" s="1"/>
      </tp>
      <tp>
        <v>2.2721023260000002</v>
        <stp/>
        <stp>StudyData</stp>
        <stp>S.NDAQ</stp>
        <stp>StdDev</stp>
        <stp>InputChoice=Close,Period1=21</stp>
        <stp>STDDEV</stp>
        <stp>D</stp>
        <stp/>
        <stp>all</stp>
        <stp/>
        <stp/>
        <stp/>
        <stp>T</stp>
        <tr r="Q329" s="1"/>
      </tp>
      <tp>
        <v>8.4385136948999993</v>
        <stp/>
        <stp>StudyData</stp>
        <stp>S.NDSN</stp>
        <stp>StdDev</stp>
        <stp>InputChoice=Close,Period1=21</stp>
        <stp>STDDEV</stp>
        <stp>D</stp>
        <stp/>
        <stp>all</stp>
        <stp/>
        <stp/>
        <stp/>
        <stp>T</stp>
        <tr r="Q330" s="1"/>
      </tp>
      <tp>
        <v>8.6137011042000005</v>
        <stp/>
        <stp>StudyData</stp>
        <stp>S.NVDA</stp>
        <stp>StdDev</stp>
        <stp>InputChoice=Close,Period1=21</stp>
        <stp>STDDEV</stp>
        <stp>D</stp>
        <stp/>
        <stp>all</stp>
        <stp/>
        <stp/>
        <stp/>
        <stp>T</stp>
        <tr r="Q343" s="1"/>
      </tp>
      <tp>
        <v>0.75794147759999997</v>
        <stp/>
        <stp>StudyData</stp>
        <stp>S.NWSA</stp>
        <stp>StdDev</stp>
        <stp>InputChoice=Close,Period1=21</stp>
        <stp>STDDEV</stp>
        <stp>D</stp>
        <stp/>
        <stp>all</stp>
        <stp/>
        <stp/>
        <stp/>
        <stp>T</stp>
        <tr r="Q346" s="1"/>
      </tp>
      <tp>
        <v>11.419387282000001</v>
        <stp/>
        <stp>StudyData</stp>
        <stp>S.NTAP</stp>
        <stp>StdDev</stp>
        <stp>InputChoice=Close,Period1=21</stp>
        <stp>STDDEV</stp>
        <stp>D</stp>
        <stp/>
        <stp>all</stp>
        <stp/>
        <stp/>
        <stp/>
        <stp>T</stp>
        <tr r="Q340" s="1"/>
      </tp>
      <tp>
        <v>3.3164029225</v>
        <stp/>
        <stp>StudyData</stp>
        <stp>S.NTRS</stp>
        <stp>StdDev</stp>
        <stp>InputChoice=Close,Period1=21</stp>
        <stp>STDDEV</stp>
        <stp>D</stp>
        <stp/>
        <stp>all</stp>
        <stp/>
        <stp/>
        <stp/>
        <stp>T</stp>
        <tr r="Q341" s="1"/>
      </tp>
      <tp>
        <v>19.697297108499999</v>
        <stp/>
        <stp>StudyData</stp>
        <stp>S.NXPI</stp>
        <stp>StdDev</stp>
        <stp>InputChoice=Close,Period1=21</stp>
        <stp>STDDEV</stp>
        <stp>D</stp>
        <stp/>
        <stp>all</stp>
        <stp/>
        <stp/>
        <stp/>
        <stp>T</stp>
        <tr r="Q347" s="1"/>
      </tp>
      <tp>
        <v>8.1001501472222692</v>
        <stp/>
        <stp>StudyData</stp>
        <stp>S.ULTA</stp>
        <stp>PCB</stp>
        <stp>BaseType=Index,Index=1</stp>
        <stp>Close</stp>
        <stp>M</stp>
        <stp>0</stp>
        <stp>all</stp>
        <stp/>
        <stp/>
        <stp/>
        <stp>T</stp>
        <tr r="J460" s="1"/>
      </tp>
      <tp>
        <v>-8.3701095849655349</v>
        <stp/>
        <stp>StudyData</stp>
        <stp>S.ULTA</stp>
        <stp>PCB</stp>
        <stp>BaseType=Index,Index=1</stp>
        <stp>Close</stp>
        <stp>A</stp>
        <stp>0</stp>
        <stp>all</stp>
        <stp/>
        <stp/>
        <stp/>
        <stp>T</stp>
        <tr r="L460" s="1"/>
      </tp>
      <tp>
        <v>22.925628630981414</v>
        <stp/>
        <stp>StudyData</stp>
        <stp>S.ULTA</stp>
        <stp>PCB</stp>
        <stp>BaseType=Index,Index=1</stp>
        <stp>Close</stp>
        <stp>Q</stp>
        <stp>0</stp>
        <stp>all</stp>
        <stp/>
        <stp/>
        <stp/>
        <stp>T</stp>
        <tr r="K460" s="1"/>
      </tp>
      <tp>
        <v>-1.9074581969388611</v>
        <stp/>
        <stp>StudyData</stp>
        <stp>S.ULTA</stp>
        <stp>PCB</stp>
        <stp>BaseType=Index,Index=1</stp>
        <stp>Close</stp>
        <stp>W</stp>
        <stp>0</stp>
        <stp>all</stp>
        <stp/>
        <stp/>
        <stp/>
        <stp>T</stp>
        <tr r="I460" s="1"/>
      </tp>
      <tp>
        <v>-21.476462196861632</v>
        <stp/>
        <stp>StudyData</stp>
        <stp>S.TSLA</stp>
        <stp>PCB</stp>
        <stp>BaseType=Index,Index=1</stp>
        <stp>Close</stp>
        <stp>Q</stp>
        <stp>0</stp>
        <stp>all</stp>
        <stp/>
        <stp/>
        <stp/>
        <stp>T</stp>
        <tr r="K448" s="1"/>
      </tp>
      <tp>
        <v>0.51433440866759927</v>
        <stp/>
        <stp>StudyData</stp>
        <stp>S.TSLA</stp>
        <stp>PCB</stp>
        <stp>BaseType=Index,Index=1</stp>
        <stp>Close</stp>
        <stp>W</stp>
        <stp>0</stp>
        <stp>all</stp>
        <stp/>
        <stp/>
        <stp/>
        <stp>T</stp>
        <tr r="I448" s="1"/>
      </tp>
      <tp>
        <v>-26.560971271013084</v>
        <stp/>
        <stp>StudyData</stp>
        <stp>S.TSLA</stp>
        <stp>PCB</stp>
        <stp>BaseType=Index,Index=1</stp>
        <stp>Close</stp>
        <stp>A</stp>
        <stp>0</stp>
        <stp>all</stp>
        <stp/>
        <stp/>
        <stp/>
        <stp>T</stp>
        <tr r="L448" s="1"/>
      </tp>
      <tp>
        <v>6.1244818611227156</v>
        <stp/>
        <stp>StudyData</stp>
        <stp>S.TSLA</stp>
        <stp>PCB</stp>
        <stp>BaseType=Index,Index=1</stp>
        <stp>Close</stp>
        <stp>M</stp>
        <stp>0</stp>
        <stp>all</stp>
        <stp/>
        <stp/>
        <stp/>
        <stp>T</stp>
        <tr r="J448" s="1"/>
      </tp>
      <tp>
        <v>565.60476190479994</v>
        <stp/>
        <stp>StudyData</stp>
        <stp>S.IDXX</stp>
        <stp>MA</stp>
        <stp>InputChoice=Close,MAType=Sim,Period=21</stp>
        <stp>MA</stp>
        <stp>D</stp>
        <stp/>
        <stp>all</stp>
        <stp/>
        <stp/>
        <stp/>
        <stp>T</stp>
        <tr r="P244" s="1"/>
      </tp>
      <tp>
        <v>29.010959090599691</v>
        <stp/>
        <stp>StudyData</stp>
        <stp>S.ZBRA</stp>
        <stp>PCB</stp>
        <stp>BaseType=Index,Index=1</stp>
        <stp>Close</stp>
        <stp>M</stp>
        <stp>0</stp>
        <stp>all</stp>
        <stp/>
        <stp/>
        <stp/>
        <stp>T</stp>
        <tr r="J503" s="1"/>
      </tp>
      <tp>
        <v>56.107404661889476</v>
        <stp/>
        <stp>StudyData</stp>
        <stp>S.ZBRA</stp>
        <stp>PCB</stp>
        <stp>BaseType=Index,Index=1</stp>
        <stp>Close</stp>
        <stp>A</stp>
        <stp>0</stp>
        <stp>all</stp>
        <stp/>
        <stp/>
        <stp/>
        <stp>T</stp>
        <tr r="L503" s="1"/>
      </tp>
      <tp>
        <v>0.68262105235198633</v>
        <stp/>
        <stp>StudyData</stp>
        <stp>S.ZBRA</stp>
        <stp>PCB</stp>
        <stp>BaseType=Index,Index=1</stp>
        <stp>Close</stp>
        <stp>W</stp>
        <stp>0</stp>
        <stp>all</stp>
        <stp/>
        <stp/>
        <stp/>
        <stp>T</stp>
        <tr r="I503" s="1"/>
      </tp>
      <tp>
        <v>43.986933069968856</v>
        <stp/>
        <stp>StudyData</stp>
        <stp>S.ZBRA</stp>
        <stp>PCB</stp>
        <stp>BaseType=Index,Index=1</stp>
        <stp>Close</stp>
        <stp>Q</stp>
        <stp>0</stp>
        <stp>all</stp>
        <stp/>
        <stp/>
        <stp/>
        <stp>T</stp>
        <tr r="K503" s="1"/>
      </tp>
      <tp>
        <v>-13.151772273162727</v>
        <stp/>
        <stp>StudyData</stp>
        <stp>S.FOXA</stp>
        <stp>PCB</stp>
        <stp>BaseType=Index,Index=1</stp>
        <stp>Close</stp>
        <stp>A</stp>
        <stp>0</stp>
        <stp>all</stp>
        <stp/>
        <stp/>
        <stp/>
        <stp>T</stp>
        <tr r="L197" s="1"/>
      </tp>
      <tp>
        <v>8.9816245921346329</v>
        <stp/>
        <stp>StudyData</stp>
        <stp>S.FOXA</stp>
        <stp>PCB</stp>
        <stp>BaseType=Index,Index=1</stp>
        <stp>Close</stp>
        <stp>M</stp>
        <stp>0</stp>
        <stp>all</stp>
        <stp/>
        <stp/>
        <stp/>
        <stp>T</stp>
        <tr r="J197" s="1"/>
      </tp>
      <tp>
        <v>-0.89020771513353159</v>
        <stp/>
        <stp>StudyData</stp>
        <stp>S.FOXA</stp>
        <stp>PCB</stp>
        <stp>BaseType=Index,Index=1</stp>
        <stp>Close</stp>
        <stp>W</stp>
        <stp>0</stp>
        <stp>all</stp>
        <stp/>
        <stp/>
        <stp/>
        <stp>T</stp>
        <tr r="I197" s="1"/>
      </tp>
      <tp>
        <v>21.664110429447845</v>
        <stp/>
        <stp>StudyData</stp>
        <stp>S.FOXA</stp>
        <stp>PCB</stp>
        <stp>BaseType=Index,Index=1</stp>
        <stp>Close</stp>
        <stp>Q</stp>
        <stp>0</stp>
        <stp>all</stp>
        <stp/>
        <stp/>
        <stp/>
        <stp>T</stp>
        <tr r="K197" s="1"/>
      </tp>
      <tp>
        <v>58.056666666700004</v>
        <stp/>
        <stp>StudyData</stp>
        <stp>S.FOXA</stp>
        <stp>MA</stp>
        <stp>InputChoice=Close,MAType=Sim,Period=21</stp>
        <stp>MA</stp>
        <stp>D</stp>
        <stp/>
        <stp>all</stp>
        <stp/>
        <stp/>
        <stp/>
        <stp>T</stp>
        <tr r="P197" s="1"/>
      </tp>
      <tp>
        <v>146.91952380949999</v>
        <stp/>
        <stp>StudyData</stp>
        <stp>S.FDXF</stp>
        <stp>MA</stp>
        <stp>InputChoice=Close,MAType=Sim,Period=21</stp>
        <stp>MA</stp>
        <stp>D</stp>
        <stp/>
        <stp>all</stp>
        <stp/>
        <stp/>
        <stp/>
        <stp>T</stp>
        <tr r="P186" s="1"/>
      </tp>
      <tp>
        <v>10.513521725919153</v>
        <stp/>
        <stp>StudyData</stp>
        <stp>S.CVNA</stp>
        <stp>PCB</stp>
        <stp>BaseType=Index,Index=1</stp>
        <stp>Close</stp>
        <stp>Q</stp>
        <stp>0</stp>
        <stp>all</stp>
        <stp/>
        <stp/>
        <stp/>
        <stp>T</stp>
        <tr r="K125" s="1"/>
      </tp>
      <tp>
        <v>2.6676076217360425</v>
        <stp/>
        <stp>StudyData</stp>
        <stp>S.CVNA</stp>
        <stp>PCB</stp>
        <stp>BaseType=Index,Index=1</stp>
        <stp>Close</stp>
        <stp>W</stp>
        <stp>0</stp>
        <stp>all</stp>
        <stp/>
        <stp/>
        <stp/>
        <stp>T</stp>
        <tr r="I125" s="1"/>
      </tp>
      <tp>
        <v>-13.815165876777264</v>
        <stp/>
        <stp>StudyData</stp>
        <stp>S.CVNA</stp>
        <stp>PCB</stp>
        <stp>BaseType=Index,Index=1</stp>
        <stp>Close</stp>
        <stp>A</stp>
        <stp>0</stp>
        <stp>all</stp>
        <stp/>
        <stp/>
        <stp/>
        <stp>T</stp>
        <tr r="L125" s="1"/>
      </tp>
      <tp>
        <v>16.645285439384214</v>
        <stp/>
        <stp>StudyData</stp>
        <stp>S.CVNA</stp>
        <stp>PCB</stp>
        <stp>BaseType=Index,Index=1</stp>
        <stp>Close</stp>
        <stp>M</stp>
        <stp>0</stp>
        <stp>all</stp>
        <stp/>
        <stp/>
        <stp/>
        <stp>T</stp>
        <tr r="J125" s="1"/>
      </tp>
      <tp>
        <v>-2.1979418117138914</v>
        <stp/>
        <stp>StudyData</stp>
        <stp>S.CTVA</stp>
        <stp>PCB</stp>
        <stp>BaseType=Index,Index=1</stp>
        <stp>Close</stp>
        <stp>M</stp>
        <stp>0</stp>
        <stp>all</stp>
        <stp/>
        <stp/>
        <stp/>
        <stp>T</stp>
        <tr r="J124" s="1"/>
      </tp>
      <tp>
        <v>14.84409965687006</v>
        <stp/>
        <stp>StudyData</stp>
        <stp>S.CTVA</stp>
        <stp>PCB</stp>
        <stp>BaseType=Index,Index=1</stp>
        <stp>Close</stp>
        <stp>A</stp>
        <stp>0</stp>
        <stp>all</stp>
        <stp/>
        <stp/>
        <stp/>
        <stp>T</stp>
        <tr r="L124" s="1"/>
      </tp>
      <tp>
        <v>-9.1037902940134536</v>
        <stp/>
        <stp>StudyData</stp>
        <stp>S.CTVA</stp>
        <stp>PCB</stp>
        <stp>BaseType=Index,Index=1</stp>
        <stp>Close</stp>
        <stp>Q</stp>
        <stp>0</stp>
        <stp>all</stp>
        <stp/>
        <stp/>
        <stp/>
        <stp>T</stp>
        <tr r="K124" s="1"/>
      </tp>
      <tp>
        <v>0.19523623584538033</v>
        <stp/>
        <stp>StudyData</stp>
        <stp>S.CTVA</stp>
        <stp>PCB</stp>
        <stp>BaseType=Index,Index=1</stp>
        <stp>Close</stp>
        <stp>W</stp>
        <stp>0</stp>
        <stp>all</stp>
        <stp/>
        <stp/>
        <stp/>
        <stp>T</stp>
        <tr r="I124" s="1"/>
      </tp>
      <tp>
        <v>7.7634675145048631</v>
        <stp/>
        <stp>StudyData</stp>
        <stp>S.META</stp>
        <stp>PCB</stp>
        <stp>BaseType=Index,Index=1</stp>
        <stp>Close</stp>
        <stp>M</stp>
        <stp>0</stp>
        <stp>all</stp>
        <stp/>
        <stp/>
        <stp/>
        <stp>T</stp>
        <tr r="J307" s="1"/>
      </tp>
      <tp>
        <v>-9.113908709418407</v>
        <stp/>
        <stp>StudyData</stp>
        <stp>S.META</stp>
        <stp>PCB</stp>
        <stp>BaseType=Index,Index=1</stp>
        <stp>Close</stp>
        <stp>A</stp>
        <stp>0</stp>
        <stp>all</stp>
        <stp/>
        <stp/>
        <stp/>
        <stp>T</stp>
        <tr r="L307" s="1"/>
      </tp>
      <tp>
        <v>6.5046423689396411</v>
        <stp/>
        <stp>StudyData</stp>
        <stp>S.META</stp>
        <stp>PCB</stp>
        <stp>BaseType=Index,Index=1</stp>
        <stp>Close</stp>
        <stp>Q</stp>
        <stp>0</stp>
        <stp>all</stp>
        <stp/>
        <stp/>
        <stp/>
        <stp>T</stp>
        <tr r="K307" s="1"/>
      </tp>
      <tp>
        <v>1.3224117547711605</v>
        <stp/>
        <stp>StudyData</stp>
        <stp>S.META</stp>
        <stp>PCB</stp>
        <stp>BaseType=Index,Index=1</stp>
        <stp>Close</stp>
        <stp>W</stp>
        <stp>0</stp>
        <stp>all</stp>
        <stp/>
        <stp/>
        <stp/>
        <stp>T</stp>
        <tr r="I307" s="1"/>
      </tp>
      <tp>
        <v>-15.222047693845489</v>
        <stp/>
        <stp>StudyData</stp>
        <stp>S.MRNA</stp>
        <stp>PCB</stp>
        <stp>BaseType=Index,Index=1</stp>
        <stp>Close</stp>
        <stp>Q</stp>
        <stp>0</stp>
        <stp>all</stp>
        <stp/>
        <stp/>
        <stp/>
        <stp>T</stp>
        <tr r="K318" s="1"/>
      </tp>
      <tp>
        <v>0.33800912624641349</v>
        <stp/>
        <stp>StudyData</stp>
        <stp>S.MRNA</stp>
        <stp>PCB</stp>
        <stp>BaseType=Index,Index=1</stp>
        <stp>Close</stp>
        <stp>W</stp>
        <stp>0</stp>
        <stp>all</stp>
        <stp/>
        <stp/>
        <stp/>
        <stp>T</stp>
        <tr r="I318" s="1"/>
      </tp>
      <tp>
        <v>101.32248219735504</v>
        <stp/>
        <stp>StudyData</stp>
        <stp>S.MRNA</stp>
        <stp>PCB</stp>
        <stp>BaseType=Index,Index=1</stp>
        <stp>Close</stp>
        <stp>A</stp>
        <stp>0</stp>
        <stp>all</stp>
        <stp/>
        <stp/>
        <stp/>
        <stp>T</stp>
        <tr r="L318" s="1"/>
      </tp>
      <tp>
        <v>8.2998905508938421</v>
        <stp/>
        <stp>StudyData</stp>
        <stp>S.MRNA</stp>
        <stp>PCB</stp>
        <stp>BaseType=Index,Index=1</stp>
        <stp>Close</stp>
        <stp>M</stp>
        <stp>0</stp>
        <stp>all</stp>
        <stp/>
        <stp/>
        <stp/>
        <stp>T</stp>
        <tr r="J318" s="1"/>
      </tp>
      <tp>
        <v>9.5806886900894543</v>
        <stp/>
        <stp>StudyData</stp>
        <stp>S.NVDA</stp>
        <stp>PCB</stp>
        <stp>BaseType=Index,Index=1</stp>
        <stp>Close</stp>
        <stp>Q</stp>
        <stp>0</stp>
        <stp>all</stp>
        <stp/>
        <stp/>
        <stp/>
        <stp>T</stp>
        <tr r="K343" s="1"/>
      </tp>
      <tp>
        <v>-2.0985890337560353</v>
        <stp/>
        <stp>StudyData</stp>
        <stp>S.NVDA</stp>
        <stp>PCB</stp>
        <stp>BaseType=Index,Index=1</stp>
        <stp>Close</stp>
        <stp>W</stp>
        <stp>0</stp>
        <stp>all</stp>
        <stp/>
        <stp/>
        <stp/>
        <stp>T</stp>
        <tr r="I343" s="1"/>
      </tp>
      <tp>
        <v>9.2204234122042301</v>
        <stp/>
        <stp>StudyData</stp>
        <stp>S.NVDA</stp>
        <stp>PCB</stp>
        <stp>BaseType=Index,Index=1</stp>
        <stp>Close</stp>
        <stp>M</stp>
        <stp>0</stp>
        <stp>all</stp>
        <stp/>
        <stp/>
        <stp/>
        <stp>T</stp>
        <tr r="J343" s="1"/>
      </tp>
      <tp>
        <v>17.565683646112596</v>
        <stp/>
        <stp>StudyData</stp>
        <stp>S.NVDA</stp>
        <stp>PCB</stp>
        <stp>BaseType=Index,Index=1</stp>
        <stp>Close</stp>
        <stp>A</stp>
        <stp>0</stp>
        <stp>all</stp>
        <stp/>
        <stp/>
        <stp/>
        <stp>T</stp>
        <tr r="L343" s="1"/>
      </tp>
      <tp>
        <v>3.1930333817126231</v>
        <stp/>
        <stp>StudyData</stp>
        <stp>S.NWSA</stp>
        <stp>PCB</stp>
        <stp>BaseType=Index,Index=1</stp>
        <stp>Close</stp>
        <stp>M</stp>
        <stp>0</stp>
        <stp>all</stp>
        <stp/>
        <stp/>
        <stp/>
        <stp>T</stp>
        <tr r="J346" s="1"/>
      </tp>
      <tp>
        <v>8.8820826952526808</v>
        <stp/>
        <stp>StudyData</stp>
        <stp>S.NWSA</stp>
        <stp>PCB</stp>
        <stp>BaseType=Index,Index=1</stp>
        <stp>Close</stp>
        <stp>A</stp>
        <stp>0</stp>
        <stp>all</stp>
        <stp/>
        <stp/>
        <stp/>
        <stp>T</stp>
        <tr r="L346" s="1"/>
      </tp>
      <tp>
        <v>-0.28050490883589863</v>
        <stp/>
        <stp>StudyData</stp>
        <stp>S.NWSA</stp>
        <stp>PCB</stp>
        <stp>BaseType=Index,Index=1</stp>
        <stp>Close</stp>
        <stp>W</stp>
        <stp>0</stp>
        <stp>all</stp>
        <stp/>
        <stp/>
        <stp/>
        <stp>T</stp>
        <tr r="I346" s="1"/>
      </tp>
      <tp>
        <v>14.538864277084169</v>
        <stp/>
        <stp>StudyData</stp>
        <stp>S.NWSA</stp>
        <stp>PCB</stp>
        <stp>BaseType=Index,Index=1</stp>
        <stp>Close</stp>
        <stp>Q</stp>
        <stp>0</stp>
        <stp>all</stp>
        <stp/>
        <stp/>
        <stp/>
        <stp>T</stp>
        <tr r="K346" s="1"/>
      </tp>
      <tp>
        <v>-26.70526506242085</v>
        <stp/>
        <stp>StudyData</stp>
        <stp>S.HONA</stp>
        <stp>PCB</stp>
        <stp>BaseType=Index,Index=1</stp>
        <stp>Close</stp>
        <stp>Q</stp>
        <stp>0</stp>
        <stp>all</stp>
        <stp/>
        <stp/>
        <stp/>
        <stp>T</stp>
        <tr r="K230" s="1"/>
      </tp>
      <tp>
        <v>-3.8395347457124203</v>
        <stp/>
        <stp>StudyData</stp>
        <stp>S.HONA</stp>
        <stp>PCB</stp>
        <stp>BaseType=Index,Index=1</stp>
        <stp>Close</stp>
        <stp>W</stp>
        <stp>0</stp>
        <stp>all</stp>
        <stp/>
        <stp/>
        <stp/>
        <stp>T</stp>
        <tr r="I230" s="1"/>
      </tp>
      <tp>
        <v>162.04</v>
        <stp/>
        <stp>StudyData</stp>
        <stp>S.HONA</stp>
        <stp>PCB</stp>
        <stp>BaseType=Index,Index=1</stp>
        <stp>Close</stp>
        <stp>A</stp>
        <stp>0</stp>
        <stp>all</stp>
        <stp/>
        <stp/>
        <stp/>
        <stp>T</stp>
        <tr r="L230" s="1"/>
      </tp>
      <tp>
        <v>-21.621360162522983</v>
        <stp/>
        <stp>StudyData</stp>
        <stp>S.HONA</stp>
        <stp>PCB</stp>
        <stp>BaseType=Index,Index=1</stp>
        <stp>Close</stp>
        <stp>M</stp>
        <stp>0</stp>
        <stp>all</stp>
        <stp/>
        <stp/>
        <stp/>
        <stp>T</stp>
        <tr r="J230" s="1"/>
      </tp>
      <tp>
        <v>-0.69745069745069543</v>
        <stp/>
        <stp>StudyData</stp>
        <stp>S.IP</stp>
        <stp>PCB</stp>
        <stp>BaseType=Index,Index=1</stp>
        <stp>Close</stp>
        <stp>W</stp>
        <stp>0</stp>
        <stp>all</stp>
        <stp/>
        <stp/>
        <stp/>
        <stp>T</stp>
        <tr r="I251" s="1"/>
      </tp>
      <tp>
        <v>8.3727034120734842</v>
        <stp/>
        <stp>StudyData</stp>
        <stp>S.IP</stp>
        <stp>PCB</stp>
        <stp>BaseType=Index,Index=1</stp>
        <stp>Close</stp>
        <stp>Q</stp>
        <stp>0</stp>
        <stp>all</stp>
        <stp/>
        <stp/>
        <stp/>
        <stp>T</stp>
        <tr r="K251" s="1"/>
      </tp>
      <tp>
        <v>4.8235592790048205</v>
        <stp/>
        <stp>StudyData</stp>
        <stp>S.IP</stp>
        <stp>PCB</stp>
        <stp>BaseType=Index,Index=1</stp>
        <stp>Close</stp>
        <stp>A</stp>
        <stp>0</stp>
        <stp>all</stp>
        <stp/>
        <stp/>
        <stp/>
        <stp>T</stp>
        <tr r="L251" s="1"/>
      </tp>
      <tp>
        <v>1.1266225814352213</v>
        <stp/>
        <stp>StudyData</stp>
        <stp>S.IP</stp>
        <stp>PCB</stp>
        <stp>BaseType=Index,Index=1</stp>
        <stp>Close</stp>
        <stp>M</stp>
        <stp>0</stp>
        <stp>all</stp>
        <stp/>
        <stp/>
        <stp/>
        <stp>T</stp>
        <tr r="J251" s="1"/>
      </tp>
      <tp>
        <v>4.3159246860999998</v>
        <stp/>
        <stp>StudyData</stp>
        <stp>S.MCHP</stp>
        <stp>StdDev</stp>
        <stp>InputChoice=Close,Period1=21</stp>
        <stp>STDDEV</stp>
        <stp>D</stp>
        <stp/>
        <stp>all</stp>
        <stp/>
        <stp/>
        <stp/>
        <stp>T</stp>
        <tr r="Q301" s="1"/>
      </tp>
      <tp>
        <v>1.4880838857000001</v>
        <stp/>
        <stp>StudyData</stp>
        <stp>S.MDLZ</stp>
        <stp>StdDev</stp>
        <stp>InputChoice=Close,Period1=21</stp>
        <stp>STDDEV</stp>
        <stp>D</stp>
        <stp/>
        <stp>all</stp>
        <stp/>
        <stp/>
        <stp/>
        <stp>T</stp>
        <tr r="Q304" s="1"/>
      </tp>
      <tp>
        <v>36.647739994600002</v>
        <stp/>
        <stp>StudyData</stp>
        <stp>S.META</stp>
        <stp>StdDev</stp>
        <stp>InputChoice=Close,Period1=21</stp>
        <stp>STDDEV</stp>
        <stp>D</stp>
        <stp/>
        <stp>all</stp>
        <stp/>
        <stp/>
        <stp/>
        <stp>T</stp>
        <tr r="Q307" s="1"/>
      </tp>
      <tp>
        <v>2.2558603952</v>
        <stp/>
        <stp>StudyData</stp>
        <stp>S.MNST</stp>
        <stp>StdDev</stp>
        <stp>InputChoice=Close,Period1=21</stp>
        <stp>STDDEV</stp>
        <stp>D</stp>
        <stp/>
        <stp>all</stp>
        <stp/>
        <stp/>
        <stp/>
        <stp>T</stp>
        <tr r="Q312" s="1"/>
      </tp>
      <tp>
        <v>4.3067841330999999</v>
        <stp/>
        <stp>StudyData</stp>
        <stp>S.MRNA</stp>
        <stp>StdDev</stp>
        <stp>InputChoice=Close,Period1=21</stp>
        <stp>STDDEV</stp>
        <stp>D</stp>
        <stp/>
        <stp>all</stp>
        <stp/>
        <stp/>
        <stp/>
        <stp>T</stp>
        <tr r="Q318" s="1"/>
      </tp>
      <tp>
        <v>15.728149959</v>
        <stp/>
        <stp>StudyData</stp>
        <stp>S.MRVL</stp>
        <stp>StdDev</stp>
        <stp>InputChoice=Close,Period1=21</stp>
        <stp>STDDEV</stp>
        <stp>D</stp>
        <stp/>
        <stp>all</stp>
        <stp/>
        <stp/>
        <stp/>
        <stp>T</stp>
        <tr r="Q320" s="1"/>
      </tp>
      <tp>
        <v>6.5541807121</v>
        <stp/>
        <stp>StudyData</stp>
        <stp>S.MRSH</stp>
        <stp>StdDev</stp>
        <stp>InputChoice=Close,Period1=21</stp>
        <stp>STDDEV</stp>
        <stp>D</stp>
        <stp/>
        <stp>all</stp>
        <stp/>
        <stp/>
        <stp/>
        <stp>T</stp>
        <tr r="Q319" s="1"/>
      </tp>
      <tp>
        <v>47.729577788999997</v>
        <stp/>
        <stp>StudyData</stp>
        <stp>S.MSFT</stp>
        <stp>StdDev</stp>
        <stp>InputChoice=Close,Period1=21</stp>
        <stp>STDDEV</stp>
        <stp>D</stp>
        <stp/>
        <stp>all</stp>
        <stp/>
        <stp/>
        <stp/>
        <stp>T</stp>
        <tr r="Q323" s="1"/>
      </tp>
      <tp>
        <v>26.378867143000001</v>
        <stp/>
        <stp>StudyData</stp>
        <stp>S.MSCI</stp>
        <stp>StdDev</stp>
        <stp>InputChoice=Close,Period1=21</stp>
        <stp>STDDEV</stp>
        <stp>D</stp>
        <stp/>
        <stp>all</stp>
        <stp/>
        <stp/>
        <stp/>
        <stp>T</stp>
        <tr r="Q322" s="1"/>
      </tp>
      <tp>
        <v>43.825713080200003</v>
        <stp/>
        <stp>StudyData</stp>
        <stp>S.MPWR</stp>
        <stp>StdDev</stp>
        <stp>InputChoice=Close,Period1=21</stp>
        <stp>STDDEV</stp>
        <stp>D</stp>
        <stp/>
        <stp>all</stp>
        <stp/>
        <stp/>
        <stp/>
        <stp>T</stp>
        <tr r="Q316" s="1"/>
      </tp>
      <tp>
        <v>322.70047619050001</v>
        <stp/>
        <stp>StudyData</stp>
        <stp>S.KEYS</stp>
        <stp>MA</stp>
        <stp>InputChoice=Close,MAType=Sim,Period=21</stp>
        <stp>MA</stp>
        <stp>D</stp>
        <stp/>
        <stp>all</stp>
        <stp/>
        <stp/>
        <stp/>
        <stp>T</stp>
        <tr r="P268" s="1"/>
      </tp>
      <tp>
        <v>115.5257142857</v>
        <stp/>
        <stp>StudyData</stp>
        <stp>S.PAYX</stp>
        <stp>MA</stp>
        <stp>InputChoice=Close,MAType=Sim,Period=21</stp>
        <stp>MA</stp>
        <stp>D</stp>
        <stp/>
        <stp>all</stp>
        <stp/>
        <stp/>
        <stp/>
        <stp>T</stp>
        <tr r="P358" s="1"/>
      </tp>
      <tp>
        <v>0.47857142860000002</v>
        <stp/>
        <stp>StudyData</stp>
        <stp>ATR(S.PCG,MAType:=Sim,Period:=21)</stp>
        <stp>Bar</stp>
        <stp/>
        <stp>Close</stp>
        <stp>D</stp>
        <stp/>
        <stp/>
        <stp/>
        <stp/>
        <stp/>
        <stp>T</stp>
        <tr r="O360" s="1"/>
      </tp>
      <tp>
        <v>1.6247619047999999</v>
        <stp/>
        <stp>StudyData</stp>
        <stp>ATR(S.PEG,MAType:=Sim,Period:=21)</stp>
        <stp>Bar</stp>
        <stp/>
        <stp>Close</stp>
        <stp>D</stp>
        <stp/>
        <stp/>
        <stp/>
        <stp/>
        <stp/>
        <stp>T</stp>
        <tr r="O361" s="1"/>
      </tp>
      <tp>
        <v>2.9695238095000001</v>
        <stp/>
        <stp>StudyData</stp>
        <stp>ATR(S.PEP,MAType:=Sim,Period:=21)</stp>
        <stp>Bar</stp>
        <stp/>
        <stp>Close</stp>
        <stp>D</stp>
        <stp/>
        <stp/>
        <stp/>
        <stp/>
        <stp/>
        <stp>T</stp>
        <tr r="O362" s="1"/>
      </tp>
      <tp>
        <v>6.2266666666999999</v>
        <stp/>
        <stp>StudyData</stp>
        <stp>ATR(S.PGR,MAType:=Sim,Period:=21)</stp>
        <stp>Bar</stp>
        <stp/>
        <stp>Close</stp>
        <stp>D</stp>
        <stp/>
        <stp/>
        <stp/>
        <stp/>
        <stp/>
        <stp>T</stp>
        <tr r="O366" s="1"/>
      </tp>
      <tp>
        <v>2.5238095237999998</v>
        <stp/>
        <stp>StudyData</stp>
        <stp>ATR(S.PFG,MAType:=Sim,Period:=21)</stp>
        <stp>Bar</stp>
        <stp/>
        <stp>Close</stp>
        <stp>D</stp>
        <stp/>
        <stp/>
        <stp/>
        <stp/>
        <stp/>
        <stp>T</stp>
        <tr r="O364" s="1"/>
      </tp>
      <tp>
        <v>0.52809523810000003</v>
        <stp/>
        <stp>StudyData</stp>
        <stp>ATR(S.PFE,MAType:=Sim,Period:=21)</stp>
        <stp>Bar</stp>
        <stp/>
        <stp>Close</stp>
        <stp>D</stp>
        <stp/>
        <stp/>
        <stp/>
        <stp/>
        <stp/>
        <stp>T</stp>
        <tr r="O363" s="1"/>
      </tp>
      <tp>
        <v>4.3128571429000004</v>
        <stp/>
        <stp>StudyData</stp>
        <stp>ATR(S.PHM,MAType:=Sim,Period:=21)</stp>
        <stp>Bar</stp>
        <stp/>
        <stp>Close</stp>
        <stp>D</stp>
        <stp/>
        <stp/>
        <stp/>
        <stp/>
        <stp/>
        <stp>T</stp>
        <tr r="O368" s="1"/>
      </tp>
      <tp>
        <v>7.4580952381000003</v>
        <stp/>
        <stp>StudyData</stp>
        <stp>ATR(S.PKG,MAType:=Sim,Period:=21)</stp>
        <stp>Bar</stp>
        <stp/>
        <stp>Close</stp>
        <stp>D</stp>
        <stp/>
        <stp/>
        <stp/>
        <stp/>
        <stp/>
        <stp>T</stp>
        <tr r="O369" s="1"/>
      </tp>
      <tp>
        <v>3.4004761905000001</v>
        <stp/>
        <stp>StudyData</stp>
        <stp>ATR(S.PLD,MAType:=Sim,Period:=21)</stp>
        <stp>Bar</stp>
        <stp/>
        <stp>Close</stp>
        <stp>D</stp>
        <stp/>
        <stp/>
        <stp/>
        <stp/>
        <stp/>
        <stp>T</stp>
        <tr r="O370" s="1"/>
      </tp>
      <tp>
        <v>4.4038095237999997</v>
        <stp/>
        <stp>StudyData</stp>
        <stp>ATR(S.PNC,MAType:=Sim,Period:=21)</stp>
        <stp>Bar</stp>
        <stp/>
        <stp>Close</stp>
        <stp>D</stp>
        <stp/>
        <stp/>
        <stp/>
        <stp/>
        <stp/>
        <stp>T</stp>
        <tr r="O373" s="1"/>
      </tp>
      <tp>
        <v>2.2395238095000001</v>
        <stp/>
        <stp>StudyData</stp>
        <stp>ATR(S.PNW,MAType:=Sim,Period:=21)</stp>
        <stp>Bar</stp>
        <stp/>
        <stp>Close</stp>
        <stp>D</stp>
        <stp/>
        <stp/>
        <stp/>
        <stp/>
        <stp/>
        <stp>T</stp>
        <tr r="O375" s="1"/>
      </tp>
      <tp>
        <v>2.8804761905</v>
        <stp/>
        <stp>StudyData</stp>
        <stp>ATR(S.PNR,MAType:=Sim,Period:=21)</stp>
        <stp>Bar</stp>
        <stp/>
        <stp>Close</stp>
        <stp>D</stp>
        <stp/>
        <stp/>
        <stp/>
        <stp/>
        <stp/>
        <stp>T</stp>
        <tr r="O374" s="1"/>
      </tp>
      <tp>
        <v>3.6547619048</v>
        <stp/>
        <stp>StudyData</stp>
        <stp>ATR(S.PPG,MAType:=Sim,Period:=21)</stp>
        <stp>Bar</stp>
        <stp/>
        <stp>Close</stp>
        <stp>D</stp>
        <stp/>
        <stp/>
        <stp/>
        <stp/>
        <stp/>
        <stp>T</stp>
        <tr r="O377" s="1"/>
      </tp>
      <tp>
        <v>0.72428571429999999</v>
        <stp/>
        <stp>StudyData</stp>
        <stp>ATR(S.PPL,MAType:=Sim,Period:=21)</stp>
        <stp>Bar</stp>
        <stp/>
        <stp>Close</stp>
        <stp>D</stp>
        <stp/>
        <stp/>
        <stp/>
        <stp/>
        <stp/>
        <stp>T</stp>
        <tr r="O378" s="1"/>
      </tp>
      <tp>
        <v>8.2828571428999993</v>
        <stp/>
        <stp>StudyData</stp>
        <stp>ATR(S.PSA,MAType:=Sim,Period:=21)</stp>
        <stp>Bar</stp>
        <stp/>
        <stp>Close</stp>
        <stp>D</stp>
        <stp/>
        <stp/>
        <stp/>
        <stp/>
        <stp/>
        <stp>T</stp>
        <tr r="O380" s="1"/>
      </tp>
      <tp>
        <v>6.7171428570999998</v>
        <stp/>
        <stp>StudyData</stp>
        <stp>ATR(S.PSX,MAType:=Sim,Period:=21)</stp>
        <stp>Bar</stp>
        <stp/>
        <stp>Close</stp>
        <stp>D</stp>
        <stp/>
        <stp/>
        <stp/>
        <stp/>
        <stp/>
        <stp>T</stp>
        <tr r="O382" s="1"/>
      </tp>
      <tp>
        <v>2.6223809523999999</v>
        <stp/>
        <stp>StudyData</stp>
        <stp>ATR(S.PRU,MAType:=Sim,Period:=21)</stp>
        <stp>Bar</stp>
        <stp/>
        <stp>Close</stp>
        <stp>D</stp>
        <stp/>
        <stp/>
        <stp/>
        <stp/>
        <stp/>
        <stp>T</stp>
        <tr r="O379" s="1"/>
      </tp>
      <tp>
        <v>5.6528571429000003</v>
        <stp/>
        <stp>StudyData</stp>
        <stp>ATR(S.PTC,MAType:=Sim,Period:=21)</stp>
        <stp>Bar</stp>
        <stp/>
        <stp>Close</stp>
        <stp>D</stp>
        <stp/>
        <stp/>
        <stp/>
        <stp/>
        <stp/>
        <stp>T</stp>
        <tr r="O383" s="1"/>
      </tp>
      <tp>
        <v>30.748095238099999</v>
        <stp/>
        <stp>StudyData</stp>
        <stp>ATR(S.PWR,MAType:=Sim,Period:=21)</stp>
        <stp>Bar</stp>
        <stp/>
        <stp>Close</stp>
        <stp>D</stp>
        <stp/>
        <stp/>
        <stp/>
        <stp/>
        <stp/>
        <stp>T</stp>
        <tr r="O384" s="1"/>
      </tp>
      <tp>
        <v>10.918537566199999</v>
        <stp/>
        <stp>StudyData</stp>
        <stp>S.LDOS</stp>
        <stp>StdDev</stp>
        <stp>InputChoice=Close,Period1=21</stp>
        <stp>STDDEV</stp>
        <stp>D</stp>
        <stp/>
        <stp>all</stp>
        <stp/>
        <stp/>
        <stp/>
        <stp>T</stp>
        <tr r="Q279" s="1"/>
      </tp>
      <tp>
        <v>71.709711496400004</v>
        <stp/>
        <stp>StudyData</stp>
        <stp>S.LITE</stp>
        <stp>StdDev</stp>
        <stp>InputChoice=Close,Period1=21</stp>
        <stp>STDDEV</stp>
        <stp>D</stp>
        <stp/>
        <stp>all</stp>
        <stp/>
        <stp/>
        <stp/>
        <stp>T</stp>
        <tr r="Q285" s="1"/>
      </tp>
      <tp>
        <v>20.485280739699999</v>
        <stp/>
        <stp>StudyData</stp>
        <stp>S.LRCX</stp>
        <stp>StdDev</stp>
        <stp>InputChoice=Close,Period1=21</stp>
        <stp>STDDEV</stp>
        <stp>D</stp>
        <stp/>
        <stp>all</stp>
        <stp/>
        <stp/>
        <stp/>
        <stp>T</stp>
        <tr r="Q290" s="1"/>
      </tp>
      <tp>
        <v>4.3640582643999997</v>
        <stp/>
        <stp>StudyData</stp>
        <stp>S.LULU</stp>
        <stp>StdDev</stp>
        <stp>InputChoice=Close,Period1=21</stp>
        <stp>STDDEV</stp>
        <stp>D</stp>
        <stp/>
        <stp>all</stp>
        <stp/>
        <stp/>
        <stp/>
        <stp>T</stp>
        <tr r="Q291" s="1"/>
      </tp>
      <tp>
        <v>-0.66257077460546576</v>
        <stp/>
        <stp>StudyData</stp>
        <stp>S.EVRG</stp>
        <stp>PCB</stp>
        <stp>BaseType=Index,Index=1</stp>
        <stp>Close</stp>
        <stp>M</stp>
        <stp>0</stp>
        <stp>all</stp>
        <stp/>
        <stp/>
        <stp/>
        <stp>T</stp>
        <tr r="J173" s="1"/>
      </tp>
      <tp>
        <v>13.753621189129554</v>
        <stp/>
        <stp>StudyData</stp>
        <stp>S.EVRG</stp>
        <stp>PCB</stp>
        <stp>BaseType=Index,Index=1</stp>
        <stp>Close</stp>
        <stp>A</stp>
        <stp>0</stp>
        <stp>all</stp>
        <stp/>
        <stp/>
        <stp/>
        <stp>T</stp>
        <tr r="L173" s="1"/>
      </tp>
      <tp>
        <v>-1.1033821060206137</v>
        <stp/>
        <stp>StudyData</stp>
        <stp>S.EVRG</stp>
        <stp>PCB</stp>
        <stp>BaseType=Index,Index=1</stp>
        <stp>Close</stp>
        <stp>W</stp>
        <stp>0</stp>
        <stp>all</stp>
        <stp/>
        <stp/>
        <stp/>
        <stp>T</stp>
        <tr r="I173" s="1"/>
      </tp>
      <tp>
        <v>-4.5933125072312837</v>
        <stp/>
        <stp>StudyData</stp>
        <stp>S.EVRG</stp>
        <stp>PCB</stp>
        <stp>BaseType=Index,Index=1</stp>
        <stp>Close</stp>
        <stp>Q</stp>
        <stp>0</stp>
        <stp>all</stp>
        <stp/>
        <stp/>
        <stp/>
        <stp>T</stp>
        <tr r="K173" s="1"/>
      </tp>
      <tp>
        <v>-2.6540175142110907</v>
        <stp/>
        <stp>StudyData</stp>
        <stp>S.DDOG</stp>
        <stp>PCB</stp>
        <stp>BaseType=Index,Index=1</stp>
        <stp>Close</stp>
        <stp>Q</stp>
        <stp>0</stp>
        <stp>all</stp>
        <stp/>
        <stp/>
        <stp/>
        <stp>T</stp>
        <tr r="K132" s="1"/>
      </tp>
      <tp>
        <v>8.3443765228914675</v>
        <stp/>
        <stp>StudyData</stp>
        <stp>S.DDOG</stp>
        <stp>PCB</stp>
        <stp>BaseType=Index,Index=1</stp>
        <stp>Close</stp>
        <stp>W</stp>
        <stp>0</stp>
        <stp>all</stp>
        <stp/>
        <stp/>
        <stp/>
        <stp>T</stp>
        <tr r="I132" s="1"/>
      </tp>
      <tp>
        <v>86.373998088094723</v>
        <stp/>
        <stp>StudyData</stp>
        <stp>S.DDOG</stp>
        <stp>PCB</stp>
        <stp>BaseType=Index,Index=1</stp>
        <stp>Close</stp>
        <stp>A</stp>
        <stp>0</stp>
        <stp>all</stp>
        <stp/>
        <stp/>
        <stp/>
        <stp>T</stp>
        <tr r="L132" s="1"/>
      </tp>
      <tp>
        <v>-5.4185169981714401</v>
        <stp/>
        <stp>StudyData</stp>
        <stp>S.DDOG</stp>
        <stp>PCB</stp>
        <stp>BaseType=Index,Index=1</stp>
        <stp>Close</stp>
        <stp>M</stp>
        <stp>0</stp>
        <stp>all</stp>
        <stp/>
        <stp/>
        <stp/>
        <stp>T</stp>
        <tr r="J132" s="1"/>
      </tp>
      <tp>
        <v>-0.23490787648939634</v>
        <stp/>
        <stp>StudyData</stp>
        <stp>S.GOOG</stp>
        <stp>PCB</stp>
        <stp>BaseType=Index,Index=1</stp>
        <stp>Close</stp>
        <stp>Q</stp>
        <stp>0</stp>
        <stp>all</stp>
        <stp/>
        <stp/>
        <stp/>
        <stp>T</stp>
        <tr r="K214" s="1"/>
      </tp>
      <tp>
        <v>-0.27442215746740239</v>
        <stp/>
        <stp>StudyData</stp>
        <stp>S.GOOG</stp>
        <stp>PCB</stp>
        <stp>BaseType=Index,Index=1</stp>
        <stp>Close</stp>
        <stp>W</stp>
        <stp>0</stp>
        <stp>all</stp>
        <stp/>
        <stp/>
        <stp/>
        <stp>T</stp>
        <tr r="I214" s="1"/>
      </tp>
      <tp>
        <v>12.33269598470363</v>
        <stp/>
        <stp>StudyData</stp>
        <stp>S.GOOG</stp>
        <stp>PCB</stp>
        <stp>BaseType=Index,Index=1</stp>
        <stp>Close</stp>
        <stp>A</stp>
        <stp>0</stp>
        <stp>all</stp>
        <stp/>
        <stp/>
        <stp/>
        <stp>T</stp>
        <tr r="L214" s="1"/>
      </tp>
      <tp>
        <v>-1.1636057759708494</v>
        <stp/>
        <stp>StudyData</stp>
        <stp>S.GOOG</stp>
        <stp>PCB</stp>
        <stp>BaseType=Index,Index=1</stp>
        <stp>Close</stp>
        <stp>M</stp>
        <stp>0</stp>
        <stp>all</stp>
        <stp/>
        <stp/>
        <stp/>
        <stp>T</stp>
        <tr r="J214" s="1"/>
      </tp>
      <tp>
        <v>11.685060871543971</v>
        <stp/>
        <stp>StudyData</stp>
        <stp>S.FANG</stp>
        <stp>PCB</stp>
        <stp>BaseType=Index,Index=1</stp>
        <stp>Close</stp>
        <stp>Q</stp>
        <stp>0</stp>
        <stp>all</stp>
        <stp/>
        <stp/>
        <stp/>
        <stp>T</stp>
        <tr r="K181" s="1"/>
      </tp>
      <tp>
        <v>4.403318442884494</v>
        <stp/>
        <stp>StudyData</stp>
        <stp>S.FANG</stp>
        <stp>PCB</stp>
        <stp>BaseType=Index,Index=1</stp>
        <stp>Close</stp>
        <stp>W</stp>
        <stp>0</stp>
        <stp>all</stp>
        <stp/>
        <stp/>
        <stp/>
        <stp>T</stp>
        <tr r="I181" s="1"/>
      </tp>
      <tp>
        <v>30.592696068648959</v>
        <stp/>
        <stp>StudyData</stp>
        <stp>S.FANG</stp>
        <stp>PCB</stp>
        <stp>BaseType=Index,Index=1</stp>
        <stp>Close</stp>
        <stp>A</stp>
        <stp>0</stp>
        <stp>all</stp>
        <stp/>
        <stp/>
        <stp/>
        <stp>T</stp>
        <tr r="L181" s="1"/>
      </tp>
      <tp>
        <v>-3.2668144863266932</v>
        <stp/>
        <stp>StudyData</stp>
        <stp>S.FANG</stp>
        <stp>PCB</stp>
        <stp>BaseType=Index,Index=1</stp>
        <stp>Close</stp>
        <stp>M</stp>
        <stp>0</stp>
        <stp>all</stp>
        <stp/>
        <stp/>
        <stp/>
        <stp>T</stp>
        <tr r="J181" s="1"/>
      </tp>
      <tp>
        <v>12.277557290999876</v>
        <stp/>
        <stp>StudyData</stp>
        <stp>S.FERG</stp>
        <stp>PCB</stp>
        <stp>BaseType=Index,Index=1</stp>
        <stp>Close</stp>
        <stp>M</stp>
        <stp>0</stp>
        <stp>all</stp>
        <stp/>
        <stp/>
        <stp/>
        <stp>T</stp>
        <tr r="J188" s="1"/>
      </tp>
      <tp>
        <v>18.17814310739794</v>
        <stp/>
        <stp>StudyData</stp>
        <stp>S.FERG</stp>
        <stp>PCB</stp>
        <stp>BaseType=Index,Index=1</stp>
        <stp>Close</stp>
        <stp>A</stp>
        <stp>0</stp>
        <stp>all</stp>
        <stp/>
        <stp/>
        <stp/>
        <stp>T</stp>
        <tr r="L188" s="1"/>
      </tp>
      <tp>
        <v>2.4971755814406578</v>
        <stp/>
        <stp>StudyData</stp>
        <stp>S.FERG</stp>
        <stp>PCB</stp>
        <stp>BaseType=Index,Index=1</stp>
        <stp>Close</stp>
        <stp>W</stp>
        <stp>0</stp>
        <stp>all</stp>
        <stp/>
        <stp/>
        <stp/>
        <stp>T</stp>
        <tr r="I188" s="1"/>
      </tp>
      <tp>
        <v>10.858298571609156</v>
        <stp/>
        <stp>StudyData</stp>
        <stp>S.FERG</stp>
        <stp>PCB</stp>
        <stp>BaseType=Index,Index=1</stp>
        <stp>Close</stp>
        <stp>Q</stp>
        <stp>0</stp>
        <stp>all</stp>
        <stp/>
        <stp/>
        <stp/>
        <stp>T</stp>
        <tr r="K188" s="1"/>
      </tp>
      <tp>
        <v>18.357271095152605</v>
        <stp/>
        <stp>StudyData</stp>
        <stp>S.BKNG</stp>
        <stp>PCB</stp>
        <stp>BaseType=Index,Index=1</stp>
        <stp>Close</stp>
        <stp>Q</stp>
        <stp>0</stp>
        <stp>all</stp>
        <stp/>
        <stp/>
        <stp/>
        <stp>T</stp>
        <tr r="K63" s="1"/>
      </tp>
      <tp>
        <v>-1.6136554425893144</v>
        <stp/>
        <stp>StudyData</stp>
        <stp>S.BKNG</stp>
        <stp>PCB</stp>
        <stp>BaseType=Index,Index=1</stp>
        <stp>Close</stp>
        <stp>W</stp>
        <stp>0</stp>
        <stp>all</stp>
        <stp/>
        <stp/>
        <stp/>
        <stp>T</stp>
        <tr r="I63" s="1"/>
      </tp>
      <tp>
        <v>-1.5172027449698893</v>
        <stp/>
        <stp>StudyData</stp>
        <stp>S.BKNG</stp>
        <stp>PCB</stp>
        <stp>BaseType=Index,Index=1</stp>
        <stp>Close</stp>
        <stp>A</stp>
        <stp>0</stp>
        <stp>all</stp>
        <stp/>
        <stp/>
        <stp/>
        <stp>T</stp>
        <tr r="L63" s="1"/>
      </tp>
      <tp>
        <v>9.3623639191290842</v>
        <stp/>
        <stp>StudyData</stp>
        <stp>S.BKNG</stp>
        <stp>PCB</stp>
        <stp>BaseType=Index,Index=1</stp>
        <stp>Close</stp>
        <stp>M</stp>
        <stp>0</stp>
        <stp>all</stp>
        <stp/>
        <stp/>
        <stp/>
        <stp>T</stp>
        <tr r="J63" s="1"/>
      </tp>
      <tp>
        <v>9.7444315512410515</v>
        <stp/>
        <stp>StudyData</stp>
        <stp>S.ISRG</stp>
        <stp>PCB</stp>
        <stp>BaseType=Index,Index=1</stp>
        <stp>Close</stp>
        <stp>M</stp>
        <stp>0</stp>
        <stp>all</stp>
        <stp/>
        <stp/>
        <stp/>
        <stp>T</stp>
        <tr r="J255" s="1"/>
      </tp>
      <tp>
        <v>-31.534712903453638</v>
        <stp/>
        <stp>StudyData</stp>
        <stp>S.ISRG</stp>
        <stp>PCB</stp>
        <stp>BaseType=Index,Index=1</stp>
        <stp>Close</stp>
        <stp>A</stp>
        <stp>0</stp>
        <stp>all</stp>
        <stp/>
        <stp/>
        <stp/>
        <stp>T</stp>
        <tr r="L255" s="1"/>
      </tp>
      <tp>
        <v>2.3626620205379973</v>
        <stp/>
        <stp>StudyData</stp>
        <stp>S.ISRG</stp>
        <stp>PCB</stp>
        <stp>BaseType=Index,Index=1</stp>
        <stp>Close</stp>
        <stp>W</stp>
        <stp>0</stp>
        <stp>all</stp>
        <stp/>
        <stp/>
        <stp/>
        <stp>T</stp>
        <tr r="I255" s="1"/>
      </tp>
      <tp>
        <v>-2.4944679139006278</v>
        <stp/>
        <stp>StudyData</stp>
        <stp>S.ISRG</stp>
        <stp>PCB</stp>
        <stp>BaseType=Index,Index=1</stp>
        <stp>Close</stp>
        <stp>Q</stp>
        <stp>0</stp>
        <stp>all</stp>
        <stp/>
        <stp/>
        <stp/>
        <stp>T</stp>
        <tr r="K255" s="1"/>
      </tp>
      <tp>
        <v>8.0861904762000005</v>
        <stp/>
        <stp>StudyData</stp>
        <stp>ATR(S.WAB,MAType:=Sim,Period:=21)</stp>
        <stp>Bar</stp>
        <stp/>
        <stp>Close</stp>
        <stp>D</stp>
        <stp/>
        <stp/>
        <stp/>
        <stp/>
        <stp/>
        <stp>T</stp>
        <tr r="O480" s="1"/>
      </tp>
      <tp>
        <v>12.971428571400001</v>
        <stp/>
        <stp>StudyData</stp>
        <stp>ATR(S.WAT,MAType:=Sim,Period:=21)</stp>
        <stp>Bar</stp>
        <stp/>
        <stp>Close</stp>
        <stp>D</stp>
        <stp/>
        <stp/>
        <stp/>
        <stp/>
        <stp/>
        <stp>T</stp>
        <tr r="O481" s="1"/>
      </tp>
      <tp>
        <v>0.59714285710000004</v>
        <stp/>
        <stp>StudyData</stp>
        <stp>ATR(S.WBD,MAType:=Sim,Period:=21)</stp>
        <stp>Bar</stp>
        <stp/>
        <stp>Close</stp>
        <stp>D</stp>
        <stp/>
        <stp/>
        <stp/>
        <stp/>
        <stp/>
        <stp>T</stp>
        <tr r="O482" s="1"/>
      </tp>
      <tp>
        <v>2.2476190476000002</v>
        <stp/>
        <stp>StudyData</stp>
        <stp>ATR(S.WEC,MAType:=Sim,Period:=21)</stp>
        <stp>Bar</stp>
        <stp/>
        <stp>Close</stp>
        <stp>D</stp>
        <stp/>
        <stp/>
        <stp/>
        <stp/>
        <stp/>
        <stp>T</stp>
        <tr r="O485" s="1"/>
      </tp>
      <tp>
        <v>52.169047618999997</v>
        <stp/>
        <stp>StudyData</stp>
        <stp>ATR(S.WDC,MAType:=Sim,Period:=21)</stp>
        <stp>Bar</stp>
        <stp/>
        <stp>Close</stp>
        <stp>D</stp>
        <stp/>
        <stp/>
        <stp/>
        <stp/>
        <stp/>
        <stp>T</stp>
        <tr r="O484" s="1"/>
      </tp>
      <tp>
        <v>2.0871428570999999</v>
        <stp/>
        <stp>StudyData</stp>
        <stp>ATR(S.WFC,MAType:=Sim,Period:=21)</stp>
        <stp>Bar</stp>
        <stp/>
        <stp>Close</stp>
        <stp>D</stp>
        <stp/>
        <stp/>
        <stp/>
        <stp/>
        <stp/>
        <stp>T</stp>
        <tr r="O487" s="1"/>
      </tp>
      <tp>
        <v>2.0071428570999998</v>
        <stp/>
        <stp>StudyData</stp>
        <stp>ATR(S.WMB,MAType:=Sim,Period:=21)</stp>
        <stp>Bar</stp>
        <stp/>
        <stp>Close</stp>
        <stp>D</stp>
        <stp/>
        <stp/>
        <stp/>
        <stp/>
        <stp/>
        <stp>T</stp>
        <tr r="O489" s="1"/>
      </tp>
      <tp>
        <v>2.5919047619</v>
        <stp/>
        <stp>StudyData</stp>
        <stp>ATR(S.WMT,MAType:=Sim,Period:=21)</stp>
        <stp>Bar</stp>
        <stp/>
        <stp>Close</stp>
        <stp>D</stp>
        <stp/>
        <stp/>
        <stp/>
        <stp/>
        <stp/>
        <stp>T</stp>
        <tr r="O490" s="1"/>
      </tp>
      <tp>
        <v>7.1542857143000003</v>
        <stp/>
        <stp>StudyData</stp>
        <stp>ATR(S.WSM,MAType:=Sim,Period:=21)</stp>
        <stp>Bar</stp>
        <stp/>
        <stp>Close</stp>
        <stp>D</stp>
        <stp/>
        <stp/>
        <stp/>
        <stp/>
        <stp/>
        <stp>T</stp>
        <tr r="O492" s="1"/>
      </tp>
      <tp>
        <v>10.2385714286</v>
        <stp/>
        <stp>StudyData</stp>
        <stp>ATR(S.WST,MAType:=Sim,Period:=21)</stp>
        <stp>Bar</stp>
        <stp/>
        <stp>Close</stp>
        <stp>D</stp>
        <stp/>
        <stp/>
        <stp/>
        <stp/>
        <stp/>
        <stp>T</stp>
        <tr r="O493" s="1"/>
      </tp>
      <tp>
        <v>1.7876190476</v>
        <stp/>
        <stp>StudyData</stp>
        <stp>ATR(S.WRB,MAType:=Sim,Period:=21)</stp>
        <stp>Bar</stp>
        <stp/>
        <stp>Close</stp>
        <stp>D</stp>
        <stp/>
        <stp/>
        <stp/>
        <stp/>
        <stp/>
        <stp>T</stp>
        <tr r="O491" s="1"/>
      </tp>
      <tp>
        <v>9.1038095238000007</v>
        <stp/>
        <stp>StudyData</stp>
        <stp>ATR(S.WTW,MAType:=Sim,Period:=21)</stp>
        <stp>Bar</stp>
        <stp/>
        <stp>Close</stp>
        <stp>D</stp>
        <stp/>
        <stp/>
        <stp/>
        <stp/>
        <stp/>
        <stp>T</stp>
        <tr r="O494" s="1"/>
      </tp>
      <tp>
        <v>11.688484555400001</v>
        <stp/>
        <stp>StudyData</stp>
        <stp>S.KEYS</stp>
        <stp>StdDev</stp>
        <stp>InputChoice=Close,Period1=21</stp>
        <stp>STDDEV</stp>
        <stp>D</stp>
        <stp/>
        <stp>all</stp>
        <stp/>
        <stp/>
        <stp/>
        <stp>T</stp>
        <tr r="Q268" s="1"/>
      </tp>
      <tp>
        <v>16.2220845939</v>
        <stp/>
        <stp>StudyData</stp>
        <stp>S.KLAC</stp>
        <stp>StdDev</stp>
        <stp>InputChoice=Close,Period1=21</stp>
        <stp>STDDEV</stp>
        <stp>D</stp>
        <stp/>
        <stp>all</stp>
        <stp/>
        <stp/>
        <stp/>
        <stp>T</stp>
        <tr r="Q272" s="1"/>
      </tp>
      <tp>
        <v>0.29749140120000001</v>
        <stp/>
        <stp>StudyData</stp>
        <stp>S.KVUE</stp>
        <stp>StdDev</stp>
        <stp>InputChoice=Close,Period1=21</stp>
        <stp>STDDEV</stp>
        <stp>D</stp>
        <stp/>
        <stp>all</stp>
        <stp/>
        <stp/>
        <stp/>
        <stp>T</stp>
        <tr r="Q277" s="1"/>
      </tp>
      <tp>
        <v>143.41</v>
        <stp/>
        <stp>StudyData</stp>
        <stp>S.FDXF</stp>
        <stp>PCB</stp>
        <stp>BaseType=Index,Index=1</stp>
        <stp>Close</stp>
        <stp>A</stp>
        <stp>0</stp>
        <stp>all</stp>
        <stp/>
        <stp/>
        <stp/>
        <stp>T</stp>
        <tr r="L186" s="1"/>
      </tp>
      <tp>
        <v>2.049384473066246</v>
        <stp/>
        <stp>StudyData</stp>
        <stp>S.FDXF</stp>
        <stp>PCB</stp>
        <stp>BaseType=Index,Index=1</stp>
        <stp>Close</stp>
        <stp>M</stp>
        <stp>0</stp>
        <stp>all</stp>
        <stp/>
        <stp/>
        <stp/>
        <stp>T</stp>
        <tr r="J186" s="1"/>
      </tp>
      <tp>
        <v>-0.93257806023763079</v>
        <stp/>
        <stp>StudyData</stp>
        <stp>S.FDXF</stp>
        <stp>PCB</stp>
        <stp>BaseType=Index,Index=1</stp>
        <stp>Close</stp>
        <stp>W</stp>
        <stp>0</stp>
        <stp>all</stp>
        <stp/>
        <stp/>
        <stp/>
        <stp>T</stp>
        <tr r="I186" s="1"/>
      </tp>
      <tp>
        <v>-5.0264900662251684</v>
        <stp/>
        <stp>StudyData</stp>
        <stp>S.FDXF</stp>
        <stp>PCB</stp>
        <stp>BaseType=Index,Index=1</stp>
        <stp>Close</stp>
        <stp>Q</stp>
        <stp>0</stp>
        <stp>all</stp>
        <stp/>
        <stp/>
        <stp/>
        <stp>T</stp>
        <tr r="K186" s="1"/>
      </tp>
      <tp>
        <v>-5.5633574592200556</v>
        <stp/>
        <stp>StudyData</stp>
        <stp>S.CINF</stp>
        <stp>PCB</stp>
        <stp>BaseType=Index,Index=1</stp>
        <stp>Close</stp>
        <stp>Q</stp>
        <stp>0</stp>
        <stp>all</stp>
        <stp/>
        <stp/>
        <stp/>
        <stp>T</stp>
        <tr r="K95" s="1"/>
      </tp>
      <tp>
        <v>-1.142146330430855</v>
        <stp/>
        <stp>StudyData</stp>
        <stp>S.CINF</stp>
        <stp>PCB</stp>
        <stp>BaseType=Index,Index=1</stp>
        <stp>Close</stp>
        <stp>W</stp>
        <stp>0</stp>
        <stp>all</stp>
        <stp/>
        <stp/>
        <stp/>
        <stp>T</stp>
        <tr r="I95" s="1"/>
      </tp>
      <tp>
        <v>7.0536370315944223</v>
        <stp/>
        <stp>StudyData</stp>
        <stp>S.CINF</stp>
        <stp>PCB</stp>
        <stp>BaseType=Index,Index=1</stp>
        <stp>Close</stp>
        <stp>A</stp>
        <stp>0</stp>
        <stp>all</stp>
        <stp/>
        <stp/>
        <stp/>
        <stp>T</stp>
        <tr r="L95" s="1"/>
      </tp>
      <tp>
        <v>-1.5983791085096823</v>
        <stp/>
        <stp>StudyData</stp>
        <stp>S.CINF</stp>
        <stp>PCB</stp>
        <stp>BaseType=Index,Index=1</stp>
        <stp>Close</stp>
        <stp>M</stp>
        <stp>0</stp>
        <stp>all</stp>
        <stp/>
        <stp/>
        <stp/>
        <stp>T</stp>
        <tr r="J95" s="1"/>
      </tp>
      <tp>
        <v>8.4123809523999995</v>
        <stp/>
        <stp>StudyData</stp>
        <stp>ATR(S.VMC,MAType:=Sim,Period:=21)</stp>
        <stp>Bar</stp>
        <stp/>
        <stp>Close</stp>
        <stp>D</stp>
        <stp/>
        <stp/>
        <stp/>
        <stp/>
        <stp/>
        <stp>T</stp>
        <tr r="O471" s="1"/>
      </tp>
      <tp>
        <v>11.6876190476</v>
        <stp/>
        <stp>StudyData</stp>
        <stp>ATR(S.VLO,MAType:=Sim,Period:=21)</stp>
        <stp>Bar</stp>
        <stp/>
        <stp>Close</stp>
        <stp>D</stp>
        <stp/>
        <stp/>
        <stp/>
        <stp/>
        <stp/>
        <stp>T</stp>
        <tr r="O469" s="1"/>
      </tp>
      <tp>
        <v>7.7628571428999997</v>
        <stp/>
        <stp>StudyData</stp>
        <stp>ATR(S.VST,MAType:=Sim,Period:=21)</stp>
        <stp>Bar</stp>
        <stp/>
        <stp>Close</stp>
        <stp>D</stp>
        <stp/>
        <stp/>
        <stp/>
        <stp/>
        <stp/>
        <stp>T</stp>
        <tr r="O476" s="1"/>
      </tp>
      <tp>
        <v>19.2804761905</v>
        <stp/>
        <stp>StudyData</stp>
        <stp>ATR(S.VRT,MAType:=Sim,Period:=21)</stp>
        <stp>Bar</stp>
        <stp/>
        <stp>Close</stp>
        <stp>D</stp>
        <stp/>
        <stp/>
        <stp/>
        <stp/>
        <stp/>
        <stp>T</stp>
        <tr r="O474" s="1"/>
      </tp>
      <tp>
        <v>3.3282575592777923</v>
        <stp/>
        <stp>StudyData</stp>
        <stp>S.SW</stp>
        <stp>PCB</stp>
        <stp>BaseType=Index,Index=1</stp>
        <stp>Close</stp>
        <stp>M</stp>
        <stp>0</stp>
        <stp>all</stp>
        <stp/>
        <stp/>
        <stp/>
        <stp>T</stp>
        <tr r="J422" s="1"/>
      </tp>
      <tp>
        <v>1.9898297590095035</v>
        <stp/>
        <stp>StudyData</stp>
        <stp>S.EW</stp>
        <stp>PCB</stp>
        <stp>BaseType=Index,Index=1</stp>
        <stp>Close</stp>
        <stp>Q</stp>
        <stp>0</stp>
        <stp>all</stp>
        <stp/>
        <stp/>
        <stp/>
        <stp>T</stp>
        <tr r="K174" s="1"/>
      </tp>
      <tp>
        <v>2.8310298707088792</v>
        <stp/>
        <stp>StudyData</stp>
        <stp>S.EW</stp>
        <stp>PCB</stp>
        <stp>BaseType=Index,Index=1</stp>
        <stp>Close</stp>
        <stp>W</stp>
        <stp>0</stp>
        <stp>all</stp>
        <stp/>
        <stp/>
        <stp/>
        <stp>T</stp>
        <tr r="I174" s="1"/>
      </tp>
      <tp>
        <v>22.834238427721743</v>
        <stp/>
        <stp>StudyData</stp>
        <stp>S.SW</stp>
        <stp>PCB</stp>
        <stp>BaseType=Index,Index=1</stp>
        <stp>Close</stp>
        <stp>A</stp>
        <stp>0</stp>
        <stp>all</stp>
        <stp/>
        <stp/>
        <stp/>
        <stp>T</stp>
        <tr r="L422" s="1"/>
      </tp>
      <tp>
        <v>7.1918206111304723</v>
        <stp/>
        <stp>StudyData</stp>
        <stp>S.EW</stp>
        <stp>PCB</stp>
        <stp>BaseType=Index,Index=1</stp>
        <stp>Close</stp>
        <stp>M</stp>
        <stp>0</stp>
        <stp>all</stp>
        <stp/>
        <stp/>
        <stp/>
        <stp>T</stp>
        <tr r="J174" s="1"/>
      </tp>
      <tp>
        <v>8.222873900293262</v>
        <stp/>
        <stp>StudyData</stp>
        <stp>S.EW</stp>
        <stp>PCB</stp>
        <stp>BaseType=Index,Index=1</stp>
        <stp>Close</stp>
        <stp>A</stp>
        <stp>0</stp>
        <stp>all</stp>
        <stp/>
        <stp/>
        <stp/>
        <stp>T</stp>
        <tr r="L174" s="1"/>
      </tp>
      <tp>
        <v>-1.6155758077879063</v>
        <stp/>
        <stp>StudyData</stp>
        <stp>S.SW</stp>
        <stp>PCB</stp>
        <stp>BaseType=Index,Index=1</stp>
        <stp>Close</stp>
        <stp>W</stp>
        <stp>0</stp>
        <stp>all</stp>
        <stp/>
        <stp/>
        <stp/>
        <stp>T</stp>
        <tr r="I422" s="1"/>
      </tp>
      <tp>
        <v>2.6805015131863428</v>
        <stp/>
        <stp>StudyData</stp>
        <stp>S.SW</stp>
        <stp>PCB</stp>
        <stp>BaseType=Index,Index=1</stp>
        <stp>Close</stp>
        <stp>Q</stp>
        <stp>0</stp>
        <stp>all</stp>
        <stp/>
        <stp/>
        <stp/>
        <stp>T</stp>
        <tr r="K422" s="1"/>
      </tp>
      <tp>
        <v>2.4257142856999998</v>
        <stp/>
        <stp>StudyData</stp>
        <stp>ATR(S.VTR,MAType:=Sim,Period:=21)</stp>
        <stp>Bar</stp>
        <stp/>
        <stp>Close</stp>
        <stp>D</stp>
        <stp/>
        <stp/>
        <stp/>
        <stp/>
        <stp/>
        <stp>T</stp>
        <tr r="O477" s="1"/>
      </tp>
      <tp>
        <v>9.8185763130999995</v>
        <stp/>
        <stp>StudyData</stp>
        <stp>S.JBHT</stp>
        <stp>StdDev</stp>
        <stp>InputChoice=Close,Period1=21</stp>
        <stp>STDDEV</stp>
        <stp>D</stp>
        <stp/>
        <stp>all</stp>
        <stp/>
        <stp/>
        <stp/>
        <stp>T</stp>
        <tr r="Q260" s="1"/>
      </tp>
      <tp>
        <v>3.9179975449</v>
        <stp/>
        <stp>StudyData</stp>
        <stp>S.JKHY</stp>
        <stp>StdDev</stp>
        <stp>InputChoice=Close,Period1=21</stp>
        <stp>STDDEV</stp>
        <stp>D</stp>
        <stp/>
        <stp>all</stp>
        <stp/>
        <stp/>
        <stp/>
        <stp>T</stp>
        <tr r="Q263" s="1"/>
      </tp>
      <tp>
        <v>-1.239211338981707</v>
        <stp/>
        <stp>StudyData</stp>
        <stp>S.ERIE</stp>
        <stp>PCB</stp>
        <stp>BaseType=Index,Index=1</stp>
        <stp>Close</stp>
        <stp>W</stp>
        <stp>0</stp>
        <stp>all</stp>
        <stp/>
        <stp/>
        <stp/>
        <stp>T</stp>
        <tr r="I168" s="1"/>
      </tp>
      <tp>
        <v>4.0458811261731036</v>
        <stp/>
        <stp>StudyData</stp>
        <stp>S.ERIE</stp>
        <stp>PCB</stp>
        <stp>BaseType=Index,Index=1</stp>
        <stp>Close</stp>
        <stp>Q</stp>
        <stp>0</stp>
        <stp>all</stp>
        <stp/>
        <stp/>
        <stp/>
        <stp>T</stp>
        <tr r="K168" s="1"/>
      </tp>
      <tp>
        <v>-12.97749869178441</v>
        <stp/>
        <stp>StudyData</stp>
        <stp>S.ERIE</stp>
        <stp>PCB</stp>
        <stp>BaseType=Index,Index=1</stp>
        <stp>Close</stp>
        <stp>A</stp>
        <stp>0</stp>
        <stp>all</stp>
        <stp/>
        <stp/>
        <stp/>
        <stp>T</stp>
        <tr r="L168" s="1"/>
      </tp>
      <tp>
        <v>3.0614774417451764</v>
        <stp/>
        <stp>StudyData</stp>
        <stp>S.ERIE</stp>
        <stp>PCB</stp>
        <stp>BaseType=Index,Index=1</stp>
        <stp>Close</stp>
        <stp>M</stp>
        <stp>0</stp>
        <stp>all</stp>
        <stp/>
        <stp/>
        <stp/>
        <stp>T</stp>
        <tr r="J168" s="1"/>
      </tp>
      <tp>
        <v>5.1265522155119809</v>
        <stp/>
        <stp>StudyData</stp>
        <stp>S.EXPE</stp>
        <stp>PCB</stp>
        <stp>BaseType=Index,Index=1</stp>
        <stp>Close</stp>
        <stp>M</stp>
        <stp>0</stp>
        <stp>all</stp>
        <stp/>
        <stp/>
        <stp/>
        <stp>T</stp>
        <tr r="J178" s="1"/>
      </tp>
      <tp>
        <v>9.3678302919063992</v>
        <stp/>
        <stp>StudyData</stp>
        <stp>S.EXPE</stp>
        <stp>PCB</stp>
        <stp>BaseType=Index,Index=1</stp>
        <stp>Close</stp>
        <stp>A</stp>
        <stp>0</stp>
        <stp>all</stp>
        <stp/>
        <stp/>
        <stp/>
        <stp>T</stp>
        <tr r="L178" s="1"/>
      </tp>
      <tp>
        <v>-0.26715591605509981</v>
        <stp/>
        <stp>StudyData</stp>
        <stp>S.EXPE</stp>
        <stp>PCB</stp>
        <stp>BaseType=Index,Index=1</stp>
        <stp>Close</stp>
        <stp>W</stp>
        <stp>0</stp>
        <stp>all</stp>
        <stp/>
        <stp/>
        <stp/>
        <stp>T</stp>
        <tr r="I178" s="1"/>
      </tp>
      <tp>
        <v>21.091918086603105</v>
        <stp/>
        <stp>StudyData</stp>
        <stp>S.EXPE</stp>
        <stp>PCB</stp>
        <stp>BaseType=Index,Index=1</stp>
        <stp>Close</stp>
        <stp>Q</stp>
        <stp>0</stp>
        <stp>all</stp>
        <stp/>
        <stp/>
        <stp/>
        <stp>T</stp>
        <tr r="K178" s="1"/>
      </tp>
      <tp>
        <v>1.9569397835677382</v>
        <stp/>
        <stp>StudyData</stp>
        <stp>S.ADBE</stp>
        <stp>PCB</stp>
        <stp>BaseType=Index,Index=1</stp>
        <stp>Close</stp>
        <stp>W</stp>
        <stp>0</stp>
        <stp>all</stp>
        <stp/>
        <stp/>
        <stp/>
        <stp>T</stp>
        <tr r="I9" s="1"/>
      </tp>
      <tp>
        <v>31.889571749097634</v>
        <stp/>
        <stp>StudyData</stp>
        <stp>S.ADBE</stp>
        <stp>PCB</stp>
        <stp>BaseType=Index,Index=1</stp>
        <stp>Close</stp>
        <stp>Q</stp>
        <stp>0</stp>
        <stp>all</stp>
        <stp/>
        <stp/>
        <stp/>
        <stp>T</stp>
        <tr r="K9" s="1"/>
      </tp>
      <tp>
        <v>7.9829080308294316</v>
        <stp/>
        <stp>StudyData</stp>
        <stp>S.ADBE</stp>
        <stp>PCB</stp>
        <stp>BaseType=Index,Index=1</stp>
        <stp>Close</stp>
        <stp>M</stp>
        <stp>0</stp>
        <stp>all</stp>
        <stp/>
        <stp/>
        <stp/>
        <stp>T</stp>
        <tr r="J9" s="1"/>
      </tp>
      <tp>
        <v>-22.740649732849516</v>
        <stp/>
        <stp>StudyData</stp>
        <stp>S.ADBE</stp>
        <stp>PCB</stp>
        <stp>BaseType=Index,Index=1</stp>
        <stp>Close</stp>
        <stp>A</stp>
        <stp>0</stp>
        <stp>all</stp>
        <stp/>
        <stp/>
        <stp/>
        <stp>T</stp>
        <tr r="L9" s="1"/>
      </tp>
      <tp>
        <v>18.264645170474765</v>
        <stp/>
        <stp>StudyData</stp>
        <stp>S.ALLE</stp>
        <stp>PCB</stp>
        <stp>BaseType=Index,Index=1</stp>
        <stp>Close</stp>
        <stp>Q</stp>
        <stp>0</stp>
        <stp>all</stp>
        <stp/>
        <stp/>
        <stp/>
        <stp>T</stp>
        <tr r="K25" s="1"/>
      </tp>
      <tp>
        <v>-1.6514738960577673</v>
        <stp/>
        <stp>StudyData</stp>
        <stp>S.ALLE</stp>
        <stp>PCB</stp>
        <stp>BaseType=Index,Index=1</stp>
        <stp>Close</stp>
        <stp>W</stp>
        <stp>0</stp>
        <stp>all</stp>
        <stp/>
        <stp/>
        <stp/>
        <stp>T</stp>
        <tr r="I25" s="1"/>
      </tp>
      <tp>
        <v>4.3524682828790402</v>
        <stp/>
        <stp>StudyData</stp>
        <stp>S.ALLE</stp>
        <stp>PCB</stp>
        <stp>BaseType=Index,Index=1</stp>
        <stp>Close</stp>
        <stp>A</stp>
        <stp>0</stp>
        <stp>all</stp>
        <stp/>
        <stp/>
        <stp/>
        <stp>T</stp>
        <tr r="L25" s="1"/>
      </tp>
      <tp>
        <v>5.5590851334180433</v>
        <stp/>
        <stp>StudyData</stp>
        <stp>S.ALLE</stp>
        <stp>PCB</stp>
        <stp>BaseType=Index,Index=1</stp>
        <stp>Close</stp>
        <stp>M</stp>
        <stp>0</stp>
        <stp>all</stp>
        <stp/>
        <stp/>
        <stp/>
        <stp>T</stp>
        <tr r="J25" s="1"/>
      </tp>
      <tp>
        <v>-1.3691165451944629</v>
        <stp/>
        <stp>StudyData</stp>
        <stp>S.CBRE</stp>
        <stp>PCB</stp>
        <stp>BaseType=Index,Index=1</stp>
        <stp>Close</stp>
        <stp>M</stp>
        <stp>0</stp>
        <stp>all</stp>
        <stp/>
        <stp/>
        <stp/>
        <stp>T</stp>
        <tr r="J82" s="1"/>
      </tp>
      <tp>
        <v>20.027197428606733</v>
        <stp/>
        <stp>StudyData</stp>
        <stp>S.CBOE</stp>
        <stp>PCB</stp>
        <stp>BaseType=Index,Index=1</stp>
        <stp>Close</stp>
        <stp>Q</stp>
        <stp>0</stp>
        <stp>all</stp>
        <stp/>
        <stp/>
        <stp/>
        <stp>T</stp>
        <tr r="K81" s="1"/>
      </tp>
      <tp>
        <v>1.6365412799218362</v>
        <stp/>
        <stp>StudyData</stp>
        <stp>S.CBOE</stp>
        <stp>PCB</stp>
        <stp>BaseType=Index,Index=1</stp>
        <stp>Close</stp>
        <stp>W</stp>
        <stp>0</stp>
        <stp>all</stp>
        <stp/>
        <stp/>
        <stp/>
        <stp>T</stp>
        <tr r="I81" s="1"/>
      </tp>
      <tp>
        <v>-9.9446482990235587</v>
        <stp/>
        <stp>StudyData</stp>
        <stp>S.CBRE</stp>
        <stp>PCB</stp>
        <stp>BaseType=Index,Index=1</stp>
        <stp>Close</stp>
        <stp>A</stp>
        <stp>0</stp>
        <stp>all</stp>
        <stp/>
        <stp/>
        <stp/>
        <stp>T</stp>
        <tr r="L82" s="1"/>
      </tp>
      <tp>
        <v>16.043824701195209</v>
        <stp/>
        <stp>StudyData</stp>
        <stp>S.CBOE</stp>
        <stp>PCB</stp>
        <stp>BaseType=Index,Index=1</stp>
        <stp>Close</stp>
        <stp>A</stp>
        <stp>0</stp>
        <stp>all</stp>
        <stp/>
        <stp/>
        <stp/>
        <stp>T</stp>
        <tr r="L81" s="1"/>
      </tp>
      <tp>
        <v>-2.2810095829396646</v>
        <stp/>
        <stp>StudyData</stp>
        <stp>S.CBRE</stp>
        <stp>PCB</stp>
        <stp>BaseType=Index,Index=1</stp>
        <stp>Close</stp>
        <stp>W</stp>
        <stp>0</stp>
        <stp>all</stp>
        <stp/>
        <stp/>
        <stp/>
        <stp>T</stp>
        <tr r="I82" s="1"/>
      </tp>
      <tp>
        <v>7.5061251763308441</v>
        <stp/>
        <stp>StudyData</stp>
        <stp>S.CBRE</stp>
        <stp>PCB</stp>
        <stp>BaseType=Index,Index=1</stp>
        <stp>Close</stp>
        <stp>Q</stp>
        <stp>0</stp>
        <stp>all</stp>
        <stp/>
        <stp/>
        <stp/>
        <stp>T</stp>
        <tr r="K82" s="1"/>
      </tp>
      <tp>
        <v>-6.111594623343982</v>
        <stp/>
        <stp>StudyData</stp>
        <stp>S.CBOE</stp>
        <stp>PCB</stp>
        <stp>BaseType=Index,Index=1</stp>
        <stp>Close</stp>
        <stp>M</stp>
        <stp>0</stp>
        <stp>all</stp>
        <stp/>
        <stp/>
        <stp/>
        <stp>T</stp>
        <tr r="J81" s="1"/>
      </tp>
      <tp>
        <v>17.656945961845523</v>
        <stp/>
        <stp>StudyData</stp>
        <stp>S.LITE</stp>
        <stp>PCB</stp>
        <stp>BaseType=Index,Index=1</stp>
        <stp>Close</stp>
        <stp>M</stp>
        <stp>0</stp>
        <stp>all</stp>
        <stp/>
        <stp/>
        <stp/>
        <stp>T</stp>
        <tr r="J285" s="1"/>
      </tp>
      <tp>
        <v>127.89549363791744</v>
        <stp/>
        <stp>StudyData</stp>
        <stp>S.LITE</stp>
        <stp>PCB</stp>
        <stp>BaseType=Index,Index=1</stp>
        <stp>Close</stp>
        <stp>A</stp>
        <stp>0</stp>
        <stp>all</stp>
        <stp/>
        <stp/>
        <stp/>
        <stp>T</stp>
        <tr r="L285" s="1"/>
      </tp>
      <tp>
        <v>-2.1047479197259</v>
        <stp/>
        <stp>StudyData</stp>
        <stp>S.LITE</stp>
        <stp>PCB</stp>
        <stp>BaseType=Index,Index=1</stp>
        <stp>Close</stp>
        <stp>Q</stp>
        <stp>0</stp>
        <stp>all</stp>
        <stp/>
        <stp/>
        <stp/>
        <stp>T</stp>
        <tr r="K285" s="1"/>
      </tp>
      <tp>
        <v>-5.6360021119561505</v>
        <stp/>
        <stp>StudyData</stp>
        <stp>S.LITE</stp>
        <stp>PCB</stp>
        <stp>BaseType=Index,Index=1</stp>
        <stp>Close</stp>
        <stp>W</stp>
        <stp>0</stp>
        <stp>all</stp>
        <stp/>
        <stp/>
        <stp/>
        <stp>T</stp>
        <tr r="I285" s="1"/>
      </tp>
      <tp>
        <v>-1.2474012474012575</v>
        <stp/>
        <stp>StudyData</stp>
        <stp>S.KVUE</stp>
        <stp>PCB</stp>
        <stp>BaseType=Index,Index=1</stp>
        <stp>Close</stp>
        <stp>M</stp>
        <stp>0</stp>
        <stp>all</stp>
        <stp/>
        <stp/>
        <stp/>
        <stp>T</stp>
        <tr r="J277" s="1"/>
      </tp>
      <tp>
        <v>10.144927536231885</v>
        <stp/>
        <stp>StudyData</stp>
        <stp>S.KVUE</stp>
        <stp>PCB</stp>
        <stp>BaseType=Index,Index=1</stp>
        <stp>Close</stp>
        <stp>A</stp>
        <stp>0</stp>
        <stp>all</stp>
        <stp/>
        <stp/>
        <stp/>
        <stp>T</stp>
        <tr r="L277" s="1"/>
      </tp>
      <tp>
        <v>-0.57561486132914408</v>
        <stp/>
        <stp>StudyData</stp>
        <stp>S.KVUE</stp>
        <stp>PCB</stp>
        <stp>BaseType=Index,Index=1</stp>
        <stp>Close</stp>
        <stp>Q</stp>
        <stp>0</stp>
        <stp>all</stp>
        <stp/>
        <stp/>
        <stp/>
        <stp>T</stp>
        <tr r="K277" s="1"/>
      </tp>
      <tp>
        <v>-1.1960478419136789</v>
        <stp/>
        <stp>StudyData</stp>
        <stp>S.KVUE</stp>
        <stp>PCB</stp>
        <stp>BaseType=Index,Index=1</stp>
        <stp>Close</stp>
        <stp>W</stp>
        <stp>0</stp>
        <stp>all</stp>
        <stp/>
        <stp/>
        <stp/>
        <stp>T</stp>
        <tr r="I277" s="1"/>
      </tp>
      <tp>
        <v>4.5223809523999998</v>
        <stp/>
        <stp>StudyData</stp>
        <stp>ATR(S.UAL,MAType:=Sim,Period:=21)</stp>
        <stp>Bar</stp>
        <stp/>
        <stp>Close</stp>
        <stp>D</stp>
        <stp/>
        <stp/>
        <stp/>
        <stp/>
        <stp/>
        <stp>T</stp>
        <tr r="O456" s="1"/>
      </tp>
      <tp>
        <v>0.80095238099999999</v>
        <stp/>
        <stp>StudyData</stp>
        <stp>ATR(S.UDR,MAType:=Sim,Period:=21)</stp>
        <stp>Bar</stp>
        <stp/>
        <stp>Close</stp>
        <stp>D</stp>
        <stp/>
        <stp/>
        <stp/>
        <stp/>
        <stp/>
        <stp>T</stp>
        <tr r="O458" s="1"/>
      </tp>
      <tp>
        <v>6.5514285713999998</v>
        <stp/>
        <stp>StudyData</stp>
        <stp>ATR(S.UHS,MAType:=Sim,Period:=21)</stp>
        <stp>Bar</stp>
        <stp/>
        <stp>Close</stp>
        <stp>D</stp>
        <stp/>
        <stp/>
        <stp/>
        <stp/>
        <stp/>
        <stp>T</stp>
        <tr r="O459" s="1"/>
      </tp>
      <tp>
        <v>12.8266666667</v>
        <stp/>
        <stp>StudyData</stp>
        <stp>ATR(S.UNH,MAType:=Sim,Period:=21)</stp>
        <stp>Bar</stp>
        <stp/>
        <stp>Close</stp>
        <stp>D</stp>
        <stp/>
        <stp/>
        <stp/>
        <stp/>
        <stp/>
        <stp>T</stp>
        <tr r="O461" s="1"/>
      </tp>
      <tp>
        <v>6.8623809523999997</v>
        <stp/>
        <stp>StudyData</stp>
        <stp>ATR(S.UNP,MAType:=Sim,Period:=21)</stp>
        <stp>Bar</stp>
        <stp/>
        <stp>Close</stp>
        <stp>D</stp>
        <stp/>
        <stp/>
        <stp/>
        <stp/>
        <stp/>
        <stp>T</stp>
        <tr r="O462" s="1"/>
      </tp>
      <tp>
        <v>3.1223809523999999</v>
        <stp/>
        <stp>StudyData</stp>
        <stp>ATR(S.UPS,MAType:=Sim,Period:=21)</stp>
        <stp>Bar</stp>
        <stp/>
        <stp>Close</stp>
        <stp>D</stp>
        <stp/>
        <stp/>
        <stp/>
        <stp/>
        <stp/>
        <stp>T</stp>
        <tr r="O463" s="1"/>
      </tp>
      <tp>
        <v>1.1761904761999999</v>
        <stp/>
        <stp>StudyData</stp>
        <stp>ATR(S.USB,MAType:=Sim,Period:=21)</stp>
        <stp>Bar</stp>
        <stp/>
        <stp>Close</stp>
        <stp>D</stp>
        <stp/>
        <stp/>
        <stp/>
        <stp/>
        <stp/>
        <stp>T</stp>
        <tr r="O465" s="1"/>
      </tp>
      <tp>
        <v>37.770952381000001</v>
        <stp/>
        <stp>StudyData</stp>
        <stp>ATR(S.URI,MAType:=Sim,Period:=21)</stp>
        <stp>Bar</stp>
        <stp/>
        <stp>Close</stp>
        <stp>D</stp>
        <stp/>
        <stp/>
        <stp/>
        <stp/>
        <stp/>
        <stp>T</stp>
        <tr r="O464" s="1"/>
      </tp>
      <tp>
        <v>2.2467672413793189</v>
        <stp/>
        <stp>StudyData</stp>
        <stp>S.IT</stp>
        <stp>PCB</stp>
        <stp>BaseType=Index,Index=1</stp>
        <stp>Close</stp>
        <stp>W</stp>
        <stp>0</stp>
        <stp>all</stp>
        <stp/>
        <stp/>
        <stp/>
        <stp>T</stp>
        <tr r="I256" s="1"/>
      </tp>
      <tp>
        <v>5.4005934718100876</v>
        <stp/>
        <stp>StudyData</stp>
        <stp>S.TT</stp>
        <stp>PCB</stp>
        <stp>BaseType=Index,Index=1</stp>
        <stp>Close</stp>
        <stp>M</stp>
        <stp>0</stp>
        <stp>all</stp>
        <stp/>
        <stp/>
        <stp/>
        <stp>T</stp>
        <tr r="J450" s="1"/>
      </tp>
      <tp>
        <v>46.404875790773033</v>
        <stp/>
        <stp>StudyData</stp>
        <stp>S.IT</stp>
        <stp>PCB</stp>
        <stp>BaseType=Index,Index=1</stp>
        <stp>Close</stp>
        <stp>Q</stp>
        <stp>0</stp>
        <stp>all</stp>
        <stp/>
        <stp/>
        <stp/>
        <stp>T</stp>
        <tr r="K256" s="1"/>
      </tp>
      <tp>
        <v>23.206577595066801</v>
        <stp/>
        <stp>StudyData</stp>
        <stp>S.TT</stp>
        <stp>PCB</stp>
        <stp>BaseType=Index,Index=1</stp>
        <stp>Close</stp>
        <stp>A</stp>
        <stp>0</stp>
        <stp>all</stp>
        <stp/>
        <stp/>
        <stp/>
        <stp>T</stp>
        <tr r="L450" s="1"/>
      </tp>
      <tp>
        <v>-24.778024417314093</v>
        <stp/>
        <stp>StudyData</stp>
        <stp>S.IT</stp>
        <stp>PCB</stp>
        <stp>BaseType=Index,Index=1</stp>
        <stp>Close</stp>
        <stp>A</stp>
        <stp>0</stp>
        <stp>all</stp>
        <stp/>
        <stp/>
        <stp/>
        <stp>T</stp>
        <tr r="L256" s="1"/>
      </tp>
      <tp>
        <v>-2.3698998289763096</v>
        <stp/>
        <stp>StudyData</stp>
        <stp>S.TT</stp>
        <stp>PCB</stp>
        <stp>BaseType=Index,Index=1</stp>
        <stp>Close</stp>
        <stp>Q</stp>
        <stp>0</stp>
        <stp>all</stp>
        <stp/>
        <stp/>
        <stp/>
        <stp>T</stp>
        <tr r="K450" s="1"/>
      </tp>
      <tp>
        <v>25.658853132035492</v>
        <stp/>
        <stp>StudyData</stp>
        <stp>S.IT</stp>
        <stp>PCB</stp>
        <stp>BaseType=Index,Index=1</stp>
        <stp>Close</stp>
        <stp>M</stp>
        <stp>0</stp>
        <stp>all</stp>
        <stp/>
        <stp/>
        <stp/>
        <stp>T</stp>
        <tr r="J256" s="1"/>
      </tp>
      <tp>
        <v>-0.5784661317410007</v>
        <stp/>
        <stp>StudyData</stp>
        <stp>S.TT</stp>
        <stp>PCB</stp>
        <stp>BaseType=Index,Index=1</stp>
        <stp>Close</stp>
        <stp>W</stp>
        <stp>0</stp>
        <stp>all</stp>
        <stp/>
        <stp/>
        <stp/>
        <stp>T</stp>
        <tr r="I450" s="1"/>
      </tp>
      <tp>
        <v>2.9254757932</v>
        <stp/>
        <stp>StudyData</stp>
        <stp>S.IBKR</stp>
        <stp>StdDev</stp>
        <stp>InputChoice=Close,Period1=21</stp>
        <stp>STDDEV</stp>
        <stp>D</stp>
        <stp/>
        <stp>all</stp>
        <stp/>
        <stp/>
        <stp/>
        <stp>T</stp>
        <tr r="Q241" s="1"/>
      </tp>
      <tp>
        <v>16.3858968451</v>
        <stp/>
        <stp>StudyData</stp>
        <stp>S.IDXX</stp>
        <stp>StdDev</stp>
        <stp>InputChoice=Close,Period1=21</stp>
        <stp>STDDEV</stp>
        <stp>D</stp>
        <stp/>
        <stp>all</stp>
        <stp/>
        <stp/>
        <stp/>
        <stp>T</stp>
        <tr r="Q244" s="1"/>
      </tp>
      <tp>
        <v>3.8488396224999999</v>
        <stp/>
        <stp>StudyData</stp>
        <stp>S.INCY</stp>
        <stp>StdDev</stp>
        <stp>InputChoice=Close,Period1=21</stp>
        <stp>STDDEV</stp>
        <stp>D</stp>
        <stp/>
        <stp>all</stp>
        <stp/>
        <stp/>
        <stp/>
        <stp>T</stp>
        <tr r="Q247" s="1"/>
      </tp>
      <tp>
        <v>0.32707180209999998</v>
        <stp/>
        <stp>StudyData</stp>
        <stp>S.INVH</stp>
        <stp>StdDev</stp>
        <stp>InputChoice=Close,Period1=21</stp>
        <stp>STDDEV</stp>
        <stp>D</stp>
        <stp/>
        <stp>all</stp>
        <stp/>
        <stp/>
        <stp/>
        <stp>T</stp>
        <tr r="Q250" s="1"/>
      </tp>
      <tp>
        <v>17.637082455800002</v>
        <stp/>
        <stp>StudyData</stp>
        <stp>S.INTU</stp>
        <stp>StdDev</stp>
        <stp>InputChoice=Close,Period1=21</stp>
        <stp>STDDEV</stp>
        <stp>D</stp>
        <stp/>
        <stp>all</stp>
        <stp/>
        <stp/>
        <stp/>
        <stp>T</stp>
        <tr r="Q249" s="1"/>
      </tp>
      <tp>
        <v>6.4681553094000002</v>
        <stp/>
        <stp>StudyData</stp>
        <stp>S.INTC</stp>
        <stp>StdDev</stp>
        <stp>InputChoice=Close,Period1=21</stp>
        <stp>STDDEV</stp>
        <stp>D</stp>
        <stp/>
        <stp>all</stp>
        <stp/>
        <stp/>
        <stp/>
        <stp>T</stp>
        <tr r="Q248" s="1"/>
      </tp>
      <tp>
        <v>20.280402065499999</v>
        <stp/>
        <stp>StudyData</stp>
        <stp>S.ISRG</stp>
        <stp>StdDev</stp>
        <stp>InputChoice=Close,Period1=21</stp>
        <stp>STDDEV</stp>
        <stp>D</stp>
        <stp/>
        <stp>all</stp>
        <stp/>
        <stp/>
        <stp/>
        <stp>T</stp>
        <tr r="Q255" s="1"/>
      </tp>
      <tp>
        <v>-6.0295566502463096</v>
        <stp/>
        <stp>StudyData</stp>
        <stp>S.PODD</stp>
        <stp>PCB</stp>
        <stp>BaseType=Index,Index=1</stp>
        <stp>Close</stp>
        <stp>Q</stp>
        <stp>0</stp>
        <stp>all</stp>
        <stp/>
        <stp/>
        <stp/>
        <stp>T</stp>
        <tr r="K376" s="1"/>
      </tp>
      <tp>
        <v>1.345895020188409</v>
        <stp/>
        <stp>StudyData</stp>
        <stp>S.PODD</stp>
        <stp>PCB</stp>
        <stp>BaseType=Index,Index=1</stp>
        <stp>Close</stp>
        <stp>W</stp>
        <stp>0</stp>
        <stp>all</stp>
        <stp/>
        <stp/>
        <stp/>
        <stp>T</stp>
        <tr r="I376" s="1"/>
      </tp>
      <tp>
        <v>-13.474448140308438</v>
        <stp/>
        <stp>StudyData</stp>
        <stp>S.PODD</stp>
        <stp>PCB</stp>
        <stp>BaseType=Index,Index=1</stp>
        <stp>Close</stp>
        <stp>M</stp>
        <stp>0</stp>
        <stp>all</stp>
        <stp/>
        <stp/>
        <stp/>
        <stp>T</stp>
        <tr r="J376" s="1"/>
      </tp>
      <tp>
        <v>-49.665775401069524</v>
        <stp/>
        <stp>StudyData</stp>
        <stp>S.PODD</stp>
        <stp>PCB</stp>
        <stp>BaseType=Index,Index=1</stp>
        <stp>Close</stp>
        <stp>A</stp>
        <stp>0</stp>
        <stp>all</stp>
        <stp/>
        <stp/>
        <stp/>
        <stp>T</stp>
        <tr r="L376" s="1"/>
      </tp>
      <tp>
        <v>16.360149917196892</v>
        <stp/>
        <stp>StudyData</stp>
        <stp>S.STLD</stp>
        <stp>PCB</stp>
        <stp>BaseType=Index,Index=1</stp>
        <stp>Close</stp>
        <stp>Q</stp>
        <stp>0</stp>
        <stp>all</stp>
        <stp/>
        <stp/>
        <stp/>
        <stp>T</stp>
        <tr r="K418" s="1"/>
      </tp>
      <tp>
        <v>1.7336635549628545</v>
        <stp/>
        <stp>StudyData</stp>
        <stp>S.STLD</stp>
        <stp>PCB</stp>
        <stp>BaseType=Index,Index=1</stp>
        <stp>Close</stp>
        <stp>W</stp>
        <stp>0</stp>
        <stp>all</stp>
        <stp/>
        <stp/>
        <stp/>
        <stp>T</stp>
        <tr r="I418" s="1"/>
      </tp>
      <tp>
        <v>57.568604308055463</v>
        <stp/>
        <stp>StudyData</stp>
        <stp>S.STLD</stp>
        <stp>PCB</stp>
        <stp>BaseType=Index,Index=1</stp>
        <stp>Close</stp>
        <stp>A</stp>
        <stp>0</stp>
        <stp>all</stp>
        <stp/>
        <stp/>
        <stp/>
        <stp>T</stp>
        <tr r="L418" s="1"/>
      </tp>
      <tp>
        <v>6.2644272864761517</v>
        <stp/>
        <stp>StudyData</stp>
        <stp>S.STLD</stp>
        <stp>PCB</stp>
        <stp>BaseType=Index,Index=1</stp>
        <stp>Close</stp>
        <stp>M</stp>
        <stp>0</stp>
        <stp>all</stp>
        <stp/>
        <stp/>
        <stp/>
        <stp>T</stp>
        <tr r="J418" s="1"/>
      </tp>
      <tp>
        <v>6.9331109655131247</v>
        <stp/>
        <stp>StudyData</stp>
        <stp>S.EXPD</stp>
        <stp>PCB</stp>
        <stp>BaseType=Index,Index=1</stp>
        <stp>Close</stp>
        <stp>M</stp>
        <stp>0</stp>
        <stp>all</stp>
        <stp/>
        <stp/>
        <stp/>
        <stp>T</stp>
        <tr r="J177" s="1"/>
      </tp>
      <tp>
        <v>20.48184685591572</v>
        <stp/>
        <stp>StudyData</stp>
        <stp>S.EXPD</stp>
        <stp>PCB</stp>
        <stp>BaseType=Index,Index=1</stp>
        <stp>Close</stp>
        <stp>A</stp>
        <stp>0</stp>
        <stp>all</stp>
        <stp/>
        <stp/>
        <stp/>
        <stp>T</stp>
        <tr r="L177" s="1"/>
      </tp>
      <tp>
        <v>0.45884393710480287</v>
        <stp/>
        <stp>StudyData</stp>
        <stp>S.EXPD</stp>
        <stp>PCB</stp>
        <stp>BaseType=Index,Index=1</stp>
        <stp>Close</stp>
        <stp>W</stp>
        <stp>0</stp>
        <stp>all</stp>
        <stp/>
        <stp/>
        <stp/>
        <stp>T</stp>
        <tr r="I177" s="1"/>
      </tp>
      <tp>
        <v>10.154620198797407</v>
        <stp/>
        <stp>StudyData</stp>
        <stp>S.EXPD</stp>
        <stp>PCB</stp>
        <stp>BaseType=Index,Index=1</stp>
        <stp>Close</stp>
        <stp>Q</stp>
        <stp>0</stp>
        <stp>all</stp>
        <stp/>
        <stp/>
        <stp/>
        <stp>T</stp>
        <tr r="K177" s="1"/>
      </tp>
      <tp>
        <v>5.6672471109703944</v>
        <stp/>
        <stp>StudyData</stp>
        <stp>S.GILD</stp>
        <stp>PCB</stp>
        <stp>BaseType=Index,Index=1</stp>
        <stp>Close</stp>
        <stp>Q</stp>
        <stp>0</stp>
        <stp>all</stp>
        <stp/>
        <stp/>
        <stp/>
        <stp>T</stp>
        <tr r="K208" s="1"/>
      </tp>
      <tp>
        <v>0.21770137377073195</v>
        <stp/>
        <stp>StudyData</stp>
        <stp>S.GILD</stp>
        <stp>PCB</stp>
        <stp>BaseType=Index,Index=1</stp>
        <stp>Close</stp>
        <stp>W</stp>
        <stp>0</stp>
        <stp>all</stp>
        <stp/>
        <stp/>
        <stp/>
        <stp>T</stp>
        <tr r="I208" s="1"/>
      </tp>
      <tp>
        <v>8.7664982890663108</v>
        <stp/>
        <stp>StudyData</stp>
        <stp>S.GILD</stp>
        <stp>PCB</stp>
        <stp>BaseType=Index,Index=1</stp>
        <stp>Close</stp>
        <stp>A</stp>
        <stp>0</stp>
        <stp>all</stp>
        <stp/>
        <stp/>
        <stp/>
        <stp>T</stp>
        <tr r="L208" s="1"/>
      </tp>
      <tp>
        <v>2.5266876583979663</v>
        <stp/>
        <stp>StudyData</stp>
        <stp>S.GILD</stp>
        <stp>PCB</stp>
        <stp>BaseType=Index,Index=1</stp>
        <stp>Close</stp>
        <stp>M</stp>
        <stp>0</stp>
        <stp>all</stp>
        <stp/>
        <stp/>
        <stp/>
        <stp>T</stp>
        <tr r="J208" s="1"/>
      </tp>
      <tp>
        <v>18.359006601697573</v>
        <stp/>
        <stp>StudyData</stp>
        <stp>S.CRWD</stp>
        <stp>PCB</stp>
        <stp>BaseType=Index,Index=1</stp>
        <stp>Close</stp>
        <stp>M</stp>
        <stp>0</stp>
        <stp>all</stp>
        <stp/>
        <stp/>
        <stp/>
        <stp>T</stp>
        <tr r="J118" s="1"/>
      </tp>
      <tp>
        <v>92.763887703728997</v>
        <stp/>
        <stp>StudyData</stp>
        <stp>S.CRWD</stp>
        <stp>PCB</stp>
        <stp>BaseType=Index,Index=1</stp>
        <stp>Close</stp>
        <stp>A</stp>
        <stp>0</stp>
        <stp>all</stp>
        <stp/>
        <stp/>
        <stp/>
        <stp>T</stp>
        <tr r="L118" s="1"/>
      </tp>
      <tp>
        <v>18.408638222035854</v>
        <stp/>
        <stp>StudyData</stp>
        <stp>S.CRWD</stp>
        <stp>PCB</stp>
        <stp>BaseType=Index,Index=1</stp>
        <stp>Close</stp>
        <stp>Q</stp>
        <stp>0</stp>
        <stp>all</stp>
        <stp/>
        <stp/>
        <stp/>
        <stp>T</stp>
        <tr r="K118" s="1"/>
      </tp>
      <tp>
        <v>5.3539781736778238</v>
        <stp/>
        <stp>StudyData</stp>
        <stp>S.CRWD</stp>
        <stp>PCB</stp>
        <stp>BaseType=Index,Index=1</stp>
        <stp>Close</stp>
        <stp>W</stp>
        <stp>0</stp>
        <stp>all</stp>
        <stp/>
        <stp/>
        <stp/>
        <stp>T</stp>
        <tr r="I118" s="1"/>
      </tp>
      <tp>
        <v>-6.6713203031511741</v>
        <stp/>
        <stp>StudyData</stp>
        <stp>S.HOOD</stp>
        <stp>PCB</stp>
        <stp>BaseType=Index,Index=1</stp>
        <stp>Close</stp>
        <stp>Q</stp>
        <stp>0</stp>
        <stp>all</stp>
        <stp/>
        <stp/>
        <stp/>
        <stp>T</stp>
        <tr r="K231" s="1"/>
      </tp>
      <tp>
        <v>0.32157787544216654</v>
        <stp/>
        <stp>StudyData</stp>
        <stp>S.HOOD</stp>
        <stp>PCB</stp>
        <stp>BaseType=Index,Index=1</stp>
        <stp>Close</stp>
        <stp>W</stp>
        <stp>0</stp>
        <stp>all</stp>
        <stp/>
        <stp/>
        <stp/>
        <stp>T</stp>
        <tr r="I231" s="1"/>
      </tp>
      <tp>
        <v>-17.250221043324494</v>
        <stp/>
        <stp>StudyData</stp>
        <stp>S.HOOD</stp>
        <stp>PCB</stp>
        <stp>BaseType=Index,Index=1</stp>
        <stp>Close</stp>
        <stp>A</stp>
        <stp>0</stp>
        <stp>all</stp>
        <stp/>
        <stp/>
        <stp/>
        <stp>T</stp>
        <tr r="L231" s="1"/>
      </tp>
      <tp>
        <v>8.1215341959334584</v>
        <stp/>
        <stp>StudyData</stp>
        <stp>S.HOOD</stp>
        <stp>PCB</stp>
        <stp>BaseType=Index,Index=1</stp>
        <stp>Close</stp>
        <stp>M</stp>
        <stp>0</stp>
        <stp>all</stp>
        <stp/>
        <stp/>
        <stp/>
        <stp>T</stp>
        <tr r="J231" s="1"/>
      </tp>
      <tp>
        <v>1.4285714286</v>
        <stp/>
        <stp>StudyData</stp>
        <stp>ATR(S.TAP,MAType:=Sim,Period:=21)</stp>
        <stp>Bar</stp>
        <stp/>
        <stp>Close</stp>
        <stp>D</stp>
        <stp/>
        <stp/>
        <stp/>
        <stp/>
        <stp/>
        <stp>T</stp>
        <tr r="O429" s="1"/>
      </tp>
      <tp>
        <v>7.3604761905</v>
        <stp/>
        <stp>StudyData</stp>
        <stp>ATR(S.TEL,MAType:=Sim,Period:=21)</stp>
        <stp>Bar</stp>
        <stp/>
        <stp>Close</stp>
        <stp>D</stp>
        <stp/>
        <stp/>
        <stp/>
        <stp/>
        <stp/>
        <stp>T</stp>
        <tr r="O433" s="1"/>
      </tp>
      <tp>
        <v>30.404285714299998</v>
        <stp/>
        <stp>StudyData</stp>
        <stp>ATR(S.TER,MAType:=Sim,Period:=21)</stp>
        <stp>Bar</stp>
        <stp/>
        <stp>Close</stp>
        <stp>D</stp>
        <stp/>
        <stp/>
        <stp/>
        <stp/>
        <stp/>
        <stp>T</stp>
        <tr r="O434" s="1"/>
      </tp>
      <tp>
        <v>40.261428571400003</v>
        <stp/>
        <stp>StudyData</stp>
        <stp>ATR(S.TDG,MAType:=Sim,Period:=21)</stp>
        <stp>Bar</stp>
        <stp/>
        <stp>Close</stp>
        <stp>D</stp>
        <stp/>
        <stp/>
        <stp/>
        <stp/>
        <stp/>
        <stp>T</stp>
        <tr r="O430" s="1"/>
      </tp>
      <tp>
        <v>19.407142857099998</v>
        <stp/>
        <stp>StudyData</stp>
        <stp>ATR(S.TDY,MAType:=Sim,Period:=21)</stp>
        <stp>Bar</stp>
        <stp/>
        <stp>Close</stp>
        <stp>D</stp>
        <stp/>
        <stp/>
        <stp/>
        <stp/>
        <stp/>
        <stp>T</stp>
        <tr r="O431" s="1"/>
      </tp>
      <tp>
        <v>3.9957142857000001</v>
        <stp/>
        <stp>StudyData</stp>
        <stp>ATR(S.TGT,MAType:=Sim,Period:=21)</stp>
        <stp>Bar</stp>
        <stp/>
        <stp>Close</stp>
        <stp>D</stp>
        <stp/>
        <stp/>
        <stp/>
        <stp/>
        <stp/>
        <stp>T</stp>
        <tr r="O436" s="1"/>
      </tp>
      <tp>
        <v>1.0095238095000001</v>
        <stp/>
        <stp>StudyData</stp>
        <stp>ATR(S.TFC,MAType:=Sim,Period:=21)</stp>
        <stp>Bar</stp>
        <stp/>
        <stp>Close</stp>
        <stp>D</stp>
        <stp/>
        <stp/>
        <stp/>
        <stp/>
        <stp/>
        <stp>T</stp>
        <tr r="O435" s="1"/>
      </tp>
      <tp>
        <v>5.0647619048000001</v>
        <stp/>
        <stp>StudyData</stp>
        <stp>ATR(S.TKO,MAType:=Sim,Period:=21)</stp>
        <stp>Bar</stp>
        <stp/>
        <stp>Close</stp>
        <stp>D</stp>
        <stp/>
        <stp/>
        <stp/>
        <stp/>
        <stp/>
        <stp>T</stp>
        <tr r="O438" s="1"/>
      </tp>
      <tp>
        <v>3.3990476190000001</v>
        <stp/>
        <stp>StudyData</stp>
        <stp>ATR(S.TJX,MAType:=Sim,Period:=21)</stp>
        <stp>Bar</stp>
        <stp/>
        <stp>Close</stp>
        <stp>D</stp>
        <stp/>
        <stp/>
        <stp/>
        <stp/>
        <stp/>
        <stp>T</stp>
        <tr r="O437" s="1"/>
      </tp>
      <tp>
        <v>17.0504761905</v>
        <stp/>
        <stp>StudyData</stp>
        <stp>ATR(S.TMO,MAType:=Sim,Period:=21)</stp>
        <stp>Bar</stp>
        <stp/>
        <stp>Close</stp>
        <stp>D</stp>
        <stp/>
        <stp/>
        <stp/>
        <stp/>
        <stp/>
        <stp>T</stp>
        <tr r="O439" s="1"/>
      </tp>
      <tp>
        <v>17.697142857100001</v>
        <stp/>
        <stp>StudyData</stp>
        <stp>ATR(S.TPL,MAType:=Sim,Period:=21)</stp>
        <stp>Bar</stp>
        <stp/>
        <stp>Close</stp>
        <stp>D</stp>
        <stp/>
        <stp/>
        <stp/>
        <stp/>
        <stp/>
        <stp>T</stp>
        <tr r="O441" s="1"/>
      </tp>
      <tp>
        <v>4.4757142856999996</v>
        <stp/>
        <stp>StudyData</stp>
        <stp>ATR(S.TPR,MAType:=Sim,Period:=21)</stp>
        <stp>Bar</stp>
        <stp/>
        <stp>Close</stp>
        <stp>D</stp>
        <stp/>
        <stp/>
        <stp/>
        <stp/>
        <stp/>
        <stp>T</stp>
        <tr r="O442" s="1"/>
      </tp>
      <tp>
        <v>1.5466666667</v>
        <stp/>
        <stp>StudyData</stp>
        <stp>ATR(S.TSN,MAType:=Sim,Period:=21)</stp>
        <stp>Bar</stp>
        <stp/>
        <stp>Close</stp>
        <stp>D</stp>
        <stp/>
        <stp/>
        <stp/>
        <stp/>
        <stp/>
        <stp>T</stp>
        <tr r="O449" s="1"/>
      </tp>
      <tp>
        <v>9.8666666667000005</v>
        <stp/>
        <stp>StudyData</stp>
        <stp>ATR(S.TRV,MAType:=Sim,Period:=21)</stp>
        <stp>Bar</stp>
        <stp/>
        <stp>Close</stp>
        <stp>D</stp>
        <stp/>
        <stp/>
        <stp/>
        <stp/>
        <stp/>
        <stp>T</stp>
        <tr r="O446" s="1"/>
      </tp>
      <tp>
        <v>1.1638095237999999</v>
        <stp/>
        <stp>StudyData</stp>
        <stp>ATR(S.TTD,MAType:=Sim,Period:=21)</stp>
        <stp>Bar</stp>
        <stp/>
        <stp>Close</stp>
        <stp>D</stp>
        <stp/>
        <stp/>
        <stp/>
        <stp/>
        <stp/>
        <stp>T</stp>
        <tr r="O451" s="1"/>
      </tp>
      <tp>
        <v>-23.98790598549758</v>
        <stp/>
        <stp>StudyData</stp>
        <stp>S.MU</stp>
        <stp>PCB</stp>
        <stp>BaseType=Index,Index=1</stp>
        <stp>Close</stp>
        <stp>Q</stp>
        <stp>0</stp>
        <stp>all</stp>
        <stp/>
        <stp/>
        <stp/>
        <stp>T</stp>
        <tr r="K327" s="1"/>
      </tp>
      <tp>
        <v>-1.9371674054499671E-2</v>
        <stp/>
        <stp>StudyData</stp>
        <stp>S.MU</stp>
        <stp>PCB</stp>
        <stp>BaseType=Index,Index=1</stp>
        <stp>Close</stp>
        <stp>W</stp>
        <stp>0</stp>
        <stp>all</stp>
        <stp/>
        <stp/>
        <stp/>
        <stp>T</stp>
        <tr r="I327" s="1"/>
      </tp>
      <tp>
        <v>207.41739953049995</v>
        <stp/>
        <stp>StudyData</stp>
        <stp>S.MU</stp>
        <stp>PCB</stp>
        <stp>BaseType=Index,Index=1</stp>
        <stp>Close</stp>
        <stp>A</stp>
        <stp>0</stp>
        <stp>all</stp>
        <stp/>
        <stp/>
        <stp/>
        <stp>T</stp>
        <tr r="L327" s="1"/>
      </tp>
      <tp>
        <v>6.6060775427384186</v>
        <stp/>
        <stp>StudyData</stp>
        <stp>S.MU</stp>
        <stp>PCB</stp>
        <stp>BaseType=Index,Index=1</stp>
        <stp>Close</stp>
        <stp>M</stp>
        <stp>0</stp>
        <stp>all</stp>
        <stp/>
        <stp/>
        <stp/>
        <stp>T</stp>
        <tr r="J327" s="1"/>
      </tp>
      <tp>
        <v>14.607142857099999</v>
        <stp/>
        <stp>StudyData</stp>
        <stp>ATR(S.TYL,MAType:=Sim,Period:=21)</stp>
        <stp>Bar</stp>
        <stp/>
        <stp>Close</stp>
        <stp>D</stp>
        <stp/>
        <stp/>
        <stp/>
        <stp/>
        <stp/>
        <stp>T</stp>
        <tr r="O455" s="1"/>
      </tp>
      <tp>
        <v>11.8357142857</v>
        <stp/>
        <stp>StudyData</stp>
        <stp>ATR(S.TXN,MAType:=Sim,Period:=21)</stp>
        <stp>Bar</stp>
        <stp/>
        <stp>Close</stp>
        <stp>D</stp>
        <stp/>
        <stp/>
        <stp/>
        <stp/>
        <stp/>
        <stp>T</stp>
        <tr r="O453" s="1"/>
      </tp>
      <tp>
        <v>2.7504761905000001</v>
        <stp/>
        <stp>StudyData</stp>
        <stp>ATR(S.TXT,MAType:=Sim,Period:=21)</stp>
        <stp>Bar</stp>
        <stp/>
        <stp>Close</stp>
        <stp>D</stp>
        <stp/>
        <stp/>
        <stp/>
        <stp/>
        <stp/>
        <stp>T</stp>
        <tr r="O454" s="1"/>
      </tp>
      <tp>
        <v>0.45900859350000001</v>
        <stp/>
        <stp>StudyData</stp>
        <stp>S.HBAN</stp>
        <stp>StdDev</stp>
        <stp>InputChoice=Close,Period1=21</stp>
        <stp>STDDEV</stp>
        <stp>D</stp>
        <stp/>
        <stp>all</stp>
        <stp/>
        <stp/>
        <stp/>
        <stp>T</stp>
        <tr r="Q223" s="1"/>
      </tp>
      <tp>
        <v>16.6314183185</v>
        <stp/>
        <stp>StudyData</stp>
        <stp>S.HONA</stp>
        <stp>StdDev</stp>
        <stp>InputChoice=Close,Period1=21</stp>
        <stp>STDDEV</stp>
        <stp>D</stp>
        <stp/>
        <stp>all</stp>
        <stp/>
        <stp/>
        <stp/>
        <stp>T</stp>
        <tr r="Q230" s="1"/>
      </tp>
      <tp>
        <v>8.3154201756999999</v>
        <stp/>
        <stp>StudyData</stp>
        <stp>S.HOOD</stp>
        <stp>StdDev</stp>
        <stp>InputChoice=Close,Period1=21</stp>
        <stp>STDDEV</stp>
        <stp>D</stp>
        <stp/>
        <stp>all</stp>
        <stp/>
        <stp/>
        <stp/>
        <stp>T</stp>
        <tr r="Q231" s="1"/>
      </tp>
      <tp>
        <v>1.4594538163999999</v>
        <stp/>
        <stp>StudyData</stp>
        <stp>S.HSIC</stp>
        <stp>StdDev</stp>
        <stp>InputChoice=Close,Period1=21</stp>
        <stp>STDDEV</stp>
        <stp>D</stp>
        <stp/>
        <stp>all</stp>
        <stp/>
        <stp/>
        <stp/>
        <stp>T</stp>
        <tr r="Q235" s="1"/>
      </tp>
      <tp>
        <v>14.4498292876</v>
        <stp/>
        <stp>StudyData</stp>
        <stp>S.HUBB</stp>
        <stp>StdDev</stp>
        <stp>InputChoice=Close,Period1=21</stp>
        <stp>STDDEV</stp>
        <stp>D</stp>
        <stp/>
        <stp>all</stp>
        <stp/>
        <stp/>
        <stp/>
        <stp>T</stp>
        <tr r="Q238" s="1"/>
      </tp>
      <tp>
        <v>219.90761904760001</v>
        <stp/>
        <stp>StudyData</stp>
        <stp>S.BA</stp>
        <stp>MA</stp>
        <stp>InputChoice=Close,MAType=Sim,Period=21</stp>
        <stp>MA</stp>
        <stp>D</stp>
        <stp/>
        <stp>all</stp>
        <stp/>
        <stp/>
        <stp/>
        <stp>T</stp>
        <tr r="P53" s="1"/>
      </tp>
      <tp>
        <v>114.1161904762</v>
        <stp/>
        <stp>StudyData</stp>
        <stp>S.BG</stp>
        <stp>MA</stp>
        <stp>InputChoice=Close,MAType=Sim,Period=21</stp>
        <stp>MA</stp>
        <stp>D</stp>
        <stp/>
        <stp>all</stp>
        <stp/>
        <stp/>
        <stp/>
        <stp>T</stp>
        <tr r="P61" s="1"/>
      </tp>
      <tp>
        <v>81.11</v>
        <stp/>
        <stp>ContractData</stp>
        <stp>S.ON</stp>
        <stp>LastTrade</stp>
        <stp/>
        <stp>T</stp>
        <tr r="C352" s="1"/>
      </tp>
      <tp>
        <v>154.75428571430001</v>
        <stp/>
        <stp>StudyData</stp>
        <stp>S.BR</stp>
        <stp>MA</stp>
        <stp>InputChoice=Close,MAType=Sim,Period=21</stp>
        <stp>MA</stp>
        <stp>D</stp>
        <stp/>
        <stp>all</stp>
        <stp/>
        <stp/>
        <stp/>
        <stp>T</stp>
        <tr r="P69" s="1"/>
      </tp>
      <tp>
        <v>129.7195238095</v>
        <stp/>
        <stp>StudyData</stp>
        <stp>S.BX</stp>
        <stp>MA</stp>
        <stp>InputChoice=Close,MAType=Sim,Period=21</stp>
        <stp>MA</stp>
        <stp>D</stp>
        <stp/>
        <stp>all</stp>
        <stp/>
        <stp/>
        <stp/>
        <stp>T</stp>
        <tr r="P73" s="1"/>
      </tp>
      <tp>
        <v>15.384761904799999</v>
        <stp/>
        <stp>StudyData</stp>
        <stp>ATR(S.INTU,MAType:=Sim,Period:=21)</stp>
        <stp>Bar</stp>
        <stp/>
        <stp>Close</stp>
        <stp>D</stp>
        <stp/>
        <stp/>
        <stp/>
        <stp/>
        <stp/>
        <stp>T</stp>
        <tr r="O249" s="1"/>
      </tp>
      <tp>
        <v>7.6009523809999999</v>
        <stp/>
        <stp>StudyData</stp>
        <stp>ATR(S.INTC,MAType:=Sim,Period:=21)</stp>
        <stp>Bar</stp>
        <stp/>
        <stp>Close</stp>
        <stp>D</stp>
        <stp/>
        <stp/>
        <stp/>
        <stp/>
        <stp/>
        <stp>T</stp>
        <tr r="O248" s="1"/>
      </tp>
      <tp>
        <v>0.57571428570000005</v>
        <stp/>
        <stp>StudyData</stp>
        <stp>ATR(S.INVH,MAType:=Sim,Period:=21)</stp>
        <stp>Bar</stp>
        <stp/>
        <stp>Close</stp>
        <stp>D</stp>
        <stp/>
        <stp/>
        <stp/>
        <stp/>
        <stp/>
        <stp>T</stp>
        <tr r="O250" s="1"/>
      </tp>
      <tp>
        <v>14.9504761905</v>
        <stp/>
        <stp>StudyData</stp>
        <stp>ATR(S.SNPS,MAType:=Sim,Period:=21)</stp>
        <stp>Bar</stp>
        <stp/>
        <stp>Close</stp>
        <stp>D</stp>
        <stp/>
        <stp/>
        <stp/>
        <stp/>
        <stp/>
        <stp>T</stp>
        <tr r="O411" s="1"/>
      </tp>
      <tp>
        <v>10.9547619048</v>
        <stp/>
        <stp>StudyData</stp>
        <stp>ATR(S.GNRC,MAType:=Sim,Period:=21)</stp>
        <stp>Bar</stp>
        <stp/>
        <stp>Close</stp>
        <stp>D</stp>
        <stp/>
        <stp/>
        <stp/>
        <stp/>
        <stp/>
        <stp>T</stp>
        <tr r="O213" s="1"/>
      </tp>
      <tp>
        <v>2.3633333332999999</v>
        <stp/>
        <stp>StudyData</stp>
        <stp>ATR(S.MNST,MAType:=Sim,Period:=21)</stp>
        <stp>Bar</stp>
        <stp/>
        <stp>Close</stp>
        <stp>D</stp>
        <stp/>
        <stp/>
        <stp/>
        <stp/>
        <stp/>
        <stp>T</stp>
        <tr r="O312" s="1"/>
      </tp>
      <tp>
        <v>179.6595238095</v>
        <stp/>
        <stp>StudyData</stp>
        <stp>ATR(S.SNDK,MAType:=Sim,Period:=21)</stp>
        <stp>Bar</stp>
        <stp/>
        <stp>Close</stp>
        <stp>D</stp>
        <stp/>
        <stp/>
        <stp/>
        <stp/>
        <stp/>
        <stp>T</stp>
        <tr r="O410" s="1"/>
      </tp>
      <tp>
        <v>10.9042857143</v>
        <stp/>
        <stp>StudyData</stp>
        <stp>ATR(S.ANET,MAType:=Sim,Period:=21)</stp>
        <stp>Bar</stp>
        <stp/>
        <stp>Close</stp>
        <stp>D</stp>
        <stp/>
        <stp/>
        <stp/>
        <stp/>
        <stp/>
        <stp>T</stp>
        <tr r="O34" s="1"/>
      </tp>
      <tp>
        <v>4.1428571428999996</v>
        <stp/>
        <stp>StudyData</stp>
        <stp>ATR(S.INCY,MAType:=Sim,Period:=21)</stp>
        <stp>Bar</stp>
        <stp/>
        <stp>Close</stp>
        <stp>D</stp>
        <stp/>
        <stp/>
        <stp/>
        <stp/>
        <stp/>
        <stp>T</stp>
        <tr r="O247" s="1"/>
      </tp>
      <tp>
        <v>123.41</v>
        <stp/>
        <stp>ContractData</stp>
        <stp>S.AFL</stp>
        <stp>LastTrade</stp>
        <stp/>
        <stp>T</stp>
        <tr r="C17" s="1"/>
      </tp>
      <tp>
        <v>8729068.0642947592</v>
        <stp/>
        <stp>StudyData</stp>
        <stp>S.OXY</stp>
        <stp>MA</stp>
        <stp>InputChoice=Vol,MAType=Sim,Period=21</stp>
        <stp>MA</stp>
        <stp>D</stp>
        <stp>-1</stp>
        <stp>all</stp>
        <stp/>
        <stp/>
        <stp/>
        <stp>T</stp>
        <tr r="N356" s="1"/>
      </tp>
      <tp>
        <v>1467572.015979857</v>
        <stp/>
        <stp>StudyData</stp>
        <stp>S.BXP</stp>
        <stp>MA</stp>
        <stp>InputChoice=Vol,MAType=Sim,Period=21</stp>
        <stp>MA</stp>
        <stp>D</stp>
        <stp>-1</stp>
        <stp>all</stp>
        <stp/>
        <stp/>
        <stp/>
        <stp>T</stp>
        <tr r="N74" s="1"/>
      </tp>
      <tp>
        <v>2982029.3349995199</v>
        <stp/>
        <stp>StudyData</stp>
        <stp>S.AXP</stp>
        <stp>MA</stp>
        <stp>InputChoice=Vol,MAType=Sim,Period=21</stp>
        <stp>MA</stp>
        <stp>D</stp>
        <stp>-1</stp>
        <stp>all</stp>
        <stp/>
        <stp/>
        <stp/>
        <stp>T</stp>
        <tr r="N51" s="1"/>
      </tp>
      <tp>
        <v>27.01</v>
        <stp/>
        <stp>ContractData</stp>
        <stp>S.PFE</stp>
        <stp>LastTrade</stp>
        <stp/>
        <stp>T</stp>
        <tr r="R34" s="2"/>
        <tr r="C363" s="1"/>
      </tp>
      <tp>
        <v>84.42</v>
        <stp/>
        <stp>ContractData</stp>
        <stp>S.IFF</stp>
        <stp>LastTrade</stp>
        <stp/>
        <stp>T</stp>
        <tr r="C246" s="1"/>
      </tp>
      <tp>
        <v>1334592.836533143</v>
        <stp/>
        <stp>StudyData</stp>
        <stp>S.EXR</stp>
        <stp>MA</stp>
        <stp>InputChoice=Vol,MAType=Sim,Period=21</stp>
        <stp>MA</stp>
        <stp>D</stp>
        <stp>-1</stp>
        <stp>all</stp>
        <stp/>
        <stp/>
        <stp/>
        <stp>T</stp>
        <tr r="N179" s="1"/>
      </tp>
      <tp>
        <v>72.62</v>
        <stp/>
        <stp>ContractData</stp>
        <stp>S.CFG</stp>
        <stp>LastTrade</stp>
        <stp/>
        <stp>T</stp>
        <tr r="C89" s="1"/>
      </tp>
      <tp>
        <v>114.09</v>
        <stp/>
        <stp>ContractData</stp>
        <stp>S.PFG</stp>
        <stp>LastTrade</stp>
        <stp/>
        <stp>T</stp>
        <tr r="C364" s="1"/>
      </tp>
      <tp>
        <v>1785165.920148572</v>
        <stp/>
        <stp>StudyData</stp>
        <stp>S.TXT</stp>
        <stp>MA</stp>
        <stp>InputChoice=Vol,MAType=Sim,Period=21</stp>
        <stp>MA</stp>
        <stp>D</stp>
        <stp>-1</stp>
        <stp>all</stp>
        <stp/>
        <stp/>
        <stp/>
        <stp>T</stp>
        <tr r="N454" s="1"/>
      </tp>
      <tp>
        <v>28.17</v>
        <stp/>
        <stp>ContractData</stp>
        <stp>S.BFB</stp>
        <stp>LastTrade</stp>
        <stp/>
        <stp>T</stp>
        <tr r="C60" s="1"/>
      </tp>
      <tp>
        <v>52.03</v>
        <stp/>
        <stp>ContractData</stp>
        <stp>S.TFC</stp>
        <stp>LastTrade</stp>
        <stp/>
        <stp>T</stp>
        <tr r="C435" s="1"/>
      </tp>
      <tp>
        <v>87.5</v>
        <stp/>
        <stp>ContractData</stp>
        <stp>S.WFC</stp>
        <stp>LastTrade</stp>
        <stp/>
        <stp>T</stp>
        <tr r="C487" s="1"/>
      </tp>
      <tp>
        <v>181.73</v>
        <stp/>
        <stp>ContractData</stp>
        <stp>S.EFX</stp>
        <stp>LastTrade</stp>
        <stp/>
        <stp>T</stp>
        <tr r="C157" s="1"/>
      </tp>
      <tp>
        <v>-2.1386870010723222</v>
        <stp/>
        <stp>ContractData</stp>
        <stp>S.QCOM</stp>
        <stp>PerCentNetLastTrade</stp>
        <stp/>
        <stp>T</stp>
        <tr r="E387" s="1"/>
      </tp>
      <tp>
        <v>8016998.9136739997</v>
        <stp/>
        <stp>StudyData</stp>
        <stp>S.TXN</stp>
        <stp>MA</stp>
        <stp>InputChoice=Vol,MAType=Sim,Period=21</stp>
        <stp>MA</stp>
        <stp>D</stp>
        <stp>-1</stp>
        <stp>all</stp>
        <stp/>
        <stp/>
        <stp/>
        <stp>T</stp>
        <tr r="N453" s="1"/>
      </tp>
      <tp>
        <v>8575435.9953543395</v>
        <stp/>
        <stp>StudyData</stp>
        <stp>S.EXC</stp>
        <stp>MA</stp>
        <stp>InputChoice=Vol,MAType=Sim,Period=21</stp>
        <stp>MA</stp>
        <stp>D</stp>
        <stp>-1</stp>
        <stp>all</stp>
        <stp/>
        <stp/>
        <stp/>
        <stp>T</stp>
        <tr r="N175" s="1"/>
      </tp>
      <tp>
        <v>3813607.7145961402</v>
        <stp/>
        <stp>StudyData</stp>
        <stp>S.EXE</stp>
        <stp>MA</stp>
        <stp>InputChoice=Vol,MAType=Sim,Period=21</stp>
        <stp>MA</stp>
        <stp>D</stp>
        <stp>-1</stp>
        <stp>all</stp>
        <stp/>
        <stp/>
        <stp/>
        <stp>T</stp>
        <tr r="N176" s="1"/>
      </tp>
      <tp>
        <v>351.6585714286</v>
        <stp/>
        <stp>StudyData</stp>
        <stp>S.CB</stp>
        <stp>MA</stp>
        <stp>InputChoice=Close,MAType=Sim,Period=21</stp>
        <stp>MA</stp>
        <stp>D</stp>
        <stp/>
        <stp>all</stp>
        <stp/>
        <stp/>
        <stp/>
        <stp>T</stp>
        <tr r="P80" s="1"/>
      </tp>
      <tp>
        <v>121.2914285714</v>
        <stp/>
        <stp>StudyData</stp>
        <stp>S.CF</stp>
        <stp>MA</stp>
        <stp>InputChoice=Close,MAType=Sim,Period=21</stp>
        <stp>MA</stp>
        <stp>D</stp>
        <stp/>
        <stp>all</stp>
        <stp/>
        <stp/>
        <stp/>
        <stp>T</stp>
        <tr r="P88" s="1"/>
      </tp>
      <tp>
        <v>286.91809523810002</v>
        <stp/>
        <stp>StudyData</stp>
        <stp>S.CI</stp>
        <stp>MA</stp>
        <stp>InputChoice=Close,MAType=Sim,Period=21</stp>
        <stp>MA</stp>
        <stp>D</stp>
        <stp/>
        <stp>all</stp>
        <stp/>
        <stp/>
        <stp/>
        <stp>T</stp>
        <tr r="P93" s="1"/>
      </tp>
      <tp>
        <v>41.85</v>
        <stp/>
        <stp>ContractData</stp>
        <stp>S.NI</stp>
        <stp>LastTrade</stp>
        <stp/>
        <stp>T</stp>
        <tr r="C334" s="1"/>
      </tp>
      <tp>
        <v>92.085238095199998</v>
        <stp/>
        <stp>StudyData</stp>
        <stp>S.CL</stp>
        <stp>MA</stp>
        <stp>InputChoice=Close,MAType=Sim,Period=21</stp>
        <stp>MA</stp>
        <stp>D</stp>
        <stp/>
        <stp>all</stp>
        <stp/>
        <stp/>
        <stp/>
        <stp>T</stp>
        <tr r="P96" s="1"/>
      </tp>
      <tp>
        <v>18.336190476199999</v>
        <stp/>
        <stp>StudyData</stp>
        <stp>ATR(S.COST,MAType:=Sim,Period:=21)</stp>
        <stp>Bar</stp>
        <stp/>
        <stp>Close</stp>
        <stp>D</stp>
        <stp/>
        <stp/>
        <stp/>
        <stp/>
        <stp/>
        <stp>T</stp>
        <tr r="O111" s="1"/>
      </tp>
      <tp>
        <v>5.2990476190000004</v>
        <stp/>
        <stp>StudyData</stp>
        <stp>ATR(S.ROST,MAType:=Sim,Period:=21)</stp>
        <stp>Bar</stp>
        <stp/>
        <stp>Close</stp>
        <stp>D</stp>
        <stp/>
        <stp/>
        <stp/>
        <stp/>
        <stp/>
        <stp>T</stp>
        <tr r="O398" s="1"/>
      </tp>
      <tp>
        <v>1.7509523810000001</v>
        <stp/>
        <stp>StudyData</stp>
        <stp>ATR(S.FOXA,MAType:=Sim,Period:=21)</stp>
        <stp>Bar</stp>
        <stp/>
        <stp>Close</stp>
        <stp>D</stp>
        <stp/>
        <stp/>
        <stp/>
        <stp/>
        <stp/>
        <stp>T</stp>
        <tr r="O197" s="1"/>
      </tp>
      <tp>
        <v>8.1495238094999998</v>
        <stp/>
        <stp>StudyData</stp>
        <stp>ATR(S.PODD,MAType:=Sim,Period:=21)</stp>
        <stp>Bar</stp>
        <stp/>
        <stp>Close</stp>
        <stp>D</stp>
        <stp/>
        <stp/>
        <stp/>
        <stp/>
        <stp/>
        <stp>T</stp>
        <tr r="O376" s="1"/>
      </tp>
      <tp>
        <v>2.7928571429</v>
        <stp/>
        <stp>StudyData</stp>
        <stp>ATR(S.SOLV,MAType:=Sim,Period:=21)</stp>
        <stp>Bar</stp>
        <stp/>
        <stp>Close</stp>
        <stp>D</stp>
        <stp/>
        <stp/>
        <stp/>
        <stp/>
        <stp/>
        <stp>T</stp>
        <tr r="O413" s="1"/>
      </tp>
      <tp>
        <v>13.384761904799999</v>
        <stp/>
        <stp>StudyData</stp>
        <stp>ATR(S.HONA,MAType:=Sim,Period:=21)</stp>
        <stp>Bar</stp>
        <stp/>
        <stp>Close</stp>
        <stp>D</stp>
        <stp/>
        <stp/>
        <stp/>
        <stp/>
        <stp/>
        <stp>T</stp>
        <tr r="O230" s="1"/>
      </tp>
      <tp>
        <v>12.571904761900001</v>
        <stp/>
        <stp>StudyData</stp>
        <stp>ATR(S.GOOG,MAType:=Sim,Period:=21)</stp>
        <stp>Bar</stp>
        <stp/>
        <stp>Close</stp>
        <stp>D</stp>
        <stp/>
        <stp/>
        <stp/>
        <stp/>
        <stp/>
        <stp>T</stp>
        <tr r="O214" s="1"/>
      </tp>
      <tp>
        <v>5.6342857142999998</v>
        <stp/>
        <stp>StudyData</stp>
        <stp>ATR(S.HOOD,MAType:=Sim,Period:=21)</stp>
        <stp>Bar</stp>
        <stp/>
        <stp>Close</stp>
        <stp>D</stp>
        <stp/>
        <stp/>
        <stp/>
        <stp/>
        <stp/>
        <stp>T</stp>
        <tr r="O231" s="1"/>
      </tp>
      <tp>
        <v>-0.39999999999999858</v>
        <stp/>
        <stp>ContractData</stp>
        <stp>S.CMCSA</stp>
        <stp>NetLastTrade</stp>
        <stp/>
        <stp>T</stp>
        <tr r="D98" s="1"/>
      </tp>
      <tp>
        <v>32.599047618999997</v>
        <stp/>
        <stp>StudyData</stp>
        <stp>ATR(S.COHR,MAType:=Sim,Period:=21)</stp>
        <stp>Bar</stp>
        <stp/>
        <stp>Close</stp>
        <stp>D</stp>
        <stp/>
        <stp/>
        <stp/>
        <stp/>
        <stp/>
        <stp>T</stp>
        <tr r="O106" s="1"/>
      </tp>
      <tp>
        <v>9.4128571429000001</v>
        <stp/>
        <stp>StudyData</stp>
        <stp>ATR(S.COIN,MAType:=Sim,Period:=21)</stp>
        <stp>Bar</stp>
        <stp/>
        <stp>Close</stp>
        <stp>D</stp>
        <stp/>
        <stp/>
        <stp/>
        <stp/>
        <stp/>
        <stp>T</stp>
        <tr r="O107" s="1"/>
      </tp>
      <tp>
        <v>43.82</v>
        <stp/>
        <stp>ContractData</stp>
        <stp>S.MGM</stp>
        <stp>LastTrade</stp>
        <stp/>
        <stp>T</stp>
        <tr r="C308" s="1"/>
      </tp>
      <tp>
        <v>3495523.3949604798</v>
        <stp/>
        <stp>StudyData</stp>
        <stp>S.SYY</stp>
        <stp>MA</stp>
        <stp>InputChoice=Vol,MAType=Sim,Period=21</stp>
        <stp>MA</stp>
        <stp>D</stp>
        <stp>-1</stp>
        <stp>all</stp>
        <stp/>
        <stp/>
        <stp/>
        <stp>T</stp>
        <tr r="N427" s="1"/>
      </tp>
      <tp>
        <v>5257429.0265810499</v>
        <stp/>
        <stp>StudyData</stp>
        <stp>S.XYZ</stp>
        <stp>MA</stp>
        <stp>InputChoice=Vol,MAType=Sim,Period=21</stp>
        <stp>MA</stp>
        <stp>D</stp>
        <stp>-1</stp>
        <stp>all</stp>
        <stp/>
        <stp/>
        <stp/>
        <stp>T</stp>
        <tr r="N500" s="1"/>
      </tp>
      <tp>
        <v>-1.3057671381936888</v>
        <stp/>
        <stp>ContractData</stp>
        <stp>S.PSKY</stp>
        <stp>PerCentNetLastTrade</stp>
        <stp/>
        <stp>T</stp>
        <tr r="E381" s="1"/>
      </tp>
      <tp>
        <v>-0.94802776367022179</v>
        <stp/>
        <stp>ContractData</stp>
        <stp>S.PYPL</stp>
        <stp>PerCentNetLastTrade</stp>
        <stp/>
        <stp>T</stp>
        <tr r="E385" s="1"/>
      </tp>
      <tp>
        <v>2034923.988026714</v>
        <stp/>
        <stp>StudyData</stp>
        <stp>S.LYV</stp>
        <stp>MA</stp>
        <stp>InputChoice=Vol,MAType=Sim,Period=21</stp>
        <stp>MA</stp>
        <stp>D</stp>
        <stp>-1</stp>
        <stp>all</stp>
        <stp/>
        <stp/>
        <stp/>
        <stp>T</stp>
        <tr r="N295" s="1"/>
      </tp>
      <tp>
        <v>2477940.10493143</v>
        <stp/>
        <stp>StudyData</stp>
        <stp>S.SYK</stp>
        <stp>MA</stp>
        <stp>InputChoice=Vol,MAType=Sim,Period=21</stp>
        <stp>MA</stp>
        <stp>D</stp>
        <stp>-1</stp>
        <stp>all</stp>
        <stp/>
        <stp/>
        <stp/>
        <stp>T</stp>
        <tr r="N426" s="1"/>
      </tp>
      <tp>
        <v>236.72</v>
        <stp/>
        <stp>ContractData</stp>
        <stp>S.DGX</stp>
        <stp>LastTrade</stp>
        <stp/>
        <stp>T</stp>
        <tr r="C137" s="1"/>
      </tp>
      <tp>
        <v>5.0129170560105534</v>
        <stp/>
        <stp>ContractData</stp>
        <stp>S.PANW</stp>
        <stp>PerCentNetLastTrade</stp>
        <stp/>
        <stp>T</stp>
        <tr r="E357" s="1"/>
      </tp>
      <tp>
        <v>9.163612129290237E-2</v>
        <stp/>
        <stp>ContractData</stp>
        <stp>S.PAYX</stp>
        <stp>PerCentNetLastTrade</stp>
        <stp/>
        <stp>T</stp>
        <tr r="E358" s="1"/>
      </tp>
      <tp>
        <v>1996289.7467606671</v>
        <stp/>
        <stp>StudyData</stp>
        <stp>S.XYL</stp>
        <stp>MA</stp>
        <stp>InputChoice=Vol,MAType=Sim,Period=21</stp>
        <stp>MA</stp>
        <stp>D</stp>
        <stp>-1</stp>
        <stp>all</stp>
        <stp/>
        <stp/>
        <stp/>
        <stp>T</stp>
        <tr r="N499" s="1"/>
      </tp>
      <tp>
        <v>834165.73933652404</v>
        <stp/>
        <stp>StudyData</stp>
        <stp>S.TYL</stp>
        <stp>MA</stp>
        <stp>InputChoice=Vol,MAType=Sim,Period=21</stp>
        <stp>MA</stp>
        <stp>D</stp>
        <stp>-1</stp>
        <stp>all</stp>
        <stp/>
        <stp/>
        <stp/>
        <stp>T</stp>
        <tr r="N455" s="1"/>
      </tp>
      <tp>
        <v>-0.26294042521223049</v>
        <stp/>
        <stp>ContractData</stp>
        <stp>S.PCAR</stp>
        <stp>PerCentNetLastTrade</stp>
        <stp/>
        <stp>T</stp>
        <tr r="E359" s="1"/>
      </tp>
      <tp>
        <v>151.65</v>
        <stp/>
        <stp>ContractData</stp>
        <stp>S.TGT</stp>
        <stp>LastTrade</stp>
        <stp/>
        <stp>T</stp>
        <tr r="C436" s="1"/>
      </tp>
      <tp>
        <v>4.1799895354921226</v>
        <stp/>
        <stp>ContractData</stp>
        <stp>S.PLTR</stp>
        <stp>PerCentNetLastTrade</stp>
        <stp/>
        <stp>T</stp>
        <tr r="E371" s="1"/>
      </tp>
      <tp>
        <v>1.3458950201884252</v>
        <stp/>
        <stp>ContractData</stp>
        <stp>S.PODD</stp>
        <stp>PerCentNetLastTrade</stp>
        <stp/>
        <stp>T</stp>
        <tr r="E376" s="1"/>
      </tp>
      <tp>
        <v>4700038.3092389004</v>
        <stp/>
        <stp>StudyData</stp>
        <stp>S.LYB</stp>
        <stp>MA</stp>
        <stp>InputChoice=Vol,MAType=Sim,Period=21</stp>
        <stp>MA</stp>
        <stp>D</stp>
        <stp>-1</stp>
        <stp>all</stp>
        <stp/>
        <stp/>
        <stp/>
        <stp>T</stp>
        <tr r="N294" s="1"/>
      </tp>
      <tp>
        <v>214.6</v>
        <stp/>
        <stp>ContractData</stp>
        <stp>S.PGR</stp>
        <stp>LastTrade</stp>
        <stp/>
        <stp>T</stp>
        <tr r="C366" s="1"/>
      </tp>
      <tp>
        <v>3733759.226737</v>
        <stp/>
        <stp>StudyData</stp>
        <stp>S.SYF</stp>
        <stp>MA</stp>
        <stp>InputChoice=Vol,MAType=Sim,Period=21</stp>
        <stp>MA</stp>
        <stp>D</stp>
        <stp>-1</stp>
        <stp>all</stp>
        <stp/>
        <stp/>
        <stp/>
        <stp>T</stp>
        <tr r="N425" s="1"/>
      </tp>
      <tp>
        <v>563.75</v>
        <stp/>
        <stp>ContractData</stp>
        <stp>S.MA</stp>
        <stp>LastTrade</stp>
        <stp/>
        <stp>T</stp>
        <tr r="C296" s="1"/>
      </tp>
      <tp>
        <v>66.5</v>
        <stp/>
        <stp>ContractData</stp>
        <stp>S.MO</stp>
        <stp>LastTrade</stp>
        <stp/>
        <stp>T</stp>
        <tr r="C313" s="1"/>
      </tp>
      <tp>
        <v>877.4</v>
        <stp/>
        <stp>ContractData</stp>
        <stp>S.MU</stp>
        <stp>LastTrade</stp>
        <stp/>
        <stp>T</stp>
        <tr r="C327" s="1"/>
      </tp>
      <tp>
        <v>216.6</v>
        <stp/>
        <stp>ContractData</stp>
        <stp>S.MS</stp>
        <stp>LastTrade</stp>
        <stp/>
        <stp>T</stp>
        <tr r="C321" s="1"/>
      </tp>
      <tp>
        <v>4.0071428570999998</v>
        <stp/>
        <stp>StudyData</stp>
        <stp>ATR(S.DLTR,MAType:=Sim,Period:=21)</stp>
        <stp>Bar</stp>
        <stp/>
        <stp>Close</stp>
        <stp>D</stp>
        <stp/>
        <stp/>
        <stp/>
        <stp/>
        <stp/>
        <stp>T</stp>
        <tr r="O142" s="1"/>
      </tp>
      <tp>
        <v>8.4847619047999991</v>
        <stp/>
        <stp>StudyData</stp>
        <stp>ATR(S.PLTR,MAType:=Sim,Period:=21)</stp>
        <stp>Bar</stp>
        <stp/>
        <stp>Close</stp>
        <stp>D</stp>
        <stp/>
        <stp/>
        <stp/>
        <stp/>
        <stp/>
        <stp>T</stp>
        <tr r="O371" s="1"/>
      </tp>
      <tp>
        <v>2.6180952381</v>
        <stp/>
        <stp>StudyData</stp>
        <stp>ATR(S.VLTO,MAType:=Sim,Period:=21)</stp>
        <stp>Bar</stp>
        <stp/>
        <stp>Close</stp>
        <stp>D</stp>
        <stp/>
        <stp/>
        <stp/>
        <stp/>
        <stp/>
        <stp>T</stp>
        <tr r="O470" s="1"/>
      </tp>
      <tp>
        <v>15.1580952381</v>
        <stp/>
        <stp>StudyData</stp>
        <stp>ATR(S.ULTA,MAType:=Sim,Period:=21)</stp>
        <stp>Bar</stp>
        <stp/>
        <stp>Close</stp>
        <stp>D</stp>
        <stp/>
        <stp/>
        <stp/>
        <stp/>
        <stp/>
        <stp>T</stp>
        <tr r="O460" s="1"/>
      </tp>
      <tp>
        <v>3.6661904762000002</v>
        <stp/>
        <stp>StudyData</stp>
        <stp>ATR(S.BLDR,MAType:=Sim,Period:=21)</stp>
        <stp>Bar</stp>
        <stp/>
        <stp>Close</stp>
        <stp>D</stp>
        <stp/>
        <stp/>
        <stp/>
        <stp/>
        <stp/>
        <stp>T</stp>
        <tr r="O65" s="1"/>
      </tp>
      <tp>
        <v>8.5919047619000004</v>
        <stp/>
        <stp>StudyData</stp>
        <stp>ATR(S.FLEX,MAType:=Sim,Period:=21)</stp>
        <stp>Bar</stp>
        <stp/>
        <stp>Close</stp>
        <stp>D</stp>
        <stp/>
        <stp/>
        <stp/>
        <stp/>
        <stp/>
        <stp>T</stp>
        <tr r="O195" s="1"/>
      </tp>
      <tp>
        <v>6.81</v>
        <stp/>
        <stp>StudyData</stp>
        <stp>ATR(S.ALGN,MAType:=Sim,Period:=21)</stp>
        <stp>Bar</stp>
        <stp/>
        <stp>Close</stp>
        <stp>D</stp>
        <stp/>
        <stp/>
        <stp/>
        <stp/>
        <stp/>
        <stp>T</stp>
        <tr r="O23" s="1"/>
      </tp>
      <tp>
        <v>13.233333333299999</v>
        <stp/>
        <stp>StudyData</stp>
        <stp>ATR(S.KLAC,MAType:=Sim,Period:=21)</stp>
        <stp>Bar</stp>
        <stp/>
        <stp>Close</stp>
        <stp>D</stp>
        <stp/>
        <stp/>
        <stp/>
        <stp/>
        <stp/>
        <stp>T</stp>
        <tr r="O272" s="1"/>
      </tp>
      <tp>
        <v>4.8061904762000003</v>
        <stp/>
        <stp>StudyData</stp>
        <stp>ATR(S.ALLE,MAType:=Sim,Period:=21)</stp>
        <stp>Bar</stp>
        <stp/>
        <stp>Close</stp>
        <stp>D</stp>
        <stp/>
        <stp/>
        <stp/>
        <stp/>
        <stp/>
        <stp>T</stp>
        <tr r="O25" s="1"/>
      </tp>
      <tp>
        <v>79.48</v>
        <stp/>
        <stp>ContractData</stp>
        <stp>S.ADM</stp>
        <stp>LastTrade</stp>
        <stp/>
        <stp>T</stp>
        <tr r="C11" s="1"/>
      </tp>
      <tp>
        <v>1.7336635549628501</v>
        <stp/>
        <stp>ContractData</stp>
        <stp>S.STLD</stp>
        <stp>PerCentNetLastTrade</stp>
        <stp/>
        <stp>T</stp>
        <tr r="E418" s="1"/>
      </tp>
      <tp>
        <v>-1.826677994902294</v>
        <stp/>
        <stp>ContractData</stp>
        <stp>S.SWKS</stp>
        <stp>PerCentNetLastTrade</stp>
        <stp/>
        <stp>T</stp>
        <tr r="E424" s="1"/>
      </tp>
      <tp>
        <v>386.95</v>
        <stp/>
        <stp>ContractData</stp>
        <stp>S.ADI</stp>
        <stp>LastTrade</stp>
        <stp/>
        <stp>T</stp>
        <tr r="C10" s="1"/>
      </tp>
      <tp>
        <v>0.48016854896004313</v>
        <stp/>
        <stp>ContractData</stp>
        <stp>S.SPGI</stp>
        <stp>PerCentNetLastTrade</stp>
        <stp/>
        <stp>T</stp>
        <tr r="E415" s="1"/>
      </tp>
      <tp>
        <v>1224.55</v>
        <stp/>
        <stp>ContractData</stp>
        <stp>S.TDG</stp>
        <stp>LastTrade</stp>
        <stp/>
        <stp>T</stp>
        <tr r="C430" s="1"/>
      </tp>
      <tp>
        <v>445.04</v>
        <stp/>
        <stp>ContractData</stp>
        <stp>S.WDC</stp>
        <stp>LastTrade</stp>
        <stp/>
        <stp>T</stp>
        <tr r="C484" s="1"/>
      </tp>
      <tp>
        <v>177.87</v>
        <stp/>
        <stp>ContractData</stp>
        <stp>S.BDX</stp>
        <stp>LastTrade</stp>
        <stp/>
        <stp>T</stp>
        <tr r="C58" s="1"/>
      </tp>
      <tp>
        <v>324.65000000000003</v>
        <stp/>
        <stp>ContractData</stp>
        <stp>S.FDX</stp>
        <stp>LastTrade</stp>
        <stp/>
        <stp>T</stp>
        <tr r="R37" s="2"/>
        <tr r="C185" s="1"/>
      </tp>
      <tp>
        <v>694.30000000000007</v>
        <stp/>
        <stp>ContractData</stp>
        <stp>S.TDY</stp>
        <stp>LastTrade</stp>
        <stp/>
        <stp>T</stp>
        <tr r="C431" s="1"/>
      </tp>
      <tp>
        <v>1.3382899628252789</v>
        <stp/>
        <stp>ContractData</stp>
        <stp>S.SCHW</stp>
        <stp>PerCentNetLastTrade</stp>
        <stp/>
        <stp>T</stp>
        <tr r="E404" s="1"/>
      </tp>
      <tp>
        <v>-1.6464706841275878</v>
        <stp/>
        <stp>ContractData</stp>
        <stp>S.SBAC</stp>
        <stp>PerCentNetLastTrade</stp>
        <stp/>
        <stp>T</stp>
        <tr r="E402" s="1"/>
      </tp>
      <tp>
        <v>-0.49251752225800344</v>
        <stp/>
        <stp>ContractData</stp>
        <stp>S.SBUX</stp>
        <stp>PerCentNetLastTrade</stp>
        <stp/>
        <stp>T</stp>
        <tr r="E403" s="1"/>
      </tp>
      <tp>
        <v>157364.7222754762</v>
        <stp/>
        <stp>StudyData</stp>
        <stp>S.AZO</stp>
        <stp>MA</stp>
        <stp>InputChoice=Vol,MAType=Sim,Period=21</stp>
        <stp>MA</stp>
        <stp>D</stp>
        <stp>-1</stp>
        <stp>all</stp>
        <stp/>
        <stp/>
        <stp/>
        <stp>T</stp>
        <tr r="N52" s="1"/>
      </tp>
      <tp>
        <v>88.73</v>
        <stp/>
        <stp>ContractData</stp>
        <stp>S.MDT</stp>
        <stp>LastTrade</stp>
        <stp/>
        <stp>T</stp>
        <tr r="C305" s="1"/>
      </tp>
      <tp>
        <v>3.7263090266623835</v>
        <stp/>
        <stp>ContractData</stp>
        <stp>S.SMCI</stp>
        <stp>PerCentNetLastTrade</stp>
        <stp/>
        <stp>T</stp>
        <tr r="E408" s="1"/>
      </tp>
      <tp>
        <v>1.7835623041696795</v>
        <stp/>
        <stp>ContractData</stp>
        <stp>S.SOLV</stp>
        <stp>PerCentNetLastTrade</stp>
        <stp/>
        <stp>T</stp>
        <tr r="E413" s="1"/>
      </tp>
      <tp>
        <v>136.44</v>
        <stp/>
        <stp>ContractData</stp>
        <stp>S.CDW</stp>
        <stp>LastTrade</stp>
        <stp/>
        <stp>T</stp>
        <tr r="C86" s="1"/>
      </tp>
      <tp>
        <v>2.7684972075795447</v>
        <stp/>
        <stp>ContractData</stp>
        <stp>S.SNDK</stp>
        <stp>PerCentNetLastTrade</stp>
        <stp/>
        <stp>T</stp>
        <tr r="E410" s="1"/>
      </tp>
      <tp>
        <v>0.16106156397990337</v>
        <stp/>
        <stp>ContractData</stp>
        <stp>S.SNPS</stp>
        <stp>PerCentNetLastTrade</stp>
        <stp/>
        <stp>T</stp>
        <tr r="E411" s="1"/>
      </tp>
      <tp>
        <v>271.47000000000003</v>
        <stp/>
        <stp>ContractData</stp>
        <stp>S.ADP</stp>
        <stp>LastTrade</stp>
        <stp/>
        <stp>T</stp>
        <tr r="C12" s="1"/>
      </tp>
      <tp>
        <v>29.18</v>
        <stp/>
        <stp>ContractData</stp>
        <stp>S.KDP</stp>
        <stp>LastTrade</stp>
        <stp/>
        <stp>T</stp>
        <tr r="C266" s="1"/>
      </tp>
      <tp>
        <v>37.630000000000003</v>
        <stp/>
        <stp>ContractData</stp>
        <stp>S.UDR</stp>
        <stp>LastTrade</stp>
        <stp/>
        <stp>T</stp>
        <tr r="C458" s="1"/>
      </tp>
      <tp>
        <v>286.57</v>
        <stp/>
        <stp>ContractData</stp>
        <stp>S.FDS</stp>
        <stp>LastTrade</stp>
        <stp/>
        <stp>T</stp>
        <tr r="C184" s="1"/>
      </tp>
      <tp>
        <v>318.09000000000003</v>
        <stp/>
        <stp>ContractData</stp>
        <stp>S.LH</stp>
        <stp>LastTrade</stp>
        <stp/>
        <stp>T</stp>
        <tr r="C281" s="1"/>
      </tp>
      <tp>
        <v>6.7385714286000002</v>
        <stp/>
        <stp>StudyData</stp>
        <stp>ATR(S.TMUS,MAType:=Sim,Period:=21)</stp>
        <stp>Bar</stp>
        <stp/>
        <stp>Close</stp>
        <stp>D</stp>
        <stp/>
        <stp/>
        <stp/>
        <stp/>
        <stp/>
        <stp>T</stp>
        <tr r="O440" s="1"/>
      </tp>
      <tp>
        <v>0.39000000000000057</v>
        <stp/>
        <stp>ContractData</stp>
        <stp>S.KO</stp>
        <stp>NetLastTrade</stp>
        <stp/>
        <stp>T</stp>
        <tr r="D275" s="1"/>
      </tp>
      <tp>
        <v>-8.00000000000054E-2</v>
        <stp/>
        <stp>ContractData</stp>
        <stp>S.KR</stp>
        <stp>NetLastTrade</stp>
        <stp/>
        <stp>T</stp>
        <tr r="D276" s="1"/>
      </tp>
      <tp>
        <v>-6.8799999999999955</v>
        <stp/>
        <stp>ContractData</stp>
        <stp>S.HD</stp>
        <stp>NetLastTrade</stp>
        <stp/>
        <stp>T</stp>
        <tr r="D225" s="1"/>
      </tp>
      <tp>
        <v>4.1700000000000159</v>
        <stp/>
        <stp>ContractData</stp>
        <stp>S.IT</stp>
        <stp>NetLastTrade</stp>
        <stp/>
        <stp>T</stp>
        <tr r="D256" s="1"/>
      </tp>
      <tp>
        <v>-0.28999999999999915</v>
        <stp/>
        <stp>ContractData</stp>
        <stp>S.IP</stp>
        <stp>NetLastTrade</stp>
        <stp/>
        <stp>T</stp>
        <tr r="D251" s="1"/>
      </tp>
      <tp>
        <v>-0.11999999999999034</v>
        <stp/>
        <stp>ContractData</stp>
        <stp>S.IR</stp>
        <stp>NetLastTrade</stp>
        <stp/>
        <stp>T</stp>
        <tr r="D253" s="1"/>
      </tp>
      <tp>
        <v>-0.75999999999999801</v>
        <stp/>
        <stp>ContractData</stp>
        <stp>S.NI</stp>
        <stp>NetLastTrade</stp>
        <stp/>
        <stp>T</stp>
        <tr r="D334" s="1"/>
      </tp>
      <tp>
        <v>-6.0000000000002274E-2</v>
        <stp/>
        <stp>ContractData</stp>
        <stp>S.ON</stp>
        <stp>NetLastTrade</stp>
        <stp/>
        <stp>T</stp>
        <tr r="D352" s="1"/>
      </tp>
      <tp>
        <v>-1.0799999999999841</v>
        <stp/>
        <stp>ContractData</stp>
        <stp>S.LH</stp>
        <stp>NetLastTrade</stp>
        <stp/>
        <stp>T</stp>
        <tr r="D281" s="1"/>
      </tp>
      <tp>
        <v>0.79999999999995453</v>
        <stp/>
        <stp>ContractData</stp>
        <stp>S.MA</stp>
        <stp>NetLastTrade</stp>
        <stp/>
        <stp>T</stp>
        <tr r="D296" s="1"/>
      </tp>
      <tp>
        <v>-1.8500000000000085</v>
        <stp/>
        <stp>ContractData</stp>
        <stp>S.MO</stp>
        <stp>NetLastTrade</stp>
        <stp/>
        <stp>T</stp>
        <tr r="D313" s="1"/>
      </tp>
      <tp>
        <v>-0.17000000000007276</v>
        <stp/>
        <stp>ContractData</stp>
        <stp>S.MU</stp>
        <stp>NetLastTrade</stp>
        <stp/>
        <stp>T</stp>
        <tr r="D327" s="1"/>
      </tp>
      <tp>
        <v>0.26999999999998181</v>
        <stp/>
        <stp>ContractData</stp>
        <stp>S.MS</stp>
        <stp>NetLastTrade</stp>
        <stp/>
        <stp>T</stp>
        <tr r="D321" s="1"/>
      </tp>
      <tp>
        <v>3.5</v>
        <stp/>
        <stp>ContractData</stp>
        <stp>S.BG</stp>
        <stp>NetLastTrade</stp>
        <stp/>
        <stp>T</stp>
        <tr r="D61" s="1"/>
      </tp>
      <tp>
        <v>1.289999999999992</v>
        <stp/>
        <stp>ContractData</stp>
        <stp>S.BA</stp>
        <stp>NetLastTrade</stp>
        <stp/>
        <stp>T</stp>
        <tr r="D53" s="1"/>
      </tp>
      <tp>
        <v>4.1599999999999966</v>
        <stp/>
        <stp>ContractData</stp>
        <stp>S.BR</stp>
        <stp>NetLastTrade</stp>
        <stp/>
        <stp>T</stp>
        <tr r="D69" s="1"/>
      </tp>
      <tp>
        <v>2.1599999999999966</v>
        <stp/>
        <stp>ContractData</stp>
        <stp>S.BX</stp>
        <stp>NetLastTrade</stp>
        <stp/>
        <stp>T</stp>
        <tr r="D73" s="1"/>
      </tp>
      <tp>
        <v>3.8900000000000006</v>
        <stp/>
        <stp>ContractData</stp>
        <stp>S.CF</stp>
        <stp>NetLastTrade</stp>
        <stp/>
        <stp>T</stp>
        <tr r="D88" s="1"/>
      </tp>
      <tp>
        <v>-1.8500000000000227</v>
        <stp/>
        <stp>ContractData</stp>
        <stp>S.CB</stp>
        <stp>NetLastTrade</stp>
        <stp/>
        <stp>T</stp>
        <tr r="D80" s="1"/>
      </tp>
      <tp>
        <v>-0.18999999999999773</v>
        <stp/>
        <stp>ContractData</stp>
        <stp>S.CL</stp>
        <stp>NetLastTrade</stp>
        <stp/>
        <stp>T</stp>
        <tr r="D96" s="1"/>
      </tp>
      <tp>
        <v>-2.8899999999999864</v>
        <stp/>
        <stp>ContractData</stp>
        <stp>S.CI</stp>
        <stp>NetLastTrade</stp>
        <stp/>
        <stp>T</stp>
        <tr r="D93" s="1"/>
      </tp>
      <tp>
        <v>-0.75</v>
        <stp/>
        <stp>ContractData</stp>
        <stp>S.FE</stp>
        <stp>NetLastTrade</stp>
        <stp/>
        <stp>T</stp>
        <tr r="D187" s="1"/>
      </tp>
      <tp>
        <v>3.8999999999999773</v>
        <stp/>
        <stp>ContractData</stp>
        <stp>S.GD</stp>
        <stp>NetLastTrade</stp>
        <stp/>
        <stp>T</stp>
        <tr r="D202" s="1"/>
      </tp>
      <tp>
        <v>-2.6599999999999682</v>
        <stp/>
        <stp>ContractData</stp>
        <stp>S.GE</stp>
        <stp>NetLastTrade</stp>
        <stp/>
        <stp>T</stp>
        <tr r="D204" s="1"/>
      </tp>
      <tp>
        <v>1.3700000000000045</v>
        <stp/>
        <stp>ContractData</stp>
        <stp>S.GL</stp>
        <stp>NetLastTrade</stp>
        <stp/>
        <stp>T</stp>
        <tr r="D210" s="1"/>
      </tp>
      <tp>
        <v>1.210000000000008</v>
        <stp/>
        <stp>ContractData</stp>
        <stp>S.GM</stp>
        <stp>NetLastTrade</stp>
        <stp/>
        <stp>T</stp>
        <tr r="D212" s="1"/>
      </tp>
      <tp>
        <v>-0.67000000000007276</v>
        <stp/>
        <stp>ContractData</stp>
        <stp>S.GS</stp>
        <stp>NetLastTrade</stp>
        <stp/>
        <stp>T</stp>
        <tr r="D219" s="1"/>
      </tp>
      <tp>
        <v>-0.34000000000000341</v>
        <stp/>
        <stp>ContractData</stp>
        <stp>S.DD</stp>
        <stp>NetLastTrade</stp>
        <stp/>
        <stp>T</stp>
        <tr r="D131" s="1"/>
      </tp>
      <tp>
        <v>-8.1800000000000637</v>
        <stp/>
        <stp>ContractData</stp>
        <stp>S.DE</stp>
        <stp>NetLastTrade</stp>
        <stp/>
        <stp>T</stp>
        <tr r="D133" s="1"/>
      </tp>
      <tp>
        <v>-2.7199999999999989</v>
        <stp/>
        <stp>ContractData</stp>
        <stp>S.DG</stp>
        <stp>NetLastTrade</stp>
        <stp/>
        <stp>T</stp>
        <tr r="D136" s="1"/>
      </tp>
      <tp>
        <v>8.9395238095000007</v>
        <stp/>
        <stp>StudyData</stp>
        <stp>ATR(S.AMZN,MAType:=Sim,Period:=21)</stp>
        <stp>Bar</stp>
        <stp/>
        <stp>Close</stp>
        <stp>D</stp>
        <stp/>
        <stp/>
        <stp/>
        <stp/>
        <stp/>
        <stp>T</stp>
        <tr r="O33" s="1"/>
      </tp>
      <tp>
        <v>-1.8500000000000085</v>
        <stp/>
        <stp>ContractData</stp>
        <stp>S.ED</stp>
        <stp>NetLastTrade</stp>
        <stp/>
        <stp>T</stp>
        <tr r="D156" s="1"/>
      </tp>
      <tp>
        <v>-3.6599999999999682</v>
        <stp/>
        <stp>ContractData</stp>
        <stp>S.EG</stp>
        <stp>NetLastTrade</stp>
        <stp/>
        <stp>T</stp>
        <tr r="D158" s="1"/>
      </tp>
      <tp>
        <v>-1.5600000000000023</v>
        <stp/>
        <stp>ContractData</stp>
        <stp>S.EL</stp>
        <stp>NetLastTrade</stp>
        <stp/>
        <stp>T</stp>
        <tr r="D160" s="1"/>
      </tp>
      <tp>
        <v>2.5400000000000063</v>
        <stp/>
        <stp>ContractData</stp>
        <stp>S.EW</stp>
        <stp>NetLastTrade</stp>
        <stp/>
        <stp>T</stp>
        <tr r="D174" s="1"/>
      </tp>
      <tp>
        <v>-0.98999999999999488</v>
        <stp/>
        <stp>ContractData</stp>
        <stp>S.ES</stp>
        <stp>NetLastTrade</stp>
        <stp/>
        <stp>T</stp>
        <tr r="D169" s="1"/>
      </tp>
      <tp>
        <v>11.4771428571</v>
        <stp/>
        <stp>StudyData</stp>
        <stp>ATR(S.AMGN,MAType:=Sim,Period:=21)</stp>
        <stp>Bar</stp>
        <stp/>
        <stp>Close</stp>
        <stp>D</stp>
        <stp/>
        <stp/>
        <stp/>
        <stp/>
        <stp/>
        <stp>T</stp>
        <tr r="O30" s="1"/>
      </tp>
      <tp>
        <v>37.1904761905</v>
        <stp/>
        <stp>StudyData</stp>
        <stp>ATR(S.AMAT,MAType:=Sim,Period:=21)</stp>
        <stp>Bar</stp>
        <stp/>
        <stp>Close</stp>
        <stp>D</stp>
        <stp/>
        <stp/>
        <stp/>
        <stp/>
        <stp/>
        <stp>T</stp>
        <tr r="O26" s="1"/>
      </tp>
      <tp>
        <v>1.2466666666999999</v>
        <stp/>
        <stp>StudyData</stp>
        <stp>ATR(S.AMCR,MAType:=Sim,Period:=21)</stp>
        <stp>Bar</stp>
        <stp/>
        <stp>Close</stp>
        <stp>D</stp>
        <stp/>
        <stp/>
        <stp/>
        <stp/>
        <stp/>
        <stp>T</stp>
        <tr r="O27" s="1"/>
      </tp>
      <tp>
        <v>2.2023809524</v>
        <stp/>
        <stp>StudyData</stp>
        <stp>ATR(S.SMCI,MAType:=Sim,Period:=21)</stp>
        <stp>Bar</stp>
        <stp/>
        <stp>Close</stp>
        <stp>D</stp>
        <stp/>
        <stp/>
        <stp/>
        <stp/>
        <stp/>
        <stp>T</stp>
        <tr r="O408" s="1"/>
      </tp>
      <tp>
        <v>-0.10999999999999943</v>
        <stp/>
        <stp>ContractData</stp>
        <stp>S.RF</stp>
        <stp>NetLastTrade</stp>
        <stp/>
        <stp>T</stp>
        <tr r="D391" s="1"/>
      </tp>
      <tp>
        <v>7.9899999999999523</v>
        <stp/>
        <stp>ContractData</stp>
        <stp>S.RL</stp>
        <stp>NetLastTrade</stp>
        <stp/>
        <stp>T</stp>
        <tr r="D393" s="1"/>
      </tp>
      <tp>
        <v>-1.2800000000000011</v>
        <stp/>
        <stp>ContractData</stp>
        <stp>S.SO</stp>
        <stp>NetLastTrade</stp>
        <stp/>
        <stp>T</stp>
        <tr r="D412" s="1"/>
      </tp>
      <tp>
        <v>-0.78000000000000114</v>
        <stp/>
        <stp>ContractData</stp>
        <stp>S.SW</stp>
        <stp>NetLastTrade</stp>
        <stp/>
        <stp>T</stp>
        <tr r="D422" s="1"/>
      </tp>
      <tp>
        <v>-8.9999999999974989E-2</v>
        <stp/>
        <stp>ContractData</stp>
        <stp>S.PG</stp>
        <stp>NetLastTrade</stp>
        <stp/>
        <stp>T</stp>
        <tr r="D365" s="1"/>
      </tp>
      <tp>
        <v>-2.039999999999992</v>
        <stp/>
        <stp>ContractData</stp>
        <stp>S.PM</stp>
        <stp>NetLastTrade</stp>
        <stp/>
        <stp>T</stp>
        <tr r="D372" s="1"/>
      </tp>
      <tp>
        <v>-10.900000000000091</v>
        <stp/>
        <stp>ContractData</stp>
        <stp>S.PH</stp>
        <stp>NetLastTrade</stp>
        <stp/>
        <stp>T</stp>
        <tr r="D367" s="1"/>
      </tp>
      <tp>
        <v>-0.28999999999999915</v>
        <stp/>
        <stp>ContractData</stp>
        <stp>S.VZ</stp>
        <stp>NetLastTrade</stp>
        <stp/>
        <stp>T</stp>
        <tr r="D479" s="1"/>
      </tp>
      <tp>
        <v>-1.3900000000000148</v>
        <stp/>
        <stp>ContractData</stp>
        <stp>S.WM</stp>
        <stp>NetLastTrade</stp>
        <stp/>
        <stp>T</stp>
        <tr r="D488" s="1"/>
      </tp>
      <tp>
        <v>-0.42999999999999972</v>
        <stp/>
        <stp>ContractData</stp>
        <stp>S.WY</stp>
        <stp>NetLastTrade</stp>
        <stp/>
        <stp>T</stp>
        <tr r="D495" s="1"/>
      </tp>
      <tp>
        <v>-2.7900000000000205</v>
        <stp/>
        <stp>ContractData</stp>
        <stp>S.TT</stp>
        <stp>NetLastTrade</stp>
        <stp/>
        <stp>T</stp>
        <tr r="D450" s="1"/>
      </tp>
      <tp>
        <v>216.4</v>
        <stp/>
        <stp>ContractData</stp>
        <stp>S.TEL</stp>
        <stp>LastTrade</stp>
        <stp/>
        <stp>T</stp>
        <tr r="C433" s="1"/>
      </tp>
      <tp>
        <v>76.7</v>
        <stp/>
        <stp>ContractData</stp>
        <stp>S.XEL</stp>
        <stp>LastTrade</stp>
        <stp/>
        <stp>T</stp>
        <tr r="C497" s="1"/>
      </tp>
      <tp>
        <v>116.06</v>
        <stp/>
        <stp>ContractData</stp>
        <stp>S.NEM</stp>
        <stp>LastTrade</stp>
        <stp/>
        <stp>T</stp>
        <tr r="R33" s="2"/>
        <tr r="C332" s="1"/>
      </tp>
      <tp>
        <v>33.86</v>
        <stp/>
        <stp>ContractData</stp>
        <stp>S.BEN</stp>
        <stp>LastTrade</stp>
        <stp/>
        <stp>T</stp>
        <tr r="C59" s="1"/>
      </tp>
      <tp>
        <v>29.3</v>
        <stp/>
        <stp>ContractData</stp>
        <stp>S.GEN</stp>
        <stp>LastTrade</stp>
        <stp/>
        <stp>T</stp>
        <tr r="C206" s="1"/>
      </tp>
      <tp>
        <v>85.56</v>
        <stp/>
        <stp>ContractData</stp>
        <stp>S.LEN</stp>
        <stp>LastTrade</stp>
        <stp/>
        <stp>T</stp>
        <tr r="C280" s="1"/>
      </tp>
      <tp>
        <v>0.9419152276295133</v>
        <stp/>
        <stp>ContractData</stp>
        <stp>S.RVTY</stp>
        <stp>PerCentNetLastTrade</stp>
        <stp/>
        <stp>T</stp>
        <tr r="E401" s="1"/>
      </tp>
      <tp>
        <v>106.97</v>
        <stp/>
        <stp>ContractData</stp>
        <stp>S.AEE</stp>
        <stp>LastTrade</stp>
        <stp/>
        <stp>T</stp>
        <tr r="C14" s="1"/>
      </tp>
      <tp>
        <v>84.17</v>
        <stp/>
        <stp>ContractData</stp>
        <stp>S.NEE</stp>
        <stp>LastTrade</stp>
        <stp/>
        <stp>T</stp>
        <tr r="C331" s="1"/>
      </tp>
      <tp>
        <v>271.86</v>
        <stp/>
        <stp>ContractData</stp>
        <stp>S.CEG</stp>
        <stp>LastTrade</stp>
        <stp/>
        <stp>T</stp>
        <tr r="C87" s="1"/>
      </tp>
      <tp>
        <v>74.400000000000006</v>
        <stp/>
        <stp>ContractData</stp>
        <stp>S.PEG</stp>
        <stp>LastTrade</stp>
        <stp/>
        <stp>T</stp>
        <tr r="C361" s="1"/>
      </tp>
      <tp>
        <v>76.05</v>
        <stp/>
        <stp>ContractData</stp>
        <stp>S.REG</stp>
        <stp>LastTrade</stp>
        <stp/>
        <stp>T</stp>
        <tr r="C389" s="1"/>
      </tp>
      <tp>
        <v>106.08</v>
        <stp/>
        <stp>ContractData</stp>
        <stp>S.WEC</stp>
        <stp>LastTrade</stp>
        <stp/>
        <stp>T</stp>
        <tr r="C485" s="1"/>
      </tp>
      <tp>
        <v>1.4597888724565251</v>
        <stp/>
        <stp>ContractData</stp>
        <stp>S.REGN</stp>
        <stp>PerCentNetLastTrade</stp>
        <stp/>
        <stp>T</stp>
        <tr r="E390" s="1"/>
      </tp>
      <tp>
        <v>234.20000000000002</v>
        <stp/>
        <stp>ContractData</stp>
        <stp>S.IEX</stp>
        <stp>LastTrade</stp>
        <stp/>
        <stp>T</stp>
        <tr r="C245" s="1"/>
      </tp>
      <tp>
        <v>22.71</v>
        <stp/>
        <stp>ContractData</stp>
        <stp>S.KEY</stp>
        <stp>LastTrade</stp>
        <stp/>
        <stp>T</stp>
        <tr r="C267" s="1"/>
      </tp>
      <tp>
        <v>97.710000000000008</v>
        <stp/>
        <stp>ContractData</stp>
        <stp>S.MET</stp>
        <stp>LastTrade</stp>
        <stp/>
        <stp>T</stp>
        <tr r="C306" s="1"/>
      </tp>
      <tp>
        <v>992.66</v>
        <stp/>
        <stp>ContractData</stp>
        <stp>S.GEV</stp>
        <stp>LastTrade</stp>
        <stp/>
        <stp>T</stp>
        <tr r="C207" s="1"/>
      </tp>
      <tp>
        <v>0.20373780511695333</v>
        <stp/>
        <stp>ContractData</stp>
        <stp>S.ROST</stp>
        <stp>PerCentNetLastTrade</stp>
        <stp/>
        <stp>T</stp>
        <tr r="E398" s="1"/>
      </tp>
      <tp>
        <v>122.68</v>
        <stp/>
        <stp>ContractData</stp>
        <stp>S.AEP</stp>
        <stp>LastTrade</stp>
        <stp/>
        <stp>T</stp>
        <tr r="C15" s="1"/>
      </tp>
      <tp>
        <v>137.99</v>
        <stp/>
        <stp>ContractData</stp>
        <stp>S.PEP</stp>
        <stp>LastTrade</stp>
        <stp/>
        <stp>T</stp>
        <tr r="C362" s="1"/>
      </tp>
      <tp>
        <v>369.01</v>
        <stp/>
        <stp>ContractData</stp>
        <stp>S.TER</stp>
        <stp>LastTrade</stp>
        <stp/>
        <stp>T</stp>
        <tr r="C434" s="1"/>
      </tp>
      <tp>
        <v>14.72</v>
        <stp/>
        <stp>ContractData</stp>
        <stp>S.AES</stp>
        <stp>LastTrade</stp>
        <stp/>
        <stp>T</stp>
        <tr r="C16" s="1"/>
      </tp>
      <tp>
        <v>48.609047619000002</v>
        <stp/>
        <stp>StudyData</stp>
        <stp>S.FE</stp>
        <stp>MA</stp>
        <stp>InputChoice=Close,MAType=Sim,Period=21</stp>
        <stp>MA</stp>
        <stp>D</stp>
        <stp/>
        <stp>all</stp>
        <stp/>
        <stp/>
        <stp/>
        <stp>T</stp>
        <tr r="P187" s="1"/>
      </tp>
      <tp>
        <v>87.44</v>
        <stp/>
        <stp>ContractData</stp>
        <stp>S.KO</stp>
        <stp>LastTrade</stp>
        <stp/>
        <stp>T</stp>
        <tr r="C275" s="1"/>
      </tp>
      <tp>
        <v>1712535.4107520001</v>
        <stp/>
        <stp>ContractData</stp>
        <stp>S.STX</stp>
        <stp>T_CVol</stp>
        <stp/>
        <stp>T</stp>
        <tr r="M420" s="1"/>
      </tp>
      <tp>
        <v>1067070.6028390001</v>
        <stp/>
        <stp>ContractData</stp>
        <stp>S.RTX</stp>
        <stp>T_CVol</stp>
        <stp/>
        <stp>T</stp>
        <tr r="M400" s="1"/>
      </tp>
      <tp>
        <v>507629.43479199999</v>
        <stp/>
        <stp>ContractData</stp>
        <stp>S.PSX</stp>
        <stp>T_CVol</stp>
        <stp/>
        <stp>T</stp>
        <tr r="M382" s="1"/>
      </tp>
      <tp>
        <v>1255184.1279269999</v>
        <stp/>
        <stp>ContractData</stp>
        <stp>S.TJX</stp>
        <stp>T_CVol</stp>
        <stp/>
        <stp>T</stp>
        <tr r="M437" s="1"/>
      </tp>
      <tp>
        <v>893258.58949599997</v>
        <stp/>
        <stp>ContractData</stp>
        <stp>S.CLX</stp>
        <stp>T_CVol</stp>
        <stp/>
        <stp>T</stp>
        <tr r="M97" s="1"/>
      </tp>
      <tp>
        <v>2470657.036361</v>
        <stp/>
        <stp>ContractData</stp>
        <stp>S.CVX</stp>
        <stp>T_CVol</stp>
        <stp/>
        <stp>T</stp>
        <tr r="M127" s="1"/>
      </tp>
      <tp>
        <v>2392996.7913739998</v>
        <stp/>
        <stp>ContractData</stp>
        <stp>S.CSX</stp>
        <stp>T_CVol</stp>
        <stp/>
        <stp>T</stp>
        <tr r="M121" s="1"/>
      </tp>
      <tp>
        <v>312625.67177199997</v>
        <stp/>
        <stp>ContractData</stp>
        <stp>S.BDX</stp>
        <stp>T_CVol</stp>
        <stp/>
        <stp>T</stp>
        <tr r="M58" s="1"/>
      </tp>
      <tp>
        <v>2522871.9325299999</v>
        <stp/>
        <stp>ContractData</stp>
        <stp>S.BAX</stp>
        <stp>T_CVol</stp>
        <stp/>
        <stp>T</stp>
        <tr r="M56" s="1"/>
      </tp>
      <tp>
        <v>8849559.8837490007</v>
        <stp/>
        <stp>ContractData</stp>
        <stp>S.BSX</stp>
        <stp>T_CVol</stp>
        <stp/>
        <stp>T</stp>
        <tr r="M72" s="1"/>
      </tp>
      <tp>
        <v>298708.99597300001</v>
        <stp/>
        <stp>ContractData</stp>
        <stp>S.FDX</stp>
        <stp>T_CVol</stp>
        <stp/>
        <stp>T</stp>
        <tr r="M185" s="1"/>
      </tp>
      <tp>
        <v>5555139.4029649999</v>
        <stp/>
        <stp>ContractData</stp>
        <stp>S.FCX</stp>
        <stp>T_CVol</stp>
        <stp/>
        <stp>T</stp>
        <tr r="M183" s="1"/>
      </tp>
      <tp>
        <v>177949.986053</v>
        <stp/>
        <stp>ContractData</stp>
        <stp>S.FOX</stp>
        <stp>T_CVol</stp>
        <stp/>
        <stp>T</stp>
        <tr r="M196" s="1"/>
      </tp>
      <tp>
        <v>83789.642728999999</v>
        <stp/>
        <stp>ContractData</stp>
        <stp>S.FIX</stp>
        <stp>T_CVol</stp>
        <stp/>
        <stp>T</stp>
        <tr r="M194" s="1"/>
      </tp>
      <tp>
        <v>269569.98859099997</v>
        <stp/>
        <stp>ContractData</stp>
        <stp>S.EFX</stp>
        <stp>T_CVol</stp>
        <stp/>
        <stp>T</stp>
        <tr r="M157" s="1"/>
      </tp>
      <tp>
        <v>805138.55710700003</v>
        <stp/>
        <stp>ContractData</stp>
        <stp>S.EIX</stp>
        <stp>T_CVol</stp>
        <stp/>
        <stp>T</stp>
        <tr r="M159" s="1"/>
      </tp>
      <tp>
        <v>183703.631693</v>
        <stp/>
        <stp>ContractData</stp>
        <stp>S.DGX</stp>
        <stp>T_CVol</stp>
        <stp/>
        <stp>T</stp>
        <tr r="M137" s="1"/>
      </tp>
      <tp>
        <v>125063.778087</v>
        <stp/>
        <stp>ContractData</stp>
        <stp>S.IEX</stp>
        <stp>T_CVol</stp>
        <stp/>
        <stp>T</stp>
        <tr r="M245" s="1"/>
      </tp>
      <tp>
        <v>316393.17300200003</v>
        <stp/>
        <stp>ContractData</stp>
        <stp>S.LHX</stp>
        <stp>T_CVol</stp>
        <stp/>
        <stp>T</stp>
        <tr r="M282" s="1"/>
      </tp>
      <tp>
        <v>56.65</v>
        <stp/>
        <stp>ContractData</stp>
        <stp>S.KR</stp>
        <stp>LastTrade</stp>
        <stp/>
        <stp>T</stp>
        <tr r="C276" s="1"/>
      </tp>
      <tp>
        <v>343.38</v>
        <stp/>
        <stp>ContractData</stp>
        <stp>S.JBL</stp>
        <stp>LastTrade</stp>
        <stp/>
        <stp>T</stp>
        <tr r="C261" s="1"/>
      </tp>
      <tp>
        <v>237.52</v>
        <stp/>
        <stp>ContractData</stp>
        <stp>S.IBM</stp>
        <stp>LastTrade</stp>
        <stp/>
        <stp>T</stp>
        <tr r="C242" s="1"/>
      </tp>
      <tp>
        <v>96.42</v>
        <stp/>
        <stp>ContractData</stp>
        <stp>S.ZBH</stp>
        <stp>LastTrade</stp>
        <stp/>
        <stp>T</stp>
        <tr r="C502" s="1"/>
      </tp>
      <tp>
        <v>27.02</v>
        <stp/>
        <stp>ContractData</stp>
        <stp>S.WBD</stp>
        <stp>LastTrade</stp>
        <stp/>
        <stp>T</stp>
        <tr r="C482" s="1"/>
      </tp>
      <tp>
        <v>82.2</v>
        <stp/>
        <stp>ContractData</stp>
        <stp>S.BBY</stp>
        <stp>LastTrade</stp>
        <stp/>
        <stp>T</stp>
        <tr r="C57" s="1"/>
      </tp>
      <tp>
        <v>3.1191682218075178</v>
        <stp/>
        <stp>ContractData</stp>
        <stp>S.UBER</stp>
        <stp>PerCentNetLastTrade</stp>
        <stp/>
        <stp>T</stp>
        <tr r="E457" s="1"/>
      </tp>
      <tp>
        <v>108.66</v>
        <stp/>
        <stp>ContractData</stp>
        <stp>S.ABT</stp>
        <stp>LastTrade</stp>
        <stp/>
        <stp>T</stp>
        <tr r="C6" s="1"/>
      </tp>
      <tp>
        <v>-1.9074581969388658</v>
        <stp/>
        <stp>ContractData</stp>
        <stp>S.ULTA</stp>
        <stp>PerCentNetLastTrade</stp>
        <stp/>
        <stp>T</stp>
        <tr r="E460" s="1"/>
      </tp>
      <tp>
        <v>358.01904761899999</v>
        <stp/>
        <stp>StudyData</stp>
        <stp>S.GE</stp>
        <stp>MA</stp>
        <stp>InputChoice=Close,MAType=Sim,Period=21</stp>
        <stp>MA</stp>
        <stp>D</stp>
        <stp/>
        <stp>all</stp>
        <stp/>
        <stp/>
        <stp/>
        <stp>T</stp>
        <tr r="P204" s="1"/>
      </tp>
      <tp>
        <v>380.06857142860002</v>
        <stp/>
        <stp>StudyData</stp>
        <stp>S.GD</stp>
        <stp>MA</stp>
        <stp>InputChoice=Close,MAType=Sim,Period=21</stp>
        <stp>MA</stp>
        <stp>D</stp>
        <stp/>
        <stp>all</stp>
        <stp/>
        <stp/>
        <stp/>
        <stp>T</stp>
        <tr r="P202" s="1"/>
      </tp>
      <tp>
        <v>83.725714285699993</v>
        <stp/>
        <stp>StudyData</stp>
        <stp>S.GM</stp>
        <stp>MA</stp>
        <stp>InputChoice=Close,MAType=Sim,Period=21</stp>
        <stp>MA</stp>
        <stp>D</stp>
        <stp/>
        <stp>all</stp>
        <stp/>
        <stp/>
        <stp/>
        <stp>T</stp>
        <tr r="P212" s="1"/>
      </tp>
      <tp>
        <v>181.47523809520001</v>
        <stp/>
        <stp>StudyData</stp>
        <stp>S.GL</stp>
        <stp>MA</stp>
        <stp>InputChoice=Close,MAType=Sim,Period=21</stp>
        <stp>MA</stp>
        <stp>D</stp>
        <stp/>
        <stp>all</stp>
        <stp/>
        <stp/>
        <stp/>
        <stp>T</stp>
        <tr r="P210" s="1"/>
      </tp>
      <tp>
        <v>763288.91366800002</v>
        <stp/>
        <stp>ContractData</stp>
        <stp>S.SYY</stp>
        <stp>T_CVol</stp>
        <stp/>
        <stp>T</stp>
        <tr r="M427" s="1"/>
      </tp>
      <tp>
        <v>62013.315839000003</v>
        <stp/>
        <stp>ContractData</stp>
        <stp>S.TDY</stp>
        <stp>T_CVol</stp>
        <stp/>
        <stp>T</stp>
        <tr r="M431" s="1"/>
      </tp>
      <tp>
        <v>453662.62177700002</v>
        <stp/>
        <stp>ContractData</stp>
        <stp>S.BBY</stp>
        <stp>T_CVol</stp>
        <stp/>
        <stp>T</stp>
        <tr r="M57" s="1"/>
      </tp>
      <tp>
        <v>600243.05509699997</v>
        <stp/>
        <stp>ContractData</stp>
        <stp>S.BNY</stp>
        <stp>T_CVol</stp>
        <stp/>
        <stp>T</stp>
        <tr r="M68" s="1"/>
      </tp>
      <tp>
        <v>3292704.622614</v>
        <stp/>
        <stp>ContractData</stp>
        <stp>S.BMY</stp>
        <stp>T_CVol</stp>
        <stp/>
        <stp>T</stp>
        <tr r="M67" s="1"/>
      </tp>
      <tp>
        <v>121599.70089599999</v>
        <stp/>
        <stp>ContractData</stp>
        <stp>S.AVY</stp>
        <stp>T_CVol</stp>
        <stp/>
        <stp>T</stp>
        <tr r="M48" s="1"/>
      </tp>
      <tp>
        <v>1655045.8804840001</v>
        <stp/>
        <stp>ContractData</stp>
        <stp>S.KEY</stp>
        <stp>T_CVol</stp>
        <stp/>
        <stp>T</stp>
        <tr r="M267" s="1"/>
      </tp>
      <tp>
        <v>296714.73294900003</v>
        <stp/>
        <stp>ContractData</stp>
        <stp>S.HSY</stp>
        <stp>T_CVol</stp>
        <stp/>
        <stp>T</stp>
        <tr r="M237" s="1"/>
      </tp>
      <tp>
        <v>3246554.275285</v>
        <stp/>
        <stp>ContractData</stp>
        <stp>S.OXY</stp>
        <stp>T_CVol</stp>
        <stp/>
        <stp>T</stp>
        <tr r="M356" s="1"/>
      </tp>
      <tp>
        <v>946408.69859399996</v>
        <stp/>
        <stp>ContractData</stp>
        <stp>S.LLY</stp>
        <stp>T_CVol</stp>
        <stp/>
        <stp>T</stp>
        <tr r="M286" s="1"/>
      </tp>
      <tp>
        <v>1058.5957142857001</v>
        <stp/>
        <stp>StudyData</stp>
        <stp>S.GS</stp>
        <stp>MA</stp>
        <stp>InputChoice=Close,MAType=Sim,Period=21</stp>
        <stp>MA</stp>
        <stp>D</stp>
        <stp/>
        <stp>all</stp>
        <stp/>
        <stp/>
        <stp/>
        <stp>T</stp>
        <tr r="P219" s="1"/>
      </tp>
      <tp>
        <v>6.2052380952000004</v>
        <stp/>
        <stp>StudyData</stp>
        <stp>ATR(S.AKAM,MAType:=Sim,Period:=21)</stp>
        <stp>Bar</stp>
        <stp/>
        <stp>Close</stp>
        <stp>D</stp>
        <stp/>
        <stp/>
        <stp/>
        <stp/>
        <stp/>
        <stp>T</stp>
        <tr r="O21" s="1"/>
      </tp>
      <tp>
        <v>7.49</v>
        <stp/>
        <stp>StudyData</stp>
        <stp>ATR(S.BKNG,MAType:=Sim,Period:=21)</stp>
        <stp>Bar</stp>
        <stp/>
        <stp>Close</stp>
        <stp>D</stp>
        <stp/>
        <stp/>
        <stp/>
        <stp/>
        <stp/>
        <stp>T</stp>
        <tr r="O63" s="1"/>
      </tp>
      <tp>
        <v>5.0047619047999996</v>
        <stp/>
        <stp>StudyData</stp>
        <stp>ATR(S.JKHY,MAType:=Sim,Period:=21)</stp>
        <stp>Bar</stp>
        <stp/>
        <stp>Close</stp>
        <stp>D</stp>
        <stp/>
        <stp/>
        <stp/>
        <stp/>
        <stp/>
        <stp>T</stp>
        <tr r="O263" s="1"/>
      </tp>
      <tp>
        <v>28.3</v>
        <stp/>
        <stp>ContractData</stp>
        <stp>S.CCL</stp>
        <stp>LastTrade</stp>
        <stp/>
        <stp>T</stp>
        <tr r="C84" s="1"/>
      </tp>
      <tp>
        <v>284.24</v>
        <stp/>
        <stp>ContractData</stp>
        <stp>S.ECL</stp>
        <stp>LastTrade</stp>
        <stp/>
        <stp>T</stp>
        <tr r="C155" s="1"/>
      </tp>
      <tp>
        <v>308.81</v>
        <stp/>
        <stp>ContractData</stp>
        <stp>S.RCL</stp>
        <stp>LastTrade</stp>
        <stp/>
        <stp>T</stp>
        <tr r="C388" s="1"/>
      </tp>
      <tp>
        <v>38.503333333299999</v>
        <stp/>
        <stp>StudyData</stp>
        <stp>ATR(S.GS,MAType:=Sim,Period:=21)</stp>
        <stp>Bar</stp>
        <stp/>
        <stp>Close</stp>
        <stp>D</stp>
        <stp/>
        <stp/>
        <stp/>
        <stp/>
        <stp/>
        <stp>T</stp>
        <tr r="O219" s="1"/>
      </tp>
      <tp>
        <v>8.4847619047999991</v>
        <stp/>
        <stp>StudyData</stp>
        <stp>ATR(S.GD,MAType:=Sim,Period:=21)</stp>
        <stp>Bar</stp>
        <stp/>
        <stp>Close</stp>
        <stp>D</stp>
        <stp/>
        <stp/>
        <stp/>
        <stp/>
        <stp/>
        <stp>T</stp>
        <tr r="O202" s="1"/>
      </tp>
      <tp>
        <v>10.502380952399999</v>
        <stp/>
        <stp>StudyData</stp>
        <stp>ATR(S.GE,MAType:=Sim,Period:=21)</stp>
        <stp>Bar</stp>
        <stp/>
        <stp>Close</stp>
        <stp>D</stp>
        <stp/>
        <stp/>
        <stp/>
        <stp/>
        <stp/>
        <stp>T</stp>
        <tr r="O204" s="1"/>
      </tp>
      <tp>
        <v>4.4652380952000001</v>
        <stp/>
        <stp>StudyData</stp>
        <stp>ATR(S.GL,MAType:=Sim,Period:=21)</stp>
        <stp>Bar</stp>
        <stp/>
        <stp>Close</stp>
        <stp>D</stp>
        <stp/>
        <stp/>
        <stp/>
        <stp/>
        <stp/>
        <stp>T</stp>
        <tr r="O210" s="1"/>
      </tp>
      <tp>
        <v>2.720952381</v>
        <stp/>
        <stp>StudyData</stp>
        <stp>ATR(S.GM,MAType:=Sim,Period:=21)</stp>
        <stp>Bar</stp>
        <stp/>
        <stp>Close</stp>
        <stp>D</stp>
        <stp/>
        <stp/>
        <stp/>
        <stp/>
        <stp/>
        <stp>T</stp>
        <tr r="O212" s="1"/>
      </tp>
      <tp>
        <v>2.5395537525354968</v>
        <stp/>
        <stp>ContractData</stp>
        <stp>S.TTWO</stp>
        <stp>PerCentNetLastTrade</stp>
        <stp/>
        <stp>T</stp>
        <tr r="E452" s="1"/>
      </tp>
      <tp>
        <v>0.96380952379999996</v>
        <stp/>
        <stp>StudyData</stp>
        <stp>ATR(S.FE,MAType:=Sim,Period:=21)</stp>
        <stp>Bar</stp>
        <stp/>
        <stp>Close</stp>
        <stp>D</stp>
        <stp/>
        <stp/>
        <stp/>
        <stp/>
        <stp/>
        <stp>T</stp>
        <tr r="O187" s="1"/>
      </tp>
      <tp>
        <v>177.37</v>
        <stp/>
        <stp>ContractData</stp>
        <stp>S.ACN</stp>
        <stp>LastTrade</stp>
        <stp/>
        <stp>T</stp>
        <tr r="C8" s="1"/>
      </tp>
      <tp>
        <v>1.6247619047999999</v>
        <stp/>
        <stp>StudyData</stp>
        <stp>ATR(S.ES,MAType:=Sim,Period:=21)</stp>
        <stp>Bar</stp>
        <stp/>
        <stp>Close</stp>
        <stp>D</stp>
        <stp/>
        <stp/>
        <stp/>
        <stp/>
        <stp/>
        <stp>T</stp>
        <tr r="O169" s="1"/>
      </tp>
      <tp>
        <v>2.5190476190000002</v>
        <stp/>
        <stp>StudyData</stp>
        <stp>ATR(S.EW,MAType:=Sim,Period:=21)</stp>
        <stp>Bar</stp>
        <stp/>
        <stp>Close</stp>
        <stp>D</stp>
        <stp/>
        <stp/>
        <stp/>
        <stp/>
        <stp/>
        <stp>T</stp>
        <tr r="O174" s="1"/>
      </tp>
      <tp>
        <v>8.9523809524000004</v>
        <stp/>
        <stp>StudyData</stp>
        <stp>ATR(S.EG,MAType:=Sim,Period:=21)</stp>
        <stp>Bar</stp>
        <stp/>
        <stp>Close</stp>
        <stp>D</stp>
        <stp/>
        <stp/>
        <stp/>
        <stp/>
        <stp/>
        <stp>T</stp>
        <tr r="O158" s="1"/>
      </tp>
      <tp>
        <v>2.3057142857000001</v>
        <stp/>
        <stp>StudyData</stp>
        <stp>ATR(S.ED,MAType:=Sim,Period:=21)</stp>
        <stp>Bar</stp>
        <stp/>
        <stp>Close</stp>
        <stp>D</stp>
        <stp/>
        <stp/>
        <stp/>
        <stp/>
        <stp/>
        <stp>T</stp>
        <tr r="O156" s="1"/>
      </tp>
      <tp>
        <v>2.6461904762000001</v>
        <stp/>
        <stp>StudyData</stp>
        <stp>ATR(S.EL,MAType:=Sim,Period:=21)</stp>
        <stp>Bar</stp>
        <stp/>
        <stp>Close</stp>
        <stp>D</stp>
        <stp/>
        <stp/>
        <stp/>
        <stp/>
        <stp/>
        <stp>T</stp>
        <tr r="O160" s="1"/>
      </tp>
      <tp>
        <v>478.40000000000003</v>
        <stp/>
        <stp>ContractData</stp>
        <stp>S.MCO</stp>
        <stp>LastTrade</stp>
        <stp/>
        <stp>T</stp>
        <tr r="C303" s="1"/>
      </tp>
      <tp>
        <v>4.28</v>
        <stp/>
        <stp>StudyData</stp>
        <stp>ATR(S.DG,MAType:=Sim,Period:=21)</stp>
        <stp>Bar</stp>
        <stp/>
        <stp>Close</stp>
        <stp>D</stp>
        <stp/>
        <stp/>
        <stp/>
        <stp/>
        <stp/>
        <stp>T</stp>
        <tr r="O136" s="1"/>
      </tp>
      <tp>
        <v>4.0238095237999998</v>
        <stp/>
        <stp>StudyData</stp>
        <stp>ATR(S.DD,MAType:=Sim,Period:=21)</stp>
        <stp>Bar</stp>
        <stp/>
        <stp>Close</stp>
        <stp>D</stp>
        <stp/>
        <stp/>
        <stp/>
        <stp/>
        <stp/>
        <stp>T</stp>
        <tr r="O131" s="1"/>
      </tp>
      <tp>
        <v>16.9842857143</v>
        <stp/>
        <stp>StudyData</stp>
        <stp>ATR(S.DE,MAType:=Sim,Period:=21)</stp>
        <stp>Bar</stp>
        <stp/>
        <stp>Close</stp>
        <stp>D</stp>
        <stp/>
        <stp/>
        <stp/>
        <stp/>
        <stp/>
        <stp>T</stp>
        <tr r="O133" s="1"/>
      </tp>
      <tp>
        <v>7.8652380951999996</v>
        <stp/>
        <stp>StudyData</stp>
        <stp>ATR(S.CB,MAType:=Sim,Period:=21)</stp>
        <stp>Bar</stp>
        <stp/>
        <stp>Close</stp>
        <stp>D</stp>
        <stp/>
        <stp/>
        <stp/>
        <stp/>
        <stp/>
        <stp>T</stp>
        <tr r="O80" s="1"/>
      </tp>
      <tp>
        <v>4.5338095237999996</v>
        <stp/>
        <stp>StudyData</stp>
        <stp>ATR(S.CF,MAType:=Sim,Period:=21)</stp>
        <stp>Bar</stp>
        <stp/>
        <stp>Close</stp>
        <stp>D</stp>
        <stp/>
        <stp/>
        <stp/>
        <stp/>
        <stp/>
        <stp>T</stp>
        <tr r="O88" s="1"/>
      </tp>
      <tp>
        <v>9.4547619047999998</v>
        <stp/>
        <stp>StudyData</stp>
        <stp>ATR(S.CI,MAType:=Sim,Period:=21)</stp>
        <stp>Bar</stp>
        <stp/>
        <stp>Close</stp>
        <stp>D</stp>
        <stp/>
        <stp/>
        <stp/>
        <stp/>
        <stp/>
        <stp>T</stp>
        <tr r="O93" s="1"/>
      </tp>
      <tp>
        <v>2.4409523809999998</v>
        <stp/>
        <stp>StudyData</stp>
        <stp>ATR(S.CL,MAType:=Sim,Period:=21)</stp>
        <stp>Bar</stp>
        <stp/>
        <stp>Close</stp>
        <stp>D</stp>
        <stp/>
        <stp/>
        <stp/>
        <stp/>
        <stp/>
        <stp>T</stp>
        <tr r="O96" s="1"/>
      </tp>
      <tp>
        <v>73.89</v>
        <stp/>
        <stp>ContractData</stp>
        <stp>S.CCI</stp>
        <stp>LastTrade</stp>
        <stp/>
        <stp>T</stp>
        <tr r="C83" s="1"/>
      </tp>
      <tp>
        <v>151.75</v>
        <stp/>
        <stp>ContractData</stp>
        <stp>S.JCI</stp>
        <stp>LastTrade</stp>
        <stp/>
        <stp>T</stp>
        <tr r="C262" s="1"/>
      </tp>
      <tp>
        <v>6.0814285714</v>
        <stp/>
        <stp>StudyData</stp>
        <stp>ATR(S.BR,MAType:=Sim,Period:=21)</stp>
        <stp>Bar</stp>
        <stp/>
        <stp>Close</stp>
        <stp>D</stp>
        <stp/>
        <stp/>
        <stp/>
        <stp/>
        <stp/>
        <stp>T</stp>
        <tr r="O69" s="1"/>
      </tp>
      <tp>
        <v>4.4623809524000002</v>
        <stp/>
        <stp>StudyData</stp>
        <stp>ATR(S.BX,MAType:=Sim,Period:=21)</stp>
        <stp>Bar</stp>
        <stp/>
        <stp>Close</stp>
        <stp>D</stp>
        <stp/>
        <stp/>
        <stp/>
        <stp/>
        <stp/>
        <stp>T</stp>
        <tr r="O73" s="1"/>
      </tp>
      <tp>
        <v>7.3104761905000002</v>
        <stp/>
        <stp>StudyData</stp>
        <stp>ATR(S.BA,MAType:=Sim,Period:=21)</stp>
        <stp>Bar</stp>
        <stp/>
        <stp>Close</stp>
        <stp>D</stp>
        <stp/>
        <stp/>
        <stp/>
        <stp/>
        <stp/>
        <stp>T</stp>
        <tr r="O53" s="1"/>
      </tp>
      <tp>
        <v>3.720952381</v>
        <stp/>
        <stp>StudyData</stp>
        <stp>ATR(S.BG,MAType:=Sim,Period:=21)</stp>
        <stp>Bar</stp>
        <stp/>
        <stp>Close</stp>
        <stp>D</stp>
        <stp/>
        <stp/>
        <stp/>
        <stp/>
        <stp/>
        <stp>T</stp>
        <tr r="O61" s="1"/>
      </tp>
      <tp>
        <v>-0.37615740740740738</v>
        <stp/>
        <stp>ContractData</stp>
        <stp>S.TSCO</stp>
        <stp>PerCentNetLastTrade</stp>
        <stp/>
        <stp>T</stp>
        <tr r="E447" s="1"/>
      </tp>
      <tp>
        <v>0.51433440866759994</v>
        <stp/>
        <stp>ContractData</stp>
        <stp>S.TSLA</stp>
        <stp>PerCentNetLastTrade</stp>
        <stp/>
        <stp>T</stp>
        <tr r="E448" s="1"/>
      </tp>
      <tp>
        <v>886.24</v>
        <stp/>
        <stp>ContractData</stp>
        <stp>S.MCK</stp>
        <stp>LastTrade</stp>
        <stp/>
        <stp>T</stp>
        <tr r="C302" s="1"/>
      </tp>
      <tp>
        <v>1.9426168879199595</v>
        <stp/>
        <stp>ContractData</stp>
        <stp>S.TRGP</stp>
        <stp>PerCentNetLastTrade</stp>
        <stp/>
        <stp>T</stp>
        <tr r="E443" s="1"/>
      </tp>
      <tp>
        <v>-0.87380272223155775</v>
        <stp/>
        <stp>ContractData</stp>
        <stp>S.TRMB</stp>
        <stp>PerCentNetLastTrade</stp>
        <stp/>
        <stp>T</stp>
        <tr r="E444" s="1"/>
      </tp>
      <tp>
        <v>5.2622346956674268E-2</v>
        <stp/>
        <stp>ContractData</stp>
        <stp>S.TROW</stp>
        <stp>PerCentNetLastTrade</stp>
        <stp/>
        <stp>T</stp>
        <tr r="E445" s="1"/>
      </tp>
      <tp>
        <v>273.19</v>
        <stp/>
        <stp>ContractData</stp>
        <stp>S.MCD</stp>
        <stp>LastTrade</stp>
        <stp/>
        <stp>T</stp>
        <tr r="C300" s="1"/>
      </tp>
      <tp>
        <v>4.8604761905</v>
        <stp/>
        <stp>StudyData</stp>
        <stp>ATR(S.ON,MAType:=Sim,Period:=21)</stp>
        <stp>Bar</stp>
        <stp/>
        <stp>Close</stp>
        <stp>D</stp>
        <stp/>
        <stp/>
        <stp/>
        <stp/>
        <stp/>
        <stp>T</stp>
        <tr r="O352" s="1"/>
      </tp>
      <tp>
        <v>151.61000000000001</v>
        <stp/>
        <stp>ContractData</stp>
        <stp>S.ICE</stp>
        <stp>LastTrade</stp>
        <stp/>
        <stp>T</stp>
        <tr r="C243" s="1"/>
      </tp>
      <tp>
        <v>0.99476190480000004</v>
        <stp/>
        <stp>StudyData</stp>
        <stp>ATR(S.NI,MAType:=Sim,Period:=21)</stp>
        <stp>Bar</stp>
        <stp/>
        <stp>Close</stp>
        <stp>D</stp>
        <stp/>
        <stp/>
        <stp/>
        <stp/>
        <stp/>
        <stp>T</stp>
        <tr r="O334" s="1"/>
      </tp>
      <tp>
        <v>6.9166666667000003</v>
        <stp/>
        <stp>StudyData</stp>
        <stp>ATR(S.MS,MAType:=Sim,Period:=21)</stp>
        <stp>Bar</stp>
        <stp/>
        <stp>Close</stp>
        <stp>D</stp>
        <stp/>
        <stp/>
        <stp/>
        <stp/>
        <stp/>
        <stp>T</stp>
        <tr r="O321" s="1"/>
      </tp>
      <tp>
        <v>80.274761904800002</v>
        <stp/>
        <stp>StudyData</stp>
        <stp>ATR(S.MU,MAType:=Sim,Period:=21)</stp>
        <stp>Bar</stp>
        <stp/>
        <stp>Close</stp>
        <stp>D</stp>
        <stp/>
        <stp/>
        <stp/>
        <stp/>
        <stp/>
        <stp>T</stp>
        <tr r="O327" s="1"/>
      </tp>
      <tp>
        <v>12</v>
        <stp/>
        <stp>StudyData</stp>
        <stp>ATR(S.MA,MAType:=Sim,Period:=21)</stp>
        <stp>Bar</stp>
        <stp/>
        <stp>Close</stp>
        <stp>D</stp>
        <stp/>
        <stp/>
        <stp/>
        <stp/>
        <stp/>
        <stp>T</stp>
        <tr r="O296" s="1"/>
      </tp>
      <tp>
        <v>2.0414285714</v>
        <stp/>
        <stp>StudyData</stp>
        <stp>ATR(S.MO,MAType:=Sim,Period:=21)</stp>
        <stp>Bar</stp>
        <stp/>
        <stp>Close</stp>
        <stp>D</stp>
        <stp/>
        <stp/>
        <stp/>
        <stp/>
        <stp/>
        <stp>T</stp>
        <tr r="O313" s="1"/>
      </tp>
      <tp>
        <v>17.23</v>
        <stp/>
        <stp>ContractData</stp>
        <stp>S.PCG</stp>
        <stp>LastTrade</stp>
        <stp/>
        <stp>T</stp>
        <tr r="C360" s="1"/>
      </tp>
      <tp>
        <v>9.1047619048000001</v>
        <stp/>
        <stp>StudyData</stp>
        <stp>ATR(S.LH,MAType:=Sim,Period:=21)</stp>
        <stp>Bar</stp>
        <stp/>
        <stp>Close</stp>
        <stp>D</stp>
        <stp/>
        <stp/>
        <stp/>
        <stp/>
        <stp/>
        <stp>T</stp>
        <tr r="O281" s="1"/>
      </tp>
      <tp>
        <v>1.6619047619</v>
        <stp/>
        <stp>StudyData</stp>
        <stp>ATR(S.KR,MAType:=Sim,Period:=21)</stp>
        <stp>Bar</stp>
        <stp/>
        <stp>Close</stp>
        <stp>D</stp>
        <stp/>
        <stp/>
        <stp/>
        <stp/>
        <stp/>
        <stp>T</stp>
        <tr r="O276" s="1"/>
      </tp>
      <tp>
        <v>1.8652380952000001</v>
        <stp/>
        <stp>StudyData</stp>
        <stp>ATR(S.KO,MAType:=Sim,Period:=21)</stp>
        <stp>Bar</stp>
        <stp/>
        <stp>Close</stp>
        <stp>D</stp>
        <stp/>
        <stp/>
        <stp/>
        <stp/>
        <stp/>
        <stp>T</stp>
        <tr r="O275" s="1"/>
      </tp>
      <tp>
        <v>411.55</v>
        <stp/>
        <stp>ContractData</stp>
        <stp>S.HCA</stp>
        <stp>LastTrade</stp>
        <stp/>
        <stp>T</stp>
        <tr r="C224" s="1"/>
      </tp>
      <tp>
        <v>2.8595238095000002</v>
        <stp/>
        <stp>StudyData</stp>
        <stp>ATR(S.IR,MAType:=Sim,Period:=21)</stp>
        <stp>Bar</stp>
        <stp/>
        <stp>Close</stp>
        <stp>D</stp>
        <stp/>
        <stp/>
        <stp/>
        <stp/>
        <stp/>
        <stp>T</stp>
        <tr r="O253" s="1"/>
      </tp>
      <tp>
        <v>1.7104761905000001</v>
        <stp/>
        <stp>StudyData</stp>
        <stp>ATR(S.IP,MAType:=Sim,Period:=21)</stp>
        <stp>Bar</stp>
        <stp/>
        <stp>Close</stp>
        <stp>D</stp>
        <stp/>
        <stp/>
        <stp/>
        <stp/>
        <stp/>
        <stp>T</stp>
        <tr r="O251" s="1"/>
      </tp>
      <tp>
        <v>9.9480952381000005</v>
        <stp/>
        <stp>StudyData</stp>
        <stp>ATR(S.IT,MAType:=Sim,Period:=21)</stp>
        <stp>Bar</stp>
        <stp/>
        <stp>Close</stp>
        <stp>D</stp>
        <stp/>
        <stp/>
        <stp/>
        <stp/>
        <stp/>
        <stp>T</stp>
        <tr r="O256" s="1"/>
      </tp>
      <tp>
        <v>8.8233333333000008</v>
        <stp/>
        <stp>StudyData</stp>
        <stp>ATR(S.HD,MAType:=Sim,Period:=21)</stp>
        <stp>Bar</stp>
        <stp/>
        <stp>Close</stp>
        <stp>D</stp>
        <stp/>
        <stp/>
        <stp/>
        <stp/>
        <stp/>
        <stp>T</stp>
        <tr r="O225" s="1"/>
      </tp>
      <tp>
        <v>-0.23516392308756398</v>
        <stp/>
        <stp>ContractData</stp>
        <stp>S.TECH</stp>
        <stp>PerCentNetLastTrade</stp>
        <stp/>
        <stp>T</stp>
        <tr r="E432" s="1"/>
      </tp>
      <tp>
        <v>0.69238095239999997</v>
        <stp/>
        <stp>StudyData</stp>
        <stp>ATR(S.WY,MAType:=Sim,Period:=21)</stp>
        <stp>Bar</stp>
        <stp/>
        <stp>Close</stp>
        <stp>D</stp>
        <stp/>
        <stp/>
        <stp/>
        <stp/>
        <stp/>
        <stp>T</stp>
        <tr r="O495" s="1"/>
      </tp>
      <tp>
        <v>5.4428571429000003</v>
        <stp/>
        <stp>StudyData</stp>
        <stp>ATR(S.WM,MAType:=Sim,Period:=21)</stp>
        <stp>Bar</stp>
        <stp/>
        <stp>Close</stp>
        <stp>D</stp>
        <stp/>
        <stp/>
        <stp/>
        <stp/>
        <stp/>
        <stp>T</stp>
        <tr r="O488" s="1"/>
      </tp>
      <tp>
        <v>1.3185714286000001</v>
        <stp/>
        <stp>StudyData</stp>
        <stp>ATR(S.VZ,MAType:=Sim,Period:=21)</stp>
        <stp>Bar</stp>
        <stp/>
        <stp>Close</stp>
        <stp>D</stp>
        <stp/>
        <stp/>
        <stp/>
        <stp/>
        <stp/>
        <stp>T</stp>
        <tr r="O479" s="1"/>
      </tp>
      <tp>
        <v>15.06</v>
        <stp/>
        <stp>StudyData</stp>
        <stp>ATR(S.TT,MAType:=Sim,Period:=21)</stp>
        <stp>Bar</stp>
        <stp/>
        <stp>Close</stp>
        <stp>D</stp>
        <stp/>
        <stp/>
        <stp/>
        <stp/>
        <stp/>
        <stp>T</stp>
        <tr r="O450" s="1"/>
      </tp>
      <tp>
        <v>70.97</v>
        <stp/>
        <stp>ContractData</stp>
        <stp>S.FCX</stp>
        <stp>LastTrade</stp>
        <stp/>
        <stp>T</stp>
        <tr r="C183" s="1"/>
      </tp>
      <tp>
        <v>1.9290476190000001</v>
        <stp/>
        <stp>StudyData</stp>
        <stp>ATR(S.SW,MAType:=Sim,Period:=21)</stp>
        <stp>Bar</stp>
        <stp/>
        <stp>Close</stp>
        <stp>D</stp>
        <stp/>
        <stp/>
        <stp/>
        <stp/>
        <stp/>
        <stp>T</stp>
        <tr r="O422" s="1"/>
      </tp>
      <tp>
        <v>2.0428571429</v>
        <stp/>
        <stp>StudyData</stp>
        <stp>ATR(S.SO,MAType:=Sim,Period:=21)</stp>
        <stp>Bar</stp>
        <stp/>
        <stp>Close</stp>
        <stp>D</stp>
        <stp/>
        <stp/>
        <stp/>
        <stp/>
        <stp/>
        <stp>T</stp>
        <tr r="O412" s="1"/>
      </tp>
      <tp>
        <v>0.60476190480000003</v>
        <stp/>
        <stp>StudyData</stp>
        <stp>ATR(S.RF,MAType:=Sim,Period:=21)</stp>
        <stp>Bar</stp>
        <stp/>
        <stp>Close</stp>
        <stp>D</stp>
        <stp/>
        <stp/>
        <stp/>
        <stp/>
        <stp/>
        <stp>T</stp>
        <tr r="O391" s="1"/>
      </tp>
      <tp>
        <v>14.268095238100001</v>
        <stp/>
        <stp>StudyData</stp>
        <stp>ATR(S.RL,MAType:=Sim,Period:=21)</stp>
        <stp>Bar</stp>
        <stp/>
        <stp>Close</stp>
        <stp>D</stp>
        <stp/>
        <stp/>
        <stp/>
        <stp/>
        <stp/>
        <stp>T</stp>
        <tr r="O393" s="1"/>
      </tp>
      <tp>
        <v>3.4914285714000002</v>
        <stp/>
        <stp>StudyData</stp>
        <stp>ATR(S.PG,MAType:=Sim,Period:=21)</stp>
        <stp>Bar</stp>
        <stp/>
        <stp>Close</stp>
        <stp>D</stp>
        <stp/>
        <stp/>
        <stp/>
        <stp/>
        <stp/>
        <stp>T</stp>
        <tr r="O365" s="1"/>
      </tp>
      <tp>
        <v>28.200952381</v>
        <stp/>
        <stp>StudyData</stp>
        <stp>ATR(S.PH,MAType:=Sim,Period:=21)</stp>
        <stp>Bar</stp>
        <stp/>
        <stp>Close</stp>
        <stp>D</stp>
        <stp/>
        <stp/>
        <stp/>
        <stp/>
        <stp/>
        <stp>T</stp>
        <tr r="O367" s="1"/>
      </tp>
      <tp>
        <v>5.6971428571000002</v>
        <stp/>
        <stp>StudyData</stp>
        <stp>ATR(S.PM,MAType:=Sim,Period:=21)</stp>
        <stp>Bar</stp>
        <stp/>
        <stp>Close</stp>
        <stp>D</stp>
        <stp/>
        <stp/>
        <stp/>
        <stp/>
        <stp/>
        <stp>T</stp>
        <tr r="O372" s="1"/>
      </tp>
      <tp>
        <v>-0.95377842993396922</v>
        <stp/>
        <stp>ContractData</stp>
        <stp>S.TMUS</stp>
        <stp>PerCentNetLastTrade</stp>
        <stp/>
        <stp>T</stp>
        <tr r="E440" s="1"/>
      </tp>
      <tp>
        <v>373.38</v>
        <stp/>
        <stp>ContractData</stp>
        <stp>S.ZBRA</stp>
        <stp>Low</stp>
        <stp/>
        <stp>T</stp>
        <tr r="H503" s="1"/>
      </tp>
      <tp>
        <v>124.3142857143</v>
        <stp/>
        <stp>StudyData</stp>
        <stp>S.DG</stp>
        <stp>MA</stp>
        <stp>InputChoice=Close,MAType=Sim,Period=21</stp>
        <stp>MA</stp>
        <stp>D</stp>
        <stp/>
        <stp>all</stp>
        <stp/>
        <stp/>
        <stp/>
        <stp>T</stp>
        <tr r="P136" s="1"/>
      </tp>
      <tp>
        <v>605.94380952380004</v>
        <stp/>
        <stp>StudyData</stp>
        <stp>S.DE</stp>
        <stp>MA</stp>
        <stp>InputChoice=Close,MAType=Sim,Period=21</stp>
        <stp>MA</stp>
        <stp>D</stp>
        <stp/>
        <stp>all</stp>
        <stp/>
        <stp/>
        <stp/>
        <stp>T</stp>
        <tr r="P133" s="1"/>
      </tp>
      <tp>
        <v>138.830952381</v>
        <stp/>
        <stp>StudyData</stp>
        <stp>S.DD</stp>
        <stp>MA</stp>
        <stp>InputChoice=Close,MAType=Sim,Period=21</stp>
        <stp>MA</stp>
        <stp>D</stp>
        <stp/>
        <stp>all</stp>
        <stp/>
        <stp/>
        <stp/>
        <stp>T</stp>
        <tr r="P131" s="1"/>
      </tp>
      <tp>
        <v>251509.436025</v>
        <stp/>
        <stp>ContractData</stp>
        <stp>S.STZ</stp>
        <stp>T_CVol</stp>
        <stp/>
        <stp>T</stp>
        <tr r="M421" s="1"/>
      </tp>
      <tp>
        <v>1344618.8002790001</v>
        <stp/>
        <stp>ContractData</stp>
        <stp>S.XYZ</stp>
        <stp>T_CVol</stp>
        <stp/>
        <stp>T</stp>
        <tr r="M500" s="1"/>
      </tp>
      <tp>
        <v>77902.055462000004</v>
        <stp/>
        <stp>ContractData</stp>
        <stp>S.AIZ</stp>
        <stp>T_CVol</stp>
        <stp/>
        <stp>T</stp>
        <tr r="M19" s="1"/>
      </tp>
      <tp>
        <v>282412.93663399998</v>
        <stp/>
        <stp>ContractData</stp>
        <stp>S.DPZ</stp>
        <stp>T_CVol</stp>
        <stp/>
        <stp>T</stp>
        <tr r="M146" s="1"/>
      </tp>
      <tp>
        <v>938964.77290400001</v>
        <stp/>
        <stp>ContractData</stp>
        <stp>S.IVZ</stp>
        <stp>T_CVol</stp>
        <stp/>
        <stp>T</stp>
        <tr r="M258" s="1"/>
      </tp>
      <tp>
        <v>189.77</v>
        <stp/>
        <stp>ContractData</stp>
        <stp>S.IT</stp>
        <stp>LastTrade</stp>
        <stp/>
        <stp>T</stp>
        <tr r="C256" s="1"/>
      </tp>
      <tp>
        <v>86.850000000000009</v>
        <stp/>
        <stp>ContractData</stp>
        <stp>S.IR</stp>
        <stp>LastTrade</stp>
        <stp/>
        <stp>T</stp>
        <tr r="C253" s="1"/>
      </tp>
      <tp>
        <v>41.29</v>
        <stp/>
        <stp>ContractData</stp>
        <stp>S.IP</stp>
        <stp>LastTrade</stp>
        <stp/>
        <stp>T</stp>
        <tr r="C251" s="1"/>
      </tp>
      <tp>
        <v>6.8871428570999997</v>
        <stp/>
        <stp>StudyData</stp>
        <stp>ATR(S.CHTR,MAType:=Sim,Period:=21)</stp>
        <stp>Bar</stp>
        <stp/>
        <stp>Close</stp>
        <stp>D</stp>
        <stp/>
        <stp/>
        <stp/>
        <stp/>
        <stp/>
        <stp>T</stp>
        <tr r="O92" s="1"/>
      </tp>
      <tp>
        <v>7.9295238095</v>
        <stp/>
        <stp>StudyData</stp>
        <stp>ATR(S.CHRW,MAType:=Sim,Period:=21)</stp>
        <stp>Bar</stp>
        <stp/>
        <stp>Close</stp>
        <stp>D</stp>
        <stp/>
        <stp/>
        <stp/>
        <stp/>
        <stp/>
        <stp>T</stp>
        <tr r="O91" s="1"/>
      </tp>
      <tp>
        <v>-0.40959625511995318</v>
        <stp/>
        <stp>ContractData</stp>
        <stp>S.WYNN</stp>
        <stp>PerCentNetLastTrade</stp>
        <stp/>
        <stp>T</stp>
        <tr r="E496" s="1"/>
      </tp>
      <tp>
        <v>-0.13928752321458721</v>
        <stp/>
        <stp>ContractData</stp>
        <stp>S.WELL</stp>
        <stp>PerCentNetLastTrade</stp>
        <stp/>
        <stp>T</stp>
        <tr r="E486" s="1"/>
      </tp>
      <tp>
        <v>1.6254731685593409</v>
        <stp/>
        <stp>ContractData</stp>
        <stp>S.WDAY</stp>
        <stp>PerCentNetLastTrade</stp>
        <stp/>
        <stp>T</stp>
        <tr r="E483" s="1"/>
      </tp>
      <tp>
        <v>348.74</v>
        <stp/>
        <stp>ContractData</stp>
        <stp>S.HD</stp>
        <stp>LastTrade</stp>
        <stp/>
        <stp>T</stp>
        <tr r="C225" s="1"/>
      </tp>
      <tp>
        <v>377.2419047619</v>
        <stp/>
        <stp>StudyData</stp>
        <stp>S.EG</stp>
        <stp>MA</stp>
        <stp>InputChoice=Close,MAType=Sim,Period=21</stp>
        <stp>MA</stp>
        <stp>D</stp>
        <stp/>
        <stp>all</stp>
        <stp/>
        <stp/>
        <stp/>
        <stp>T</stp>
        <tr r="P158" s="1"/>
      </tp>
      <tp>
        <v>110.45619047620001</v>
        <stp/>
        <stp>StudyData</stp>
        <stp>S.ED</stp>
        <stp>MA</stp>
        <stp>InputChoice=Close,MAType=Sim,Period=21</stp>
        <stp>MA</stp>
        <stp>D</stp>
        <stp/>
        <stp>all</stp>
        <stp/>
        <stp/>
        <stp/>
        <stp>T</stp>
        <tr r="P156" s="1"/>
      </tp>
      <tp>
        <v>83.725714285699993</v>
        <stp/>
        <stp>StudyData</stp>
        <stp>S.EL</stp>
        <stp>MA</stp>
        <stp>InputChoice=Close,MAType=Sim,Period=21</stp>
        <stp>MA</stp>
        <stp>D</stp>
        <stp/>
        <stp>all</stp>
        <stp/>
        <stp/>
        <stp/>
        <stp>T</stp>
        <tr r="P160" s="1"/>
      </tp>
      <tp>
        <v>73.674285714299998</v>
        <stp/>
        <stp>StudyData</stp>
        <stp>S.ES</stp>
        <stp>MA</stp>
        <stp>InputChoice=Close,MAType=Sim,Period=21</stp>
        <stp>MA</stp>
        <stp>D</stp>
        <stp/>
        <stp>all</stp>
        <stp/>
        <stp/>
        <stp/>
        <stp>T</stp>
        <tr r="P169" s="1"/>
      </tp>
      <tp>
        <v>87.011904761899999</v>
        <stp/>
        <stp>StudyData</stp>
        <stp>S.EW</stp>
        <stp>MA</stp>
        <stp>InputChoice=Close,MAType=Sim,Period=21</stp>
        <stp>MA</stp>
        <stp>D</stp>
        <stp/>
        <stp>all</stp>
        <stp/>
        <stp/>
        <stp/>
        <stp>T</stp>
        <tr r="P174" s="1"/>
      </tp>
      <tp>
        <v>1.279047619</v>
        <stp/>
        <stp>StudyData</stp>
        <stp>ATR(S.FITB,MAType:=Sim,Period:=21)</stp>
        <stp>Bar</stp>
        <stp/>
        <stp>Close</stp>
        <stp>D</stp>
        <stp/>
        <stp/>
        <stp/>
        <stp/>
        <stp/>
        <stp>T</stp>
        <tr r="O193" s="1"/>
      </tp>
      <tp>
        <v>81.106666666699994</v>
        <stp/>
        <stp>StudyData</stp>
        <stp>ATR(S.LITE,MAType:=Sim,Period:=21)</stp>
        <stp>Bar</stp>
        <stp/>
        <stp>Close</stp>
        <stp>D</stp>
        <stp/>
        <stp/>
        <stp/>
        <stp/>
        <stp/>
        <stp>T</stp>
        <tr r="O285" s="1"/>
      </tp>
      <tp>
        <v>2.0414285714</v>
        <stp/>
        <stp>StudyData</stp>
        <stp>ATR(S.FISV,MAType:=Sim,Period:=21)</stp>
        <stp>Bar</stp>
        <stp/>
        <stp>Close</stp>
        <stp>D</stp>
        <stp/>
        <stp/>
        <stp/>
        <stp/>
        <stp/>
        <stp>T</stp>
        <tr r="O192" s="1"/>
      </tp>
      <tp>
        <v>29.423809523799999</v>
        <stp/>
        <stp>StudyData</stp>
        <stp>ATR(S.CIEN,MAType:=Sim,Period:=21)</stp>
        <stp>Bar</stp>
        <stp/>
        <stp>Close</stp>
        <stp>D</stp>
        <stp/>
        <stp/>
        <stp/>
        <stp/>
        <stp/>
        <stp>T</stp>
        <tr r="O94" s="1"/>
      </tp>
      <tp>
        <v>0.52333333329999998</v>
        <stp/>
        <stp>StudyData</stp>
        <stp>ATR(S.VICI,MAType:=Sim,Period:=21)</stp>
        <stp>Bar</stp>
        <stp/>
        <stp>Close</stp>
        <stp>D</stp>
        <stp/>
        <stp/>
        <stp/>
        <stp/>
        <stp/>
        <stp>T</stp>
        <tr r="O468" s="1"/>
      </tp>
      <tp>
        <v>67.383809523799997</v>
        <stp/>
        <stp>StudyData</stp>
        <stp>ATR(S.FICO,MAType:=Sim,Period:=21)</stp>
        <stp>Bar</stp>
        <stp/>
        <stp>Close</stp>
        <stp>D</stp>
        <stp/>
        <stp/>
        <stp/>
        <stp/>
        <stp/>
        <stp>T</stp>
        <tr r="O190" s="1"/>
      </tp>
      <tp>
        <v>3.9609523809999998</v>
        <stp/>
        <stp>StudyData</stp>
        <stp>ATR(S.GILD,MAType:=Sim,Period:=21)</stp>
        <stp>Bar</stp>
        <stp/>
        <stp>Close</stp>
        <stp>D</stp>
        <stp/>
        <stp/>
        <stp/>
        <stp/>
        <stp/>
        <stp>T</stp>
        <tr r="O208" s="1"/>
      </tp>
      <tp>
        <v>4.4504761904999999</v>
        <stp/>
        <stp>StudyData</stp>
        <stp>ATR(S.CINF,MAType:=Sim,Period:=21)</stp>
        <stp>Bar</stp>
        <stp/>
        <stp>Close</stp>
        <stp>D</stp>
        <stp/>
        <stp/>
        <stp/>
        <stp/>
        <stp/>
        <stp>T</stp>
        <tr r="O95" s="1"/>
      </tp>
      <tp>
        <v>8.3095238094999999</v>
        <stp/>
        <stp>StudyData</stp>
        <stp>ATR(S.BIIB,MAType:=Sim,Period:=21)</stp>
        <stp>Bar</stp>
        <stp/>
        <stp>Close</stp>
        <stp>D</stp>
        <stp/>
        <stp/>
        <stp/>
        <stp/>
        <stp/>
        <stp>T</stp>
        <tr r="O62" s="1"/>
      </tp>
      <tp>
        <v>89.72</v>
        <stp/>
        <stp>ContractData</stp>
        <stp>S.DAL</stp>
        <stp>LastTrade</stp>
        <stp/>
        <stp>T</stp>
        <tr r="C129" s="1"/>
      </tp>
      <tp>
        <v>33.410000000000004</v>
        <stp/>
        <stp>ContractData</stp>
        <stp>S.HAL</stp>
        <stp>LastTrade</stp>
        <stp/>
        <stp>T</stp>
        <tr r="C221" s="1"/>
      </tp>
      <tp>
        <v>125.85000000000001</v>
        <stp/>
        <stp>ContractData</stp>
        <stp>S.UAL</stp>
        <stp>LastTrade</stp>
        <stp/>
        <stp>T</stp>
        <tr r="C456" s="1"/>
      </tp>
      <tp>
        <v>-1.0346926354230066</v>
        <stp/>
        <stp>ContractData</stp>
        <stp>S.VTRS</stp>
        <stp>PerCentNetLastTrade</stp>
        <stp/>
        <stp>T</stp>
        <tr r="E478" s="1"/>
      </tp>
      <tp>
        <v>236.43</v>
        <stp/>
        <stp>ContractData</stp>
        <stp>S.CAH</stp>
        <stp>LastTrade</stp>
        <stp/>
        <stp>T</stp>
        <tr r="C76" s="1"/>
      </tp>
      <tp>
        <v>6.6482552865523008</v>
        <stp/>
        <stp>ContractData</stp>
        <stp>S.VRTX</stp>
        <stp>PerCentNetLastTrade</stp>
        <stp/>
        <stp>T</stp>
        <tr r="E475" s="1"/>
      </tp>
      <tp>
        <v>0.32251493753394894</v>
        <stp/>
        <stp>ContractData</stp>
        <stp>S.VRSN</stp>
        <stp>PerCentNetLastTrade</stp>
        <stp/>
        <stp>T</stp>
        <tr r="E473" s="1"/>
      </tp>
      <tp>
        <v>-4.989052236471692</v>
        <stp/>
        <stp>ContractData</stp>
        <stp>S.VRSK</stp>
        <stp>PerCentNetLastTrade</stp>
        <stp/>
        <stp>T</stp>
        <tr r="E472" s="1"/>
      </tp>
      <tp>
        <v>132.51</v>
        <stp/>
        <stp>ContractData</stp>
        <stp>S.MAA</stp>
        <stp>LastTrade</stp>
        <stp/>
        <stp>T</stp>
        <tr r="C297" s="1"/>
      </tp>
      <tp>
        <v>291.38</v>
        <stp/>
        <stp>ContractData</stp>
        <stp>S.WAB</stp>
        <stp>LastTrade</stp>
        <stp/>
        <stp>T</stp>
        <tr r="C480" s="1"/>
      </tp>
      <tp>
        <v>63.81</v>
        <stp/>
        <stp>ContractData</stp>
        <stp>S.BAC</stp>
        <stp>LastTrade</stp>
        <stp/>
        <stp>T</stp>
        <tr r="C54" s="1"/>
      </tp>
      <tp>
        <v>1.7702954831431423</v>
        <stp/>
        <stp>ContractData</stp>
        <stp>S.VEEV</stp>
        <stp>PerCentNetLastTrade</stp>
        <stp/>
        <stp>T</stp>
        <tr r="E467" s="1"/>
      </tp>
      <tp>
        <v>27.69</v>
        <stp/>
        <stp>ContractData</stp>
        <stp>S.BAX</stp>
        <stp>LastTrade</stp>
        <stp/>
        <stp>T</stp>
        <tr r="C56" s="1"/>
      </tp>
      <tp>
        <v>842.5</v>
        <stp/>
        <stp>ContractData</stp>
        <stp>S.CAT</stp>
        <stp>LastTrade</stp>
        <stp/>
        <stp>T</stp>
        <tr r="C79" s="1"/>
      </tp>
      <tp>
        <v>411.09000000000003</v>
        <stp/>
        <stp>ContractData</stp>
        <stp>S.WAT</stp>
        <stp>LastTrade</stp>
        <stp/>
        <stp>T</stp>
        <tr r="C481" s="1"/>
      </tp>
      <tp>
        <v>-0.73215375228798052</v>
        <stp/>
        <stp>ContractData</stp>
        <stp>S.VLTO</stp>
        <stp>PerCentNetLastTrade</stp>
        <stp/>
        <stp>T</stp>
        <tr r="E470" s="1"/>
      </tp>
      <tp>
        <v>42.22</v>
        <stp/>
        <stp>ContractData</stp>
        <stp>S.TAP</stp>
        <stp>LastTrade</stp>
        <stp/>
        <stp>T</stp>
        <tr r="C429" s="1"/>
      </tp>
      <tp>
        <v>-2.3560209424083771</v>
        <stp/>
        <stp>ContractData</stp>
        <stp>S.VICI</stp>
        <stp>PerCentNetLastTrade</stp>
        <stp/>
        <stp>T</stp>
        <tr r="E468" s="1"/>
      </tp>
      <tp>
        <v>346.64</v>
        <stp/>
        <stp>ContractData</stp>
        <stp>S.MAR</stp>
        <stp>LastTrade</stp>
        <stp/>
        <stp>T</stp>
        <tr r="C298" s="1"/>
      </tp>
      <tp>
        <v>93.95</v>
        <stp/>
        <stp>ContractData</stp>
        <stp>S.HAS</stp>
        <stp>LastTrade</stp>
        <stp/>
        <stp>T</stp>
        <tr r="C222" s="1"/>
      </tp>
      <tp>
        <v>75.17</v>
        <stp/>
        <stp>ContractData</stp>
        <stp>S.MAS</stp>
        <stp>LastTrade</stp>
        <stp/>
        <stp>T</stp>
        <tr r="C299" s="1"/>
      </tp>
      <tp>
        <v>367.42</v>
        <stp/>
        <stp>ContractData</stp>
        <stp>S.GE</stp>
        <stp>LastTrade</stp>
        <stp/>
        <stp>T</stp>
        <tr r="C204" s="1"/>
      </tp>
      <tp>
        <v>395.95</v>
        <stp/>
        <stp>ContractData</stp>
        <stp>S.GD</stp>
        <stp>LastTrade</stp>
        <stp/>
        <stp>T</stp>
        <tr r="C202" s="1"/>
      </tp>
      <tp>
        <v>88.79</v>
        <stp/>
        <stp>ContractData</stp>
        <stp>S.GM</stp>
        <stp>LastTrade</stp>
        <stp/>
        <stp>T</stp>
        <tr r="C212" s="1"/>
      </tp>
      <tp>
        <v>185.22</v>
        <stp/>
        <stp>ContractData</stp>
        <stp>S.GL</stp>
        <stp>LastTrade</stp>
        <stp/>
        <stp>T</stp>
        <tr r="C210" s="1"/>
      </tp>
      <tp>
        <v>299812.75286299997</v>
        <stp/>
        <stp>ContractData</stp>
        <stp>S.STT</stp>
        <stp>T_CVol</stp>
        <stp/>
        <stp>T</stp>
        <tr r="M419" s="1"/>
      </tp>
      <tp>
        <v>250953.115559</v>
        <stp/>
        <stp>ContractData</stp>
        <stp>S.WAT</stp>
        <stp>T_CVol</stp>
        <stp/>
        <stp>T</stp>
        <tr r="M481" s="1"/>
      </tp>
      <tp>
        <v>6324271.0631309999</v>
        <stp/>
        <stp>ContractData</stp>
        <stp>S.WMT</stp>
        <stp>T_CVol</stp>
        <stp/>
        <stp>T</stp>
        <tr r="M490" s="1"/>
      </tp>
      <tp>
        <v>121915.90377200001</v>
        <stp/>
        <stp>ContractData</stp>
        <stp>S.WST</stp>
        <stp>T_CVol</stp>
        <stp/>
        <stp>T</stp>
        <tr r="M493" s="1"/>
      </tp>
      <tp>
        <v>1132262.0515999999</v>
        <stp/>
        <stp>ContractData</stp>
        <stp>S.VRT</stp>
        <stp>T_CVol</stp>
        <stp/>
        <stp>T</stp>
        <tr r="M474" s="1"/>
      </tp>
      <tp>
        <v>1688146.5196779999</v>
        <stp/>
        <stp>ContractData</stp>
        <stp>S.VST</stp>
        <stp>T_CVol</stp>
        <stp/>
        <stp>T</stp>
        <tr r="M476" s="1"/>
      </tp>
      <tp>
        <v>1503856.4268100001</v>
        <stp/>
        <stp>ContractData</stp>
        <stp>S.TGT</stp>
        <stp>T_CVol</stp>
        <stp/>
        <stp>T</stp>
        <tr r="M436" s="1"/>
      </tp>
      <tp>
        <v>249650.33020999999</v>
        <stp/>
        <stp>ContractData</stp>
        <stp>S.TXT</stp>
        <stp>T_CVol</stp>
        <stp/>
        <stp>T</stp>
        <tr r="M454" s="1"/>
      </tp>
      <tp>
        <v>727271.350768</v>
        <stp/>
        <stp>ContractData</stp>
        <stp>S.CAT</stp>
        <stp>T_CVol</stp>
        <stp/>
        <stp>T</stp>
        <tr r="M79" s="1"/>
      </tp>
      <tp>
        <v>134736.876662</v>
        <stp/>
        <stp>ContractData</stp>
        <stp>S.CPT</stp>
        <stp>T_CVol</stp>
        <stp/>
        <stp>T</stp>
        <tr r="M114" s="1"/>
      </tp>
      <tp>
        <v>1460287.793517</v>
        <stp/>
        <stp>ContractData</stp>
        <stp>S.ABT</stp>
        <stp>T_CVol</stp>
        <stp/>
        <stp>T</stp>
        <tr r="M6" s="1"/>
      </tp>
      <tp>
        <v>493903.78869399999</v>
        <stp/>
        <stp>ContractData</stp>
        <stp>S.AMT</stp>
        <stp>T_CVol</stp>
        <stp/>
        <stp>T</stp>
        <tr r="M32" s="1"/>
      </tp>
      <tp>
        <v>189448.311977</v>
        <stp/>
        <stp>ContractData</stp>
        <stp>S.FRT</stp>
        <stp>T_CVol</stp>
        <stp/>
        <stp>T</stp>
        <tr r="M198" s="1"/>
      </tp>
      <tp>
        <v>2342149.8839070001</v>
        <stp/>
        <stp>ContractData</stp>
        <stp>S.EQT</stp>
        <stp>T_CVol</stp>
        <stp/>
        <stp>T</stp>
        <tr r="M167" s="1"/>
      </tp>
      <tp>
        <v>424183.40306400001</v>
        <stp/>
        <stp>ContractData</stp>
        <stp>S.HLT</stp>
        <stp>T_CVol</stp>
        <stp/>
        <stp>T</stp>
        <tr r="M228" s="1"/>
      </tp>
      <tp>
        <v>2862017.0727579999</v>
        <stp/>
        <stp>ContractData</stp>
        <stp>S.HST</stp>
        <stp>T_CVol</stp>
        <stp/>
        <stp>T</stp>
        <tr r="M236" s="1"/>
      </tp>
      <tp>
        <v>1639963.7345809999</v>
        <stp/>
        <stp>ContractData</stp>
        <stp>S.MDT</stp>
        <stp>T_CVol</stp>
        <stp/>
        <stp>T</stp>
        <tr r="M305" s="1"/>
      </tp>
      <tp>
        <v>590955.65795300005</v>
        <stp/>
        <stp>ContractData</stp>
        <stp>S.MET</stp>
        <stp>T_CVol</stp>
        <stp/>
        <stp>T</stp>
        <tr r="M306" s="1"/>
      </tp>
      <tp>
        <v>517938.46130899998</v>
        <stp/>
        <stp>ContractData</stp>
        <stp>S.LNT</stp>
        <stp>T_CVol</stp>
        <stp/>
        <stp>T</stp>
        <tr r="M288" s="1"/>
      </tp>
      <tp>
        <v>502820.06211300002</v>
        <stp/>
        <stp>ContractData</stp>
        <stp>S.LMT</stp>
        <stp>T_CVol</stp>
        <stp/>
        <stp>T</stp>
        <tr r="M287" s="1"/>
      </tp>
      <tp>
        <v>1038.94</v>
        <stp/>
        <stp>ContractData</stp>
        <stp>S.GS</stp>
        <stp>LastTrade</stp>
        <stp/>
        <stp>T</stp>
        <tr r="C219" s="1"/>
      </tp>
      <tp>
        <v>2.4204761905000001</v>
        <stp/>
        <stp>StudyData</stp>
        <stp>ATR(S.NFLX,MAType:=Sim,Period:=21)</stp>
        <stp>Bar</stp>
        <stp/>
        <stp>Close</stp>
        <stp>D</stp>
        <stp/>
        <stp/>
        <stp/>
        <stp/>
        <stp/>
        <stp>T</stp>
        <tr r="O333" s="1"/>
      </tp>
      <tp>
        <v>16.292380952399999</v>
        <stp/>
        <stp>StudyData</stp>
        <stp>ATR(S.FFIV,MAType:=Sim,Period:=21)</stp>
        <stp>Bar</stp>
        <stp/>
        <stp>Close</stp>
        <stp>D</stp>
        <stp/>
        <stp/>
        <stp/>
        <stp/>
        <stp/>
        <stp>T</stp>
        <tr r="O189" s="1"/>
      </tp>
      <tp>
        <v>49251089.910314098</v>
        <stp/>
        <stp>StudyData</stp>
        <stp>S.SPY</stp>
        <stp>MA</stp>
        <stp>InputChoice=Vol,MAType=Sim,Period=21</stp>
        <stp>MA</stp>
        <stp>D</stp>
        <stp>-1</stp>
        <stp>all</stp>
        <stp/>
        <stp/>
        <stp/>
        <stp>T</stp>
        <tr r="Y14" s="2"/>
      </tp>
      <tp>
        <v>101.33</v>
        <stp/>
        <stp>ContractData</stp>
        <stp>S.WYNN</stp>
        <stp>Low</stp>
        <stp/>
        <stp>T</stp>
        <tr r="H496" s="1"/>
      </tp>
      <tp>
        <v>1016443.544028095</v>
        <stp/>
        <stp>StudyData</stp>
        <stp>S.DPZ</stp>
        <stp>MA</stp>
        <stp>InputChoice=Vol,MAType=Sim,Period=21</stp>
        <stp>MA</stp>
        <stp>D</stp>
        <stp>-1</stp>
        <stp>all</stp>
        <stp/>
        <stp/>
        <stp/>
        <stp>T</stp>
        <tr r="N146" s="1"/>
      </tp>
      <tp>
        <v>411.11</v>
        <stp/>
        <stp>ContractData</stp>
        <stp>S.UNH</stp>
        <stp>LastTrade</stp>
        <stp/>
        <stp>T</stp>
        <tr r="C461" s="1"/>
      </tp>
      <tp>
        <v>259.95999999999998</v>
        <stp/>
        <stp>ContractData</stp>
        <stp>S.JNJ</stp>
        <stp>LastTrade</stp>
        <stp/>
        <stp>T</stp>
        <tr r="C264" s="1"/>
      </tp>
      <tp>
        <v>7085944.3867974803</v>
        <stp/>
        <stp>StudyData</stp>
        <stp>S.APP</stp>
        <stp>MA</stp>
        <stp>InputChoice=Vol,MAType=Sim,Period=21</stp>
        <stp>MA</stp>
        <stp>D</stp>
        <stp>-1</stp>
        <stp>all</stp>
        <stp/>
        <stp/>
        <stp/>
        <stp>T</stp>
        <tr r="N41" s="1"/>
      </tp>
      <tp>
        <v>15269850.52209172</v>
        <stp/>
        <stp>StudyData</stp>
        <stp>S.HPQ</stp>
        <stp>MA</stp>
        <stp>InputChoice=Vol,MAType=Sim,Period=21</stp>
        <stp>MA</stp>
        <stp>D</stp>
        <stp>-1</stp>
        <stp>all</stp>
        <stp/>
        <stp/>
        <stp/>
        <stp>T</stp>
        <tr r="N233" s="1"/>
      </tp>
      <tp>
        <v>2112703.563308429</v>
        <stp/>
        <stp>StudyData</stp>
        <stp>S.TPR</stp>
        <stp>MA</stp>
        <stp>InputChoice=Vol,MAType=Sim,Period=21</stp>
        <stp>MA</stp>
        <stp>D</stp>
        <stp>-1</stp>
        <stp>all</stp>
        <stp/>
        <stp/>
        <stp/>
        <stp>T</stp>
        <tr r="N442" s="1"/>
      </tp>
      <tp>
        <v>5527806.6844937596</v>
        <stp/>
        <stp>StudyData</stp>
        <stp>S.UPS</stp>
        <stp>MA</stp>
        <stp>InputChoice=Vol,MAType=Sim,Period=21</stp>
        <stp>MA</stp>
        <stp>D</stp>
        <stp>-1</stp>
        <stp>all</stp>
        <stp/>
        <stp/>
        <stp/>
        <stp>T</stp>
        <tr r="N463" s="1"/>
      </tp>
      <tp>
        <v>1035855.581654001</v>
        <stp/>
        <stp>StudyData</stp>
        <stp>S.CPT</stp>
        <stp>MA</stp>
        <stp>InputChoice=Vol,MAType=Sim,Period=21</stp>
        <stp>MA</stp>
        <stp>D</stp>
        <stp>-1</stp>
        <stp>all</stp>
        <stp/>
        <stp/>
        <stp/>
        <stp>T</stp>
        <tr r="N114" s="1"/>
      </tp>
      <tp>
        <v>411.44</v>
        <stp/>
        <stp>ContractData</stp>
        <stp>S.SNA</stp>
        <stp>LastTrade</stp>
        <stp/>
        <stp>T</stp>
        <tr r="C409" s="1"/>
      </tp>
      <tp>
        <v>66.63</v>
        <stp/>
        <stp>ContractData</stp>
        <stp>S.CNC</stp>
        <stp>LastTrade</stp>
        <stp/>
        <stp>T</stp>
        <tr r="C103" s="1"/>
      </tp>
      <tp>
        <v>251.70000000000002</v>
        <stp/>
        <stp>ContractData</stp>
        <stp>S.PNC</stp>
        <stp>LastTrade</stp>
        <stp/>
        <stp>T</stp>
        <tr r="C373" s="1"/>
      </tp>
      <tp>
        <v>6966279.4525418105</v>
        <stp/>
        <stp>StudyData</stp>
        <stp>S.APH</stp>
        <stp>MA</stp>
        <stp>InputChoice=Vol,MAType=Sim,Period=21</stp>
        <stp>MA</stp>
        <stp>D</stp>
        <stp>-1</stp>
        <stp>all</stp>
        <stp/>
        <stp/>
        <stp/>
        <stp>T</stp>
        <tr r="N39" s="1"/>
      </tp>
      <tp>
        <v>7419175.9436520496</v>
        <stp/>
        <stp>StudyData</stp>
        <stp>S.PPL</stp>
        <stp>MA</stp>
        <stp>InputChoice=Vol,MAType=Sim,Period=21</stp>
        <stp>MA</stp>
        <stp>D</stp>
        <stp>-1</stp>
        <stp>all</stp>
        <stp/>
        <stp/>
        <stp/>
        <stp>T</stp>
        <tr r="N378" s="1"/>
      </tp>
      <tp>
        <v>315549.61368385702</v>
        <stp/>
        <stp>StudyData</stp>
        <stp>S.TPL</stp>
        <stp>MA</stp>
        <stp>InputChoice=Vol,MAType=Sim,Period=21</stp>
        <stp>MA</stp>
        <stp>D</stp>
        <stp>-1</stp>
        <stp>all</stp>
        <stp/>
        <stp/>
        <stp/>
        <stp>T</stp>
        <tr r="N441" s="1"/>
      </tp>
      <tp>
        <v>159.42000000000002</v>
        <stp/>
        <stp>ContractData</stp>
        <stp>S.BNY</stp>
        <stp>LastTrade</stp>
        <stp/>
        <stp>T</stp>
        <tr r="C68" s="1"/>
      </tp>
      <tp>
        <v>8003976.4696960496</v>
        <stp/>
        <stp>StudyData</stp>
        <stp>S.JPM</stp>
        <stp>MA</stp>
        <stp>InputChoice=Vol,MAType=Sim,Period=21</stp>
        <stp>MA</stp>
        <stp>D</stp>
        <stp>-1</stp>
        <stp>all</stp>
        <stp/>
        <stp/>
        <stp/>
        <stp>T</stp>
        <tr r="N265" s="1"/>
      </tp>
      <tp>
        <v>3433258.5372643298</v>
        <stp/>
        <stp>StudyData</stp>
        <stp>S.GPN</stp>
        <stp>MA</stp>
        <stp>InputChoice=Vol,MAType=Sim,Period=21</stp>
        <stp>MA</stp>
        <stp>D</stp>
        <stp>-1</stp>
        <stp>all</stp>
        <stp/>
        <stp/>
        <stp/>
        <stp>T</stp>
        <tr r="N217" s="1"/>
      </tp>
      <tp>
        <v>4070911.534281</v>
        <stp/>
        <stp>StudyData</stp>
        <stp>S.APO</stp>
        <stp>MA</stp>
        <stp>InputChoice=Vol,MAType=Sim,Period=21</stp>
        <stp>MA</stp>
        <stp>D</stp>
        <stp>-1</stp>
        <stp>all</stp>
        <stp/>
        <stp/>
        <stp/>
        <stp>T</stp>
        <tr r="N40" s="1"/>
      </tp>
      <tp>
        <v>68.45</v>
        <stp/>
        <stp>ContractData</stp>
        <stp>S.LNT</stp>
        <stp>LastTrade</stp>
        <stp/>
        <stp>T</stp>
        <tr r="C288" s="1"/>
      </tp>
      <tp>
        <v>5448972.5858929101</v>
        <stp/>
        <stp>StudyData</stp>
        <stp>S.APA</stp>
        <stp>MA</stp>
        <stp>InputChoice=Vol,MAType=Sim,Period=21</stp>
        <stp>MA</stp>
        <stp>D</stp>
        <stp>-1</stp>
        <stp>all</stp>
        <stp/>
        <stp/>
        <stp/>
        <stp>T</stp>
        <tr r="N37" s="1"/>
      </tp>
      <tp>
        <v>99.23</v>
        <stp/>
        <stp>ContractData</stp>
        <stp>S.PNW</stp>
        <stp>LastTrade</stp>
        <stp/>
        <stp>T</stp>
        <tr r="C375" s="1"/>
      </tp>
      <tp>
        <v>2114917.20481019</v>
        <stp/>
        <stp>StudyData</stp>
        <stp>S.MPC</stp>
        <stp>MA</stp>
        <stp>InputChoice=Vol,MAType=Sim,Period=21</stp>
        <stp>MA</stp>
        <stp>D</stp>
        <stp>-1</stp>
        <stp>all</stp>
        <stp/>
        <stp/>
        <stp/>
        <stp>T</stp>
        <tr r="N315" s="1"/>
      </tp>
      <tp>
        <v>1662597.209443667</v>
        <stp/>
        <stp>StudyData</stp>
        <stp>S.GPC</stp>
        <stp>MA</stp>
        <stp>InputChoice=Vol,MAType=Sim,Period=21</stp>
        <stp>MA</stp>
        <stp>D</stp>
        <stp>-1</stp>
        <stp>all</stp>
        <stp/>
        <stp/>
        <stp/>
        <stp>T</stp>
        <tr r="N216" s="1"/>
      </tp>
      <tp>
        <v>40.18</v>
        <stp/>
        <stp>ContractData</stp>
        <stp>S.CNP</stp>
        <stp>LastTrade</stp>
        <stp/>
        <stp>T</stp>
        <tr r="C104" s="1"/>
      </tp>
      <tp>
        <v>293.01</v>
        <stp/>
        <stp>ContractData</stp>
        <stp>S.UNP</stp>
        <stp>LastTrade</stp>
        <stp/>
        <stp>T</stp>
        <tr r="C462" s="1"/>
      </tp>
      <tp>
        <v>1122152.213791095</v>
        <stp/>
        <stp>StudyData</stp>
        <stp>S.APD</stp>
        <stp>MA</stp>
        <stp>InputChoice=Vol,MAType=Sim,Period=21</stp>
        <stp>MA</stp>
        <stp>D</stp>
        <stp>-1</stp>
        <stp>all</stp>
        <stp/>
        <stp/>
        <stp/>
        <stp>T</stp>
        <tr r="N38" s="1"/>
      </tp>
      <tp>
        <v>16974799.85069048</v>
        <stp/>
        <stp>StudyData</stp>
        <stp>S.HPE</stp>
        <stp>MA</stp>
        <stp>InputChoice=Vol,MAType=Sim,Period=21</stp>
        <stp>MA</stp>
        <stp>D</stp>
        <stp>-1</stp>
        <stp>all</stp>
        <stp/>
        <stp/>
        <stp/>
        <stp>T</stp>
        <tr r="N232" s="1"/>
      </tp>
      <tp>
        <v>67.820000000000007</v>
        <stp/>
        <stp>ContractData</stp>
        <stp>S.PNR</stp>
        <stp>LastTrade</stp>
        <stp/>
        <stp>T</stp>
        <tr r="C374" s="1"/>
      </tp>
      <tp>
        <v>234.4</v>
        <stp/>
        <stp>ContractData</stp>
        <stp>S.WELL</stp>
        <stp>Low</stp>
        <stp/>
        <stp>T</stp>
        <tr r="H486" s="1"/>
      </tp>
      <tp>
        <v>176.20000000000002</v>
        <stp/>
        <stp>ContractData</stp>
        <stp>S.WDAY</stp>
        <stp>Low</stp>
        <stp/>
        <stp>T</stp>
        <tr r="H483" s="1"/>
      </tp>
      <tp>
        <v>1483047.08876281</v>
        <stp/>
        <stp>StudyData</stp>
        <stp>S.SPG</stp>
        <stp>MA</stp>
        <stp>InputChoice=Vol,MAType=Sim,Period=21</stp>
        <stp>MA</stp>
        <stp>D</stp>
        <stp>-1</stp>
        <stp>all</stp>
        <stp/>
        <stp/>
        <stp/>
        <stp>T</stp>
        <tr r="N414" s="1"/>
      </tp>
      <tp>
        <v>1908531.6257253811</v>
        <stp/>
        <stp>StudyData</stp>
        <stp>S.PPG</stp>
        <stp>MA</stp>
        <stp>InputChoice=Vol,MAType=Sim,Period=21</stp>
        <stp>MA</stp>
        <stp>D</stp>
        <stp>-1</stp>
        <stp>all</stp>
        <stp/>
        <stp/>
        <stp/>
        <stp>T</stp>
        <tr r="N377" s="1"/>
      </tp>
      <tp>
        <v>46.72</v>
        <stp/>
        <stp>ContractData</stp>
        <stp>S.FE</stp>
        <stp>LastTrade</stp>
        <stp/>
        <stp>T</stp>
        <tr r="C187" s="1"/>
      </tp>
      <tp>
        <v>85.002857142899998</v>
        <stp/>
        <stp>StudyData</stp>
        <stp>S.KO</stp>
        <stp>MA</stp>
        <stp>InputChoice=Close,MAType=Sim,Period=21</stp>
        <stp>MA</stp>
        <stp>D</stp>
        <stp/>
        <stp>all</stp>
        <stp/>
        <stp/>
        <stp/>
        <stp>T</stp>
        <tr r="P275" s="1"/>
      </tp>
      <tp>
        <v>312501.02225099999</v>
        <stp/>
        <stp>ContractData</stp>
        <stp>S.PRU</stp>
        <stp>T_CVol</stp>
        <stp/>
        <stp>T</stp>
        <tr r="M379" s="1"/>
      </tp>
      <tp>
        <v>57.827619047600002</v>
        <stp/>
        <stp>StudyData</stp>
        <stp>S.KR</stp>
        <stp>MA</stp>
        <stp>InputChoice=Close,MAType=Sim,Period=21</stp>
        <stp>MA</stp>
        <stp>D</stp>
        <stp/>
        <stp>all</stp>
        <stp/>
        <stp/>
        <stp/>
        <stp>T</stp>
        <tr r="P276" s="1"/>
      </tp>
      <tp>
        <v>37.28</v>
        <stp/>
        <stp>ContractData</stp>
        <stp>S.ROL</stp>
        <stp>LastTrade</stp>
        <stp/>
        <stp>T</stp>
        <tr r="C396" s="1"/>
      </tp>
      <tp>
        <v>158.21</v>
        <stp/>
        <stp>ContractData</stp>
        <stp>S.XOM</stp>
        <stp>LastTrade</stp>
        <stp/>
        <stp>T</stp>
        <tr r="C498" s="1"/>
      </tp>
      <tp>
        <v>357.61</v>
        <stp/>
        <stp>ContractData</stp>
        <stp>S.AON</stp>
        <stp>LastTrade</stp>
        <stp/>
        <stp>T</stp>
        <tr r="C35" s="1"/>
      </tp>
      <tp>
        <v>243.5</v>
        <stp/>
        <stp>ContractData</stp>
        <stp>S.HON</stp>
        <stp>LastTrade</stp>
        <stp/>
        <stp>T</stp>
        <tr r="C229" s="1"/>
      </tp>
      <tp>
        <v>75.55</v>
        <stp/>
        <stp>ContractData</stp>
        <stp>S.COO</stp>
        <stp>LastTrade</stp>
        <stp/>
        <stp>T</stp>
        <tr r="C108" s="1"/>
      </tp>
      <tp>
        <v>438.06</v>
        <stp/>
        <stp>ContractData</stp>
        <stp>S.ROK</stp>
        <stp>LastTrade</stp>
        <stp/>
        <stp>T</stp>
        <tr r="C395" s="1"/>
      </tp>
      <tp>
        <v>523.9</v>
        <stp/>
        <stp>ContractData</stp>
        <stp>S.VRTX</stp>
        <stp>Low</stp>
        <stp/>
        <stp>T</stp>
        <tr r="H475" s="1"/>
      </tp>
      <tp>
        <v>180.88</v>
        <stp/>
        <stp>ContractData</stp>
        <stp>S.VRSK</stp>
        <stp>Low</stp>
        <stp/>
        <stp>T</stp>
        <tr r="H472" s="1"/>
      </tp>
      <tp>
        <v>292.12</v>
        <stp/>
        <stp>ContractData</stp>
        <stp>S.VRSN</stp>
        <stp>Low</stp>
        <stp/>
        <stp>T</stp>
        <tr r="H473" s="1"/>
      </tp>
      <tp>
        <v>218.69</v>
        <stp/>
        <stp>ContractData</stp>
        <stp>S.COF</stp>
        <stp>LastTrade</stp>
        <stp/>
        <stp>T</stp>
        <tr r="C105" s="1"/>
      </tp>
      <tp>
        <v>2902499.0430376199</v>
        <stp/>
        <stp>StudyData</stp>
        <stp>S.EQR</stp>
        <stp>MA</stp>
        <stp>InputChoice=Vol,MAType=Sim,Period=21</stp>
        <stp>MA</stp>
        <stp>D</stp>
        <stp>-1</stp>
        <stp>all</stp>
        <stp/>
        <stp/>
        <stp/>
        <stp>T</stp>
        <tr r="N166" s="1"/>
      </tp>
      <tp>
        <v>140.47999999999999</v>
        <stp/>
        <stp>ContractData</stp>
        <stp>S.EOG</stp>
        <stp>LastTrade</stp>
        <stp/>
        <stp>T</stp>
        <tr r="C164" s="1"/>
      </tp>
      <tp>
        <v>7371542.9082607199</v>
        <stp/>
        <stp>StudyData</stp>
        <stp>S.EQT</stp>
        <stp>MA</stp>
        <stp>InputChoice=Vol,MAType=Sim,Period=21</stp>
        <stp>MA</stp>
        <stp>D</stp>
        <stp>-1</stp>
        <stp>all</stp>
        <stp/>
        <stp/>
        <stp/>
        <stp>T</stp>
        <tr r="N167" s="1"/>
      </tp>
      <tp>
        <v>1497647.689859238</v>
        <stp/>
        <stp>StudyData</stp>
        <stp>S.IQV</stp>
        <stp>MA</stp>
        <stp>InputChoice=Vol,MAType=Sim,Period=21</stp>
        <stp>MA</stp>
        <stp>D</stp>
        <stp>-1</stp>
        <stp>all</stp>
        <stp/>
        <stp/>
        <stp/>
        <stp>T</stp>
        <tr r="N252" s="1"/>
      </tp>
      <tp>
        <v>21.03</v>
        <stp/>
        <stp>ContractData</stp>
        <stp>S.DOC</stp>
        <stp>LastTrade</stp>
        <stp/>
        <stp>T</stp>
        <tr r="C143" s="1"/>
      </tp>
      <tp>
        <v>580.12</v>
        <stp/>
        <stp>ContractData</stp>
        <stp>S.NOC</stp>
        <stp>LastTrade</stp>
        <stp/>
        <stp>T</stp>
        <tr r="C336" s="1"/>
      </tp>
      <tp>
        <v>16.13</v>
        <stp/>
        <stp>ContractData</stp>
        <stp>S.VTRS</stp>
        <stp>Low</stp>
        <stp/>
        <stp>T</stp>
        <tr r="H478" s="1"/>
      </tp>
      <tp>
        <v>26.060000000000002</v>
        <stp/>
        <stp>ContractData</stp>
        <stp>S.VICI</stp>
        <stp>Low</stp>
        <stp/>
        <stp>T</stp>
        <tr r="H468" s="1"/>
      </tp>
      <tp>
        <v>56.38</v>
        <stp/>
        <stp>ContractData</stp>
        <stp>S.FOX</stp>
        <stp>LastTrade</stp>
        <stp/>
        <stp>T</stp>
        <tr r="C196" s="1"/>
      </tp>
      <tp>
        <v>96.97</v>
        <stp/>
        <stp>ContractData</stp>
        <stp>S.VLTO</stp>
        <stp>Low</stp>
        <stp/>
        <stp>T</stp>
        <tr r="H470" s="1"/>
      </tp>
      <tp>
        <v>5.6565344791000003</v>
        <stp/>
        <stp>StudyData</stp>
        <stp>S.V</stp>
        <stp>StdDev</stp>
        <stp>InputChoice=Close,Period1=21</stp>
        <stp>STDDEV</stp>
        <stp>D</stp>
        <stp/>
        <stp>all</stp>
        <stp/>
        <stp/>
        <stp/>
        <stp>T</stp>
        <tr r="Q466" s="1"/>
      </tp>
      <tp>
        <v>0.99965186679999996</v>
        <stp/>
        <stp>StudyData</stp>
        <stp>S.T</stp>
        <stp>StdDev</stp>
        <stp>InputChoice=Close,Period1=21</stp>
        <stp>STDDEV</stp>
        <stp>D</stp>
        <stp/>
        <stp>all</stp>
        <stp/>
        <stp/>
        <stp/>
        <stp>T</stp>
        <tr r="Q428" s="1"/>
      </tp>
      <tp>
        <v>4.5353139431000002</v>
        <stp/>
        <stp>StudyData</stp>
        <stp>S.Q</stp>
        <stp>StdDev</stp>
        <stp>InputChoice=Close,Period1=21</stp>
        <stp>STDDEV</stp>
        <stp>D</stp>
        <stp/>
        <stp>all</stp>
        <stp/>
        <stp/>
        <stp/>
        <stp>T</stp>
        <tr r="Q386" s="1"/>
      </tp>
      <tp>
        <v>0.37598004959999998</v>
        <stp/>
        <stp>StudyData</stp>
        <stp>S.F</stp>
        <stp>StdDev</stp>
        <stp>InputChoice=Close,Period1=21</stp>
        <stp>STDDEV</stp>
        <stp>D</stp>
        <stp/>
        <stp>all</stp>
        <stp/>
        <stp/>
        <stp/>
        <stp>T</stp>
        <tr r="Q180" s="1"/>
      </tp>
      <tp>
        <v>1.4554805333</v>
        <stp/>
        <stp>StudyData</stp>
        <stp>S.D</stp>
        <stp>StdDev</stp>
        <stp>InputChoice=Close,Period1=21</stp>
        <stp>STDDEV</stp>
        <stp>D</stp>
        <stp/>
        <stp>all</stp>
        <stp/>
        <stp/>
        <stp/>
        <stp>T</stp>
        <tr r="Q128" s="1"/>
      </tp>
      <tp>
        <v>2.9418434067999999</v>
        <stp/>
        <stp>StudyData</stp>
        <stp>S.C</stp>
        <stp>StdDev</stp>
        <stp>InputChoice=Close,Period1=21</stp>
        <stp>STDDEV</stp>
        <stp>D</stp>
        <stp/>
        <stp>all</stp>
        <stp/>
        <stp/>
        <stp/>
        <stp>T</stp>
        <tr r="Q75" s="1"/>
      </tp>
      <tp>
        <v>4.3162853034999999</v>
        <stp/>
        <stp>StudyData</stp>
        <stp>S.A</stp>
        <stp>StdDev</stp>
        <stp>InputChoice=Close,Period1=21</stp>
        <stp>STDDEV</stp>
        <stp>D</stp>
        <stp/>
        <stp>all</stp>
        <stp/>
        <stp/>
        <stp/>
        <stp>T</stp>
        <tr r="Q2" s="1"/>
      </tp>
      <tp>
        <v>1.2879118785000001</v>
        <stp/>
        <stp>StudyData</stp>
        <stp>S.O</stp>
        <stp>StdDev</stp>
        <stp>InputChoice=Close,Period1=21</stp>
        <stp>STDDEV</stp>
        <stp>D</stp>
        <stp/>
        <stp>all</stp>
        <stp/>
        <stp/>
        <stp/>
        <stp>T</stp>
        <tr r="Q348" s="1"/>
      </tp>
      <tp>
        <v>1.6874850801000001</v>
        <stp/>
        <stp>StudyData</stp>
        <stp>S.L</stp>
        <stp>StdDev</stp>
        <stp>InputChoice=Close,Period1=21</stp>
        <stp>STDDEV</stp>
        <stp>D</stp>
        <stp/>
        <stp>all</stp>
        <stp/>
        <stp/>
        <stp/>
        <stp>T</stp>
        <tr r="Q278" s="1"/>
      </tp>
      <tp>
        <v>5.9915338229000001</v>
        <stp/>
        <stp>StudyData</stp>
        <stp>S.J</stp>
        <stp>StdDev</stp>
        <stp>InputChoice=Close,Period1=21</stp>
        <stp>STDDEV</stp>
        <stp>D</stp>
        <stp/>
        <stp>all</stp>
        <stp/>
        <stp/>
        <stp/>
        <stp>T</stp>
        <tr r="Q259" s="1"/>
      </tp>
      <tp>
        <v>210.3</v>
        <stp/>
        <stp>ContractData</stp>
        <stp>S.DOV</stp>
        <stp>LastTrade</stp>
        <stp/>
        <stp>T</stp>
        <tr r="C144" s="1"/>
      </tp>
      <tp>
        <v>30.09</v>
        <stp/>
        <stp>ContractData</stp>
        <stp>S.DOW</stp>
        <stp>LastTrade</stp>
        <stp/>
        <stp>T</stp>
        <tr r="C145" s="1"/>
      </tp>
      <tp>
        <v>218.13</v>
        <stp/>
        <stp>ContractData</stp>
        <stp>S.LOW</stp>
        <stp>LastTrade</stp>
        <stp/>
        <stp>T</stp>
        <tr r="C289" s="1"/>
      </tp>
      <tp>
        <v>126.92</v>
        <stp/>
        <stp>ContractData</stp>
        <stp>S.NOW</stp>
        <stp>LastTrade</stp>
        <stp/>
        <stp>T</stp>
        <tr r="C337" s="1"/>
      </tp>
      <tp>
        <v>121.52</v>
        <stp/>
        <stp>ContractData</stp>
        <stp>S.COP</stp>
        <stp>LastTrade</stp>
        <stp/>
        <stp>T</stp>
        <tr r="C109" s="1"/>
      </tp>
      <tp>
        <v>400.71000000000004</v>
        <stp/>
        <stp>ContractData</stp>
        <stp>S.ROP</stp>
        <stp>LastTrade</stp>
        <stp/>
        <stp>T</stp>
        <tr r="C397" s="1"/>
      </tp>
      <tp>
        <v>322.66000000000003</v>
        <stp/>
        <stp>ContractData</stp>
        <stp>S.COR</stp>
        <stp>LastTrade</stp>
        <stp/>
        <stp>T</stp>
        <tr r="C110" s="1"/>
      </tp>
      <tp>
        <v>228.37</v>
        <stp/>
        <stp>ContractData</stp>
        <stp>S.VEEV</stp>
        <stp>Low</stp>
        <stp/>
        <stp>T</stp>
        <tr r="H467" s="1"/>
      </tp>
      <tp>
        <v>62.52</v>
        <stp/>
        <stp>ContractData</stp>
        <stp>S.AOS</stp>
        <stp>LastTrade</stp>
        <stp/>
        <stp>T</stp>
        <tr r="C36" s="1"/>
      </tp>
      <tp>
        <v>22.69</v>
        <stp/>
        <stp>ContractData</stp>
        <stp>S.MOS</stp>
        <stp>LastTrade</stp>
        <stp/>
        <stp>T</stp>
        <tr r="C314" s="1"/>
      </tp>
      <tp>
        <v>371.3</v>
        <stp/>
        <stp>ContractData</stp>
        <stp>S.EG</stp>
        <stp>LastTrade</stp>
        <stp/>
        <stp>T</stp>
        <tr r="C158" s="1"/>
      </tp>
      <tp>
        <v>106.13</v>
        <stp/>
        <stp>ContractData</stp>
        <stp>S.ED</stp>
        <stp>LastTrade</stp>
        <stp/>
        <stp>T</stp>
        <tr r="C156" s="1"/>
      </tp>
      <tp>
        <v>339.82761904760002</v>
        <stp/>
        <stp>StudyData</stp>
        <stp>S.HD</stp>
        <stp>MA</stp>
        <stp>InputChoice=Close,MAType=Sim,Period=21</stp>
        <stp>MA</stp>
        <stp>D</stp>
        <stp/>
        <stp>all</stp>
        <stp/>
        <stp/>
        <stp/>
        <stp>T</stp>
        <tr r="P225" s="1"/>
      </tp>
      <tp>
        <v>86.79</v>
        <stp/>
        <stp>ContractData</stp>
        <stp>S.EL</stp>
        <stp>LastTrade</stp>
        <stp/>
        <stp>T</stp>
        <tr r="C160" s="1"/>
      </tp>
      <tp>
        <v>415599.33713499998</v>
        <stp/>
        <stp>ContractData</stp>
        <stp>S.TRV</stp>
        <stp>T_CVol</stp>
        <stp/>
        <stp>T</stp>
        <tr r="M446" s="1"/>
      </tp>
      <tp>
        <v>568523.22776200005</v>
        <stp/>
        <stp>ContractData</stp>
        <stp>S.GEV</stp>
        <stp>T_CVol</stp>
        <stp/>
        <stp>T</stp>
        <tr r="M207" s="1"/>
      </tp>
      <tp>
        <v>220498.80342400001</v>
        <stp/>
        <stp>ContractData</stp>
        <stp>S.FTV</stp>
        <stp>T_CVol</stp>
        <stp/>
        <stp>T</stp>
        <tr r="M201" s="1"/>
      </tp>
      <tp>
        <v>150382.26713600001</v>
        <stp/>
        <stp>ContractData</stp>
        <stp>S.ELV</stp>
        <stp>T_CVol</stp>
        <stp/>
        <stp>T</stp>
        <tr r="M161" s="1"/>
      </tp>
      <tp>
        <v>209171.11245799999</v>
        <stp/>
        <stp>ContractData</stp>
        <stp>S.DOV</stp>
        <stp>T_CVol</stp>
        <stp/>
        <stp>T</stp>
        <tr r="M144" s="1"/>
      </tp>
      <tp>
        <v>265960.46108099999</v>
        <stp/>
        <stp>ContractData</stp>
        <stp>S.IQV</stp>
        <stp>T_CVol</stp>
        <stp/>
        <stp>T</stp>
        <tr r="M252" s="1"/>
      </tp>
      <tp>
        <v>1530551.701775</v>
        <stp/>
        <stp>ContractData</stp>
        <stp>S.LUV</stp>
        <stp>T_CVol</stp>
        <stp/>
        <stp>T</stp>
        <tr r="M292" s="1"/>
      </tp>
      <tp>
        <v>338514.61017300002</v>
        <stp/>
        <stp>ContractData</stp>
        <stp>S.LYV</stp>
        <stp>T_CVol</stp>
        <stp/>
        <stp>T</stp>
        <tr r="M295" s="1"/>
      </tp>
      <tp>
        <v>92.26</v>
        <stp/>
        <stp>ContractData</stp>
        <stp>S.EW</stp>
        <stp>LastTrade</stp>
        <stp/>
        <stp>T</stp>
        <tr r="C174" s="1"/>
      </tp>
      <tp>
        <v>71.34</v>
        <stp/>
        <stp>ContractData</stp>
        <stp>S.ES</stp>
        <stp>LastTrade</stp>
        <stp/>
        <stp>T</stp>
        <tr r="C169" s="1"/>
      </tp>
      <tp>
        <v>9.3238095237999996</v>
        <stp/>
        <stp>StudyData</stp>
        <stp>ATR(S.ADSK,MAType:=Sim,Period:=21)</stp>
        <stp>Bar</stp>
        <stp/>
        <stp>Close</stp>
        <stp>D</stp>
        <stp/>
        <stp/>
        <stp/>
        <stp/>
        <stp/>
        <stp>T</stp>
        <tr r="O13" s="1"/>
      </tp>
      <tp>
        <v>6.1038095237999999</v>
        <stp/>
        <stp>StudyData</stp>
        <stp>ATR(S.NDSN,MAType:=Sim,Period:=21)</stp>
        <stp>Bar</stp>
        <stp/>
        <stp>Close</stp>
        <stp>D</stp>
        <stp/>
        <stp/>
        <stp/>
        <stp/>
        <stp/>
        <stp>T</stp>
        <tr r="O330" s="1"/>
      </tp>
      <tp>
        <v>20.186666666699999</v>
        <stp/>
        <stp>StudyData</stp>
        <stp>ATR(S.IDXX,MAType:=Sim,Period:=21)</stp>
        <stp>Bar</stp>
        <stp/>
        <stp>Close</stp>
        <stp>D</stp>
        <stp/>
        <stp/>
        <stp/>
        <stp/>
        <stp/>
        <stp>T</stp>
        <tr r="O244" s="1"/>
      </tp>
      <tp>
        <v>6.6104761905</v>
        <stp/>
        <stp>StudyData</stp>
        <stp>ATR(S.FDXF,MAType:=Sim,Period:=21)</stp>
        <stp>Bar</stp>
        <stp/>
        <stp>Close</stp>
        <stp>D</stp>
        <stp/>
        <stp/>
        <stp/>
        <stp/>
        <stp/>
        <stp>T</stp>
        <tr r="O186" s="1"/>
      </tp>
      <tp>
        <v>5.3761904761999997</v>
        <stp/>
        <stp>StudyData</stp>
        <stp>ATR(S.GDDY,MAType:=Sim,Period:=21)</stp>
        <stp>Bar</stp>
        <stp/>
        <stp>Close</stp>
        <stp>D</stp>
        <stp/>
        <stp/>
        <stp/>
        <stp/>
        <stp/>
        <stp>T</stp>
        <tr r="O203" s="1"/>
      </tp>
      <tp>
        <v>7.720952381</v>
        <stp/>
        <stp>StudyData</stp>
        <stp>ATR(S.ODFL,MAType:=Sim,Period:=21)</stp>
        <stp>Bar</stp>
        <stp/>
        <stp>Close</stp>
        <stp>D</stp>
        <stp/>
        <stp/>
        <stp/>
        <stp/>
        <stp/>
        <stp>T</stp>
        <tr r="O349" s="1"/>
      </tp>
      <tp>
        <v>9.8047619047999994</v>
        <stp/>
        <stp>StudyData</stp>
        <stp>ATR(S.WDAY,MAType:=Sim,Period:=21)</stp>
        <stp>Bar</stp>
        <stp/>
        <stp>Close</stp>
        <stp>D</stp>
        <stp/>
        <stp/>
        <stp/>
        <stp/>
        <stp/>
        <stp>T</stp>
        <tr r="O483" s="1"/>
      </tp>
      <tp>
        <v>2.3671428571000002</v>
        <stp/>
        <stp>StudyData</stp>
        <stp>ATR(S.NDAQ,MAType:=Sim,Period:=21)</stp>
        <stp>Bar</stp>
        <stp/>
        <stp>Close</stp>
        <stp>D</stp>
        <stp/>
        <stp/>
        <stp/>
        <stp/>
        <stp/>
        <stp>T</stp>
        <tr r="O329" s="1"/>
      </tp>
      <tp>
        <v>12.083809523799999</v>
        <stp/>
        <stp>StudyData</stp>
        <stp>ATR(S.ADBE,MAType:=Sim,Period:=21)</stp>
        <stp>Bar</stp>
        <stp/>
        <stp>Close</stp>
        <stp>D</stp>
        <stp/>
        <stp/>
        <stp/>
        <stp/>
        <stp/>
        <stp>T</stp>
        <tr r="O9" s="1"/>
      </tp>
      <tp>
        <v>1.7342857142999999</v>
        <stp/>
        <stp>StudyData</stp>
        <stp>ATR(S.MDLZ,MAType:=Sim,Period:=21)</stp>
        <stp>Bar</stp>
        <stp/>
        <stp>Close</stp>
        <stp>D</stp>
        <stp/>
        <stp/>
        <stp/>
        <stp/>
        <stp/>
        <stp>T</stp>
        <tr r="O304" s="1"/>
      </tp>
      <tp>
        <v>14.6304761905</v>
        <stp/>
        <stp>StudyData</stp>
        <stp>ATR(S.CDNS,MAType:=Sim,Period:=21)</stp>
        <stp>Bar</stp>
        <stp/>
        <stp>Close</stp>
        <stp>D</stp>
        <stp/>
        <stp/>
        <stp/>
        <stp/>
        <stp/>
        <stp>T</stp>
        <tr r="O85" s="1"/>
      </tp>
      <tp>
        <v>4.6576190475999999</v>
        <stp/>
        <stp>StudyData</stp>
        <stp>ATR(S.LDOS,MAType:=Sim,Period:=21)</stp>
        <stp>Bar</stp>
        <stp/>
        <stp>Close</stp>
        <stp>D</stp>
        <stp/>
        <stp/>
        <stp/>
        <stp/>
        <stp/>
        <stp>T</stp>
        <tr r="O279" s="1"/>
      </tp>
      <tp>
        <v>16.1995238095</v>
        <stp/>
        <stp>StudyData</stp>
        <stp>ATR(S.DDOG,MAType:=Sim,Period:=21)</stp>
        <stp>Bar</stp>
        <stp/>
        <stp>Close</stp>
        <stp>D</stp>
        <stp/>
        <stp/>
        <stp/>
        <stp/>
        <stp/>
        <stp>T</stp>
        <tr r="O132" s="1"/>
      </tp>
      <tp>
        <v>270.41000000000003</v>
        <stp/>
        <stp>ContractData</stp>
        <stp>S.ALL</stp>
        <stp>LastTrade</stp>
        <stp/>
        <stp>T</stp>
        <tr r="C24" s="1"/>
      </tp>
      <tp>
        <v>548.23</v>
        <stp/>
        <stp>ContractData</stp>
        <stp>S.MLM</stp>
        <stp>LastTrade</stp>
        <stp/>
        <stp>T</stp>
        <tr r="C310" s="1"/>
      </tp>
      <tp>
        <v>312.2</v>
        <stp/>
        <stp>ContractData</stp>
        <stp>S.VLO</stp>
        <stp>LastTrade</stp>
        <stp/>
        <stp>T</stp>
        <tr r="C469" s="1"/>
      </tp>
      <tp>
        <v>353.84000000000003</v>
        <stp/>
        <stp>ContractData</stp>
        <stp>S.GOOGL</stp>
        <stp>LastTrade</stp>
        <stp/>
        <stp>T</stp>
        <tr r="C215" s="1"/>
      </tp>
      <tp>
        <v>1133.57</v>
        <stp/>
        <stp>ContractData</stp>
        <stp>S.BLK</stp>
        <stp>LastTrade</stp>
        <stp/>
        <stp>T</stp>
        <tr r="C66" s="1"/>
      </tp>
      <tp>
        <v>137.67000000000002</v>
        <stp/>
        <stp>ContractData</stp>
        <stp>S.PLD</stp>
        <stp>LastTrade</stp>
        <stp/>
        <stp>T</stp>
        <tr r="C370" s="1"/>
      </tp>
      <tp>
        <v>931252.90989028604</v>
        <stp/>
        <stp>StudyData</stp>
        <stp>S.FRT</stp>
        <stp>MA</stp>
        <stp>InputChoice=Vol,MAType=Sim,Period=21</stp>
        <stp>MA</stp>
        <stp>D</stp>
        <stp>-1</stp>
        <stp>all</stp>
        <stp/>
        <stp/>
        <stp/>
        <stp>T</stp>
        <tr r="N198" s="1"/>
      </tp>
      <tp>
        <v>6284837.4007751402</v>
        <stp/>
        <stp>StudyData</stp>
        <stp>S.VRT</stp>
        <stp>MA</stp>
        <stp>InputChoice=Vol,MAType=Sim,Period=21</stp>
        <stp>MA</stp>
        <stp>D</stp>
        <stp>-1</stp>
        <stp>all</stp>
        <stp/>
        <stp/>
        <stp/>
        <stp>T</stp>
        <tr r="N474" s="1"/>
      </tp>
      <tp>
        <v>2004656.2239434291</v>
        <stp/>
        <stp>StudyData</stp>
        <stp>S.PRU</stp>
        <stp>MA</stp>
        <stp>InputChoice=Vol,MAType=Sim,Period=21</stp>
        <stp>MA</stp>
        <stp>D</stp>
        <stp>-1</stp>
        <stp>all</stp>
        <stp/>
        <stp/>
        <stp/>
        <stp>T</stp>
        <tr r="N379" s="1"/>
      </tp>
      <tp>
        <v>131.63</v>
        <stp/>
        <stp>ContractData</stp>
        <stp>S.ALB</stp>
        <stp>LastTrade</stp>
        <stp/>
        <stp>T</stp>
        <tr r="C22" s="1"/>
      </tp>
      <tp>
        <v>52.370000000000005</v>
        <stp/>
        <stp>ContractData</stp>
        <stp>S.SLB</stp>
        <stp>LastTrade</stp>
        <stp/>
        <stp>T</stp>
        <tr r="C407" s="1"/>
      </tp>
      <tp>
        <v>2143746.9205279541</v>
        <stp/>
        <stp>StudyData</stp>
        <stp>S.TRV</stp>
        <stp>MA</stp>
        <stp>InputChoice=Vol,MAType=Sim,Period=21</stp>
        <stp>MA</stp>
        <stp>D</stp>
        <stp>-1</stp>
        <stp>all</stp>
        <stp/>
        <stp/>
        <stp/>
        <stp>T</stp>
        <tr r="N446" s="1"/>
      </tp>
      <tp>
        <v>4315210.9571871404</v>
        <stp/>
        <stp>StudyData</stp>
        <stp>S.CRH</stp>
        <stp>MA</stp>
        <stp>InputChoice=Vol,MAType=Sim,Period=21</stp>
        <stp>MA</stp>
        <stp>D</stp>
        <stp>-1</stp>
        <stp>all</stp>
        <stp/>
        <stp/>
        <stp/>
        <stp>T</stp>
        <tr r="N115" s="1"/>
      </tp>
      <tp>
        <v>1330999.3717473811</v>
        <stp/>
        <stp>StudyData</stp>
        <stp>S.DRI</stp>
        <stp>MA</stp>
        <stp>InputChoice=Vol,MAType=Sim,Period=21</stp>
        <stp>MA</stp>
        <stp>D</stp>
        <stp>-1</stp>
        <stp>all</stp>
        <stp/>
        <stp/>
        <stp/>
        <stp>T</stp>
        <tr r="N147" s="1"/>
      </tp>
      <tp>
        <v>507312.334670857</v>
        <stp/>
        <stp>StudyData</stp>
        <stp>S.URI</stp>
        <stp>MA</stp>
        <stp>InputChoice=Vol,MAType=Sim,Period=21</stp>
        <stp>MA</stp>
        <stp>D</stp>
        <stp>-1</stp>
        <stp>all</stp>
        <stp/>
        <stp/>
        <stp/>
        <stp>T</stp>
        <tr r="N464" s="1"/>
      </tp>
      <tp>
        <v>8801125.3917983808</v>
        <stp/>
        <stp>StudyData</stp>
        <stp>S.MRK</stp>
        <stp>MA</stp>
        <stp>InputChoice=Vol,MAType=Sim,Period=21</stp>
        <stp>MA</stp>
        <stp>D</stp>
        <stp>-1</stp>
        <stp>all</stp>
        <stp/>
        <stp/>
        <stp/>
        <stp>T</stp>
        <tr r="N317" s="1"/>
      </tp>
      <tp>
        <v>107.32000000000001</v>
        <stp/>
        <stp>ContractData</stp>
        <stp>S.CLX</stp>
        <stp>LastTrade</stp>
        <stp/>
        <stp>T</stp>
        <tr r="C97" s="1"/>
      </tp>
      <tp>
        <v>3419475.24681267</v>
        <stp/>
        <stp>StudyData</stp>
        <stp>S.HRL</stp>
        <stp>MA</stp>
        <stp>InputChoice=Vol,MAType=Sim,Period=21</stp>
        <stp>MA</stp>
        <stp>D</stp>
        <stp>-1</stp>
        <stp>all</stp>
        <stp/>
        <stp/>
        <stp/>
        <stp>T</stp>
        <tr r="N234" s="1"/>
      </tp>
      <tp>
        <v>912729.91729880997</v>
        <stp/>
        <stp>StudyData</stp>
        <stp>S.CRL</stp>
        <stp>MA</stp>
        <stp>InputChoice=Vol,MAType=Sim,Period=21</stp>
        <stp>MA</stp>
        <stp>D</stp>
        <stp>-1</stp>
        <stp>all</stp>
        <stp/>
        <stp/>
        <stp/>
        <stp>T</stp>
        <tr r="N116" s="1"/>
      </tp>
      <tp>
        <v>1214.25</v>
        <stp/>
        <stp>ContractData</stp>
        <stp>S.LLY</stp>
        <stp>LastTrade</stp>
        <stp/>
        <stp>T</stp>
        <tr r="C286" s="1"/>
      </tp>
      <tp>
        <v>2101826.4329184769</v>
        <stp/>
        <stp>StudyData</stp>
        <stp>S.IRM</stp>
        <stp>MA</stp>
        <stp>InputChoice=Vol,MAType=Sim,Period=21</stp>
        <stp>MA</stp>
        <stp>D</stp>
        <stp>-1</stp>
        <stp>all</stp>
        <stp/>
        <stp/>
        <stp/>
        <stp>T</stp>
        <tr r="N254" s="1"/>
      </tp>
      <tp>
        <v>12601301.86789762</v>
        <stp/>
        <stp>StudyData</stp>
        <stp>S.CRM</stp>
        <stp>MA</stp>
        <stp>InputChoice=Vol,MAType=Sim,Period=21</stp>
        <stp>MA</stp>
        <stp>D</stp>
        <stp>-1</stp>
        <stp>all</stp>
        <stp/>
        <stp/>
        <stp/>
        <stp>T</stp>
        <tr r="N117" s="1"/>
      </tp>
      <tp>
        <v>550</v>
        <stp/>
        <stp>ContractData</stp>
        <stp>S.ULTA</stp>
        <stp>Low</stp>
        <stp/>
        <stp>T</stp>
        <tr r="H460" s="1"/>
      </tp>
      <tp>
        <v>2846910.65472514</v>
        <stp/>
        <stp>StudyData</stp>
        <stp>S.BRO</stp>
        <stp>MA</stp>
        <stp>InputChoice=Vol,MAType=Sim,Period=21</stp>
        <stp>MA</stp>
        <stp>D</stp>
        <stp>-1</stp>
        <stp>all</stp>
        <stp/>
        <stp/>
        <stp/>
        <stp>T</stp>
        <tr r="N71" s="1"/>
      </tp>
      <tp>
        <v>312.51</v>
        <stp/>
        <stp>ContractData</stp>
        <stp>S.HLT</stp>
        <stp>LastTrade</stp>
        <stp/>
        <stp>T</stp>
        <tr r="C228" s="1"/>
      </tp>
      <tp>
        <v>75.39</v>
        <stp/>
        <stp>ContractData</stp>
        <stp>S.UBER</stp>
        <stp>Low</stp>
        <stp/>
        <stp>T</stp>
        <tr r="H457" s="1"/>
      </tp>
      <tp>
        <v>398.21000000000004</v>
        <stp/>
        <stp>ContractData</stp>
        <stp>S.ELV</stp>
        <stp>LastTrade</stp>
        <stp/>
        <stp>T</stp>
        <tr r="C161" s="1"/>
      </tp>
      <tp>
        <v>2070486.274524953</v>
        <stp/>
        <stp>StudyData</stp>
        <stp>S.WRB</stp>
        <stp>MA</stp>
        <stp>InputChoice=Vol,MAType=Sim,Period=21</stp>
        <stp>MA</stp>
        <stp>D</stp>
        <stp>-1</stp>
        <stp>all</stp>
        <stp/>
        <stp/>
        <stp/>
        <stp>T</stp>
        <tr r="N491" s="1"/>
      </tp>
      <tp>
        <v>162.78</v>
        <stp/>
        <stp>ContractData</stp>
        <stp>S.GLW</stp>
        <stp>LastTrade</stp>
        <stp/>
        <stp>T</stp>
        <tr r="C211" s="1"/>
      </tp>
      <tp>
        <v>1813248.7480658579</v>
        <stp/>
        <stp>StudyData</stp>
        <stp>S.ARE</stp>
        <stp>MA</stp>
        <stp>InputChoice=Vol,MAType=Sim,Period=21</stp>
        <stp>MA</stp>
        <stp>D</stp>
        <stp>-1</stp>
        <stp>all</stp>
        <stp/>
        <stp/>
        <stp/>
        <stp>T</stp>
        <tr r="N43" s="1"/>
      </tp>
      <tp>
        <v>3315969.19359119</v>
        <stp/>
        <stp>StudyData</stp>
        <stp>S.SRE</stp>
        <stp>MA</stp>
        <stp>InputChoice=Vol,MAType=Sim,Period=21</stp>
        <stp>MA</stp>
        <stp>D</stp>
        <stp>-1</stp>
        <stp>all</stp>
        <stp/>
        <stp/>
        <stp/>
        <stp>T</stp>
        <tr r="N416" s="1"/>
      </tp>
      <tp>
        <v>191.68</v>
        <stp/>
        <stp>ContractData</stp>
        <stp>S.DLR</stp>
        <stp>LastTrade</stp>
        <stp/>
        <stp>T</stp>
        <tr r="C141" s="1"/>
      </tp>
      <tp>
        <v>3145824.2350376202</v>
        <stp/>
        <stp>StudyData</stp>
        <stp>S.NRG</stp>
        <stp>MA</stp>
        <stp>InputChoice=Vol,MAType=Sim,Period=21</stp>
        <stp>MA</stp>
        <stp>D</stp>
        <stp>-1</stp>
        <stp>all</stp>
        <stp/>
        <stp/>
        <stp/>
        <stp>T</stp>
        <tr r="N338" s="1"/>
      </tp>
      <tp>
        <v>123.87</v>
        <stp/>
        <stp>ContractData</stp>
        <stp>S.DG</stp>
        <stp>LastTrade</stp>
        <stp/>
        <stp>T</stp>
        <tr r="C136" s="1"/>
      </tp>
      <tp>
        <v>612.65</v>
        <stp/>
        <stp>ContractData</stp>
        <stp>S.DE</stp>
        <stp>LastTrade</stp>
        <stp/>
        <stp>T</stp>
        <tr r="C133" s="1"/>
      </tp>
      <tp>
        <v>142.13</v>
        <stp/>
        <stp>ContractData</stp>
        <stp>S.DD</stp>
        <stp>LastTrade</stp>
        <stp/>
        <stp>T</stp>
        <tr r="C131" s="1"/>
      </tp>
      <tp>
        <v>428217.96332699998</v>
        <stp/>
        <stp>ContractData</stp>
        <stp>S.SHW</stp>
        <stp>T_CVol</stp>
        <stp/>
        <stp>T</stp>
        <tr r="M405" s="1"/>
      </tp>
      <tp>
        <v>107241.878367</v>
        <stp/>
        <stp>ContractData</stp>
        <stp>S.PNW</stp>
        <stp>T_CVol</stp>
        <stp/>
        <stp>T</stp>
        <tr r="M375" s="1"/>
      </tp>
      <tp>
        <v>78003.276211000004</v>
        <stp/>
        <stp>ContractData</stp>
        <stp>S.WTW</stp>
        <stp>T_CVol</stp>
        <stp/>
        <stp>T</stp>
        <tr r="M494" s="1"/>
      </tp>
      <tp>
        <v>291763.74905799999</v>
        <stp/>
        <stp>ContractData</stp>
        <stp>S.CDW</stp>
        <stp>T_CVol</stp>
        <stp/>
        <stp>T</stp>
        <tr r="M86" s="1"/>
      </tp>
      <tp>
        <v>3574092.8147069998</v>
        <stp/>
        <stp>ContractData</stp>
        <stp>S.GLW</stp>
        <stp>T_CVol</stp>
        <stp/>
        <stp>T</stp>
        <tr r="M211" s="1"/>
      </tp>
      <tp>
        <v>73730.962574000005</v>
        <stp/>
        <stp>ContractData</stp>
        <stp>S.GWW</stp>
        <stp>T_CVol</stp>
        <stp/>
        <stp>T</stp>
        <tr r="M220" s="1"/>
      </tp>
      <tp>
        <v>2054702.361696</v>
        <stp/>
        <stp>ContractData</stp>
        <stp>S.DOW</stp>
        <stp>T_CVol</stp>
        <stp/>
        <stp>T</stp>
        <tr r="M145" s="1"/>
      </tp>
      <tp>
        <v>193871.23619200001</v>
        <stp/>
        <stp>ContractData</stp>
        <stp>S.ITW</stp>
        <stp>T_CVol</stp>
        <stp/>
        <stp>T</stp>
        <tr r="M257" s="1"/>
      </tp>
      <tp>
        <v>7044485.3730429998</v>
        <stp/>
        <stp>ContractData</stp>
        <stp>S.NOW</stp>
        <stp>T_CVol</stp>
        <stp/>
        <stp>T</stp>
        <tr r="M337" s="1"/>
      </tp>
      <tp>
        <v>663676.68888399994</v>
        <stp/>
        <stp>ContractData</stp>
        <stp>S.LOW</stp>
        <stp>T_CVol</stp>
        <stp/>
        <stp>T</stp>
        <tr r="M289" s="1"/>
      </tp>
      <tp>
        <v>84.277619047599998</v>
        <stp/>
        <stp>StudyData</stp>
        <stp>S.IR</stp>
        <stp>MA</stp>
        <stp>InputChoice=Close,MAType=Sim,Period=21</stp>
        <stp>MA</stp>
        <stp>D</stp>
        <stp/>
        <stp>all</stp>
        <stp/>
        <stp/>
        <stp/>
        <stp>T</stp>
        <tr r="P253" s="1"/>
      </tp>
      <tp>
        <v>39.950476190499998</v>
        <stp/>
        <stp>StudyData</stp>
        <stp>S.IP</stp>
        <stp>MA</stp>
        <stp>InputChoice=Close,MAType=Sim,Period=21</stp>
        <stp>MA</stp>
        <stp>D</stp>
        <stp/>
        <stp>all</stp>
        <stp/>
        <stp/>
        <stp/>
        <stp>T</stp>
        <tr r="P251" s="1"/>
      </tp>
      <tp>
        <v>153.8114285714</v>
        <stp/>
        <stp>StudyData</stp>
        <stp>S.IT</stp>
        <stp>MA</stp>
        <stp>InputChoice=Close,MAType=Sim,Period=21</stp>
        <stp>MA</stp>
        <stp>D</stp>
        <stp/>
        <stp>all</stp>
        <stp/>
        <stp/>
        <stp/>
        <stp>T</stp>
        <tr r="P256" s="1"/>
      </tp>
      <tp>
        <v>22.6223809524</v>
        <stp/>
        <stp>StudyData</stp>
        <stp>ATR(S.META,MAType:=Sim,Period:=21)</stp>
        <stp>Bar</stp>
        <stp/>
        <stp>Close</stp>
        <stp>D</stp>
        <stp/>
        <stp/>
        <stp/>
        <stp/>
        <stp/>
        <stp>T</stp>
        <tr r="O307" s="1"/>
      </tp>
      <tp>
        <v>7.5861904761999996</v>
        <stp/>
        <stp>StudyData</stp>
        <stp>ATR(S.FERG,MAType:=Sim,Period:=21)</stp>
        <stp>Bar</stp>
        <stp/>
        <stp>Close</stp>
        <stp>D</stp>
        <stp/>
        <stp/>
        <stp/>
        <stp/>
        <stp/>
        <stp>T</stp>
        <tr r="O188" s="1"/>
      </tp>
      <tp>
        <v>13.164761904800001</v>
        <stp/>
        <stp>StudyData</stp>
        <stp>ATR(S.KEYS,MAType:=Sim,Period:=21)</stp>
        <stp>Bar</stp>
        <stp/>
        <stp>Close</stp>
        <stp>D</stp>
        <stp/>
        <stp/>
        <stp/>
        <stp/>
        <stp/>
        <stp>T</stp>
        <tr r="O268" s="1"/>
      </tp>
      <tp>
        <v>8.2904761904999997</v>
        <stp/>
        <stp>StudyData</stp>
        <stp>ATR(S.VEEV,MAType:=Sim,Period:=21)</stp>
        <stp>Bar</stp>
        <stp/>
        <stp>Close</stp>
        <stp>D</stp>
        <stp/>
        <stp/>
        <stp/>
        <stp/>
        <stp/>
        <stp>T</stp>
        <tr r="O467" s="1"/>
      </tp>
      <tp>
        <v>20.255238095199999</v>
        <stp/>
        <stp>StudyData</stp>
        <stp>ATR(S.REGN,MAType:=Sim,Period:=21)</stp>
        <stp>Bar</stp>
        <stp/>
        <stp>Close</stp>
        <stp>D</stp>
        <stp/>
        <stp/>
        <stp/>
        <stp/>
        <stp/>
        <stp>T</stp>
        <tr r="O390" s="1"/>
      </tp>
      <tp>
        <v>3.6947619048</v>
        <stp/>
        <stp>StudyData</stp>
        <stp>ATR(S.DECK,MAType:=Sim,Period:=21)</stp>
        <stp>Bar</stp>
        <stp/>
        <stp>Close</stp>
        <stp>D</stp>
        <stp/>
        <stp/>
        <stp/>
        <stp/>
        <stp/>
        <stp>T</stp>
        <tr r="O134" s="1"/>
      </tp>
      <tp>
        <v>0.33238095239999998</v>
        <stp/>
        <stp>StudyData</stp>
        <stp>ATR(S.TECH,MAType:=Sim,Period:=21)</stp>
        <stp>Bar</stp>
        <stp/>
        <stp>Close</stp>
        <stp>D</stp>
        <stp/>
        <stp/>
        <stp/>
        <stp/>
        <stp/>
        <stp>T</stp>
        <tr r="O432" s="1"/>
      </tp>
      <tp>
        <v>35.590476190499999</v>
        <stp/>
        <stp>StudyData</stp>
        <stp>ATR(S.DELL,MAType:=Sim,Period:=21)</stp>
        <stp>Bar</stp>
        <stp/>
        <stp>Close</stp>
        <stp>D</stp>
        <stp/>
        <stp/>
        <stp/>
        <stp/>
        <stp/>
        <stp>T</stp>
        <tr r="O135" s="1"/>
      </tp>
      <tp>
        <v>5.5619047619000002</v>
        <stp/>
        <stp>StudyData</stp>
        <stp>ATR(S.WELL,MAType:=Sim,Period:=21)</stp>
        <stp>Bar</stp>
        <stp/>
        <stp>Close</stp>
        <stp>D</stp>
        <stp/>
        <stp/>
        <stp/>
        <stp/>
        <stp/>
        <stp>T</stp>
        <tr r="O486" s="1"/>
      </tp>
      <tp>
        <v>2.4919047618999999</v>
        <stp/>
        <stp>StudyData</stp>
        <stp>ATR(S.GEHC,MAType:=Sim,Period:=21)</stp>
        <stp>Bar</stp>
        <stp/>
        <stp>Close</stp>
        <stp>D</stp>
        <stp/>
        <stp/>
        <stp/>
        <stp/>
        <stp/>
        <stp>T</stp>
        <tr r="O205" s="1"/>
      </tp>
      <tp>
        <v>19753677.288704</v>
        <stp/>
        <stp>StudyData</stp>
        <stp>S.BSX</stp>
        <stp>MA</stp>
        <stp>InputChoice=Vol,MAType=Sim,Period=21</stp>
        <stp>MA</stp>
        <stp>D</stp>
        <stp>-1</stp>
        <stp>all</stp>
        <stp/>
        <stp/>
        <stp/>
        <stp>T</stp>
        <tr r="N72" s="1"/>
      </tp>
      <tp>
        <v>13829494.088189241</v>
        <stp/>
        <stp>StudyData</stp>
        <stp>S.CSX</stp>
        <stp>MA</stp>
        <stp>InputChoice=Vol,MAType=Sim,Period=21</stp>
        <stp>MA</stp>
        <stp>D</stp>
        <stp>-1</stp>
        <stp>all</stp>
        <stp/>
        <stp/>
        <stp/>
        <stp>T</stp>
        <tr r="N121" s="1"/>
      </tp>
      <tp>
        <v>2593403.8268710999</v>
        <stp/>
        <stp>StudyData</stp>
        <stp>S.PSX</stp>
        <stp>MA</stp>
        <stp>InputChoice=Vol,MAType=Sim,Period=21</stp>
        <stp>MA</stp>
        <stp>D</stp>
        <stp>-1</stp>
        <stp>all</stp>
        <stp/>
        <stp/>
        <stp/>
        <stp>T</stp>
        <tr r="N382" s="1"/>
      </tp>
      <tp>
        <v>181.72</v>
        <stp/>
        <stp>ContractData</stp>
        <stp>S.MMM</stp>
        <stp>LastTrade</stp>
        <stp/>
        <stp>T</stp>
        <tr r="C311" s="1"/>
      </tp>
      <tp>
        <v>1682540.500749382</v>
        <stp/>
        <stp>StudyData</stp>
        <stp>S.HSY</stp>
        <stp>MA</stp>
        <stp>InputChoice=Vol,MAType=Sim,Period=21</stp>
        <stp>MA</stp>
        <stp>D</stp>
        <stp>-1</stp>
        <stp>all</stp>
        <stp/>
        <stp/>
        <stp/>
        <stp>T</stp>
        <tr r="N237" s="1"/>
      </tp>
      <tp>
        <v>592.53</v>
        <stp/>
        <stp>ContractData</stp>
        <stp>S.TMO</stp>
        <stp>LastTrade</stp>
        <stp/>
        <stp>T</stp>
        <tr r="C439" s="1"/>
      </tp>
      <tp>
        <v>641.78</v>
        <stp/>
        <stp>ContractData</stp>
        <stp>S.CMI</stp>
        <stp>LastTrade</stp>
        <stp/>
        <stp>T</stp>
        <tr r="C101" s="1"/>
      </tp>
      <tp>
        <v>31.03</v>
        <stp/>
        <stp>ContractData</stp>
        <stp>S.KMI</stp>
        <stp>LastTrade</stp>
        <stp/>
        <stp>T</stp>
        <tr r="C274" s="1"/>
      </tp>
      <tp>
        <v>478.31</v>
        <stp/>
        <stp>ContractData</stp>
        <stp>S.AMD</stp>
        <stp>LastTrade</stp>
        <stp/>
        <stp>T</stp>
        <tr r="C28" s="1"/>
      </tp>
      <tp>
        <v>219.20000000000002</v>
        <stp/>
        <stp>ContractData</stp>
        <stp>S.RMD</stp>
        <stp>LastTrade</stp>
        <stp/>
        <stp>T</stp>
        <tr r="C394" s="1"/>
      </tp>
      <tp>
        <v>33.770000000000003</v>
        <stp/>
        <stp>ContractData</stp>
        <stp>S.TSCO</stp>
        <stp>Low</stp>
        <stp/>
        <stp>T</stp>
        <tr r="H447" s="1"/>
      </tp>
      <tp>
        <v>326.15000000000003</v>
        <stp/>
        <stp>ContractData</stp>
        <stp>S.TSLA</stp>
        <stp>Low</stp>
        <stp/>
        <stp>T</stp>
        <tr r="H448" s="1"/>
      </tp>
      <tp>
        <v>253.33</v>
        <stp/>
        <stp>ContractData</stp>
        <stp>S.AME</stp>
        <stp>LastTrade</stp>
        <stp/>
        <stp>T</stp>
        <tr r="C29" s="1"/>
      </tp>
      <tp>
        <v>266.5</v>
        <stp/>
        <stp>ContractData</stp>
        <stp>S.CME</stp>
        <stp>LastTrade</stp>
        <stp/>
        <stp>T</stp>
        <tr r="C99" s="1"/>
      </tp>
      <tp>
        <v>819.58</v>
        <stp/>
        <stp>ContractData</stp>
        <stp>S.EME</stp>
        <stp>LastTrade</stp>
        <stp/>
        <stp>T</stp>
        <tr r="C162" s="1"/>
      </tp>
      <tp>
        <v>257.49</v>
        <stp/>
        <stp>ContractData</stp>
        <stp>S.TRGP</stp>
        <stp>Low</stp>
        <stp/>
        <stp>T</stp>
        <tr r="H443" s="1"/>
      </tp>
      <tp>
        <v>58.75</v>
        <stp/>
        <stp>ContractData</stp>
        <stp>S.TRMB</stp>
        <stp>Low</stp>
        <stp/>
        <stp>T</stp>
        <tr r="H444" s="1"/>
      </tp>
      <tp>
        <v>113.46000000000001</v>
        <stp/>
        <stp>ContractData</stp>
        <stp>S.TROW</stp>
        <stp>Low</stp>
        <stp/>
        <stp>T</stp>
        <tr r="H445" s="1"/>
      </tp>
      <tp>
        <v>32.46</v>
        <stp/>
        <stp>ContractData</stp>
        <stp>S.CMG</stp>
        <stp>LastTrade</stp>
        <stp/>
        <stp>T</stp>
        <tr r="C100" s="1"/>
      </tp>
      <tp>
        <v>478906.478350572</v>
        <stp/>
        <stp>StudyData</stp>
        <stp>S.ESS</stp>
        <stp>MA</stp>
        <stp>InputChoice=Vol,MAType=Sim,Period=21</stp>
        <stp>MA</stp>
        <stp>D</stp>
        <stp>-1</stp>
        <stp>all</stp>
        <stp/>
        <stp/>
        <stp/>
        <stp>T</stp>
        <tr r="N170" s="1"/>
      </tp>
      <tp>
        <v>9730060.0963598099</v>
        <stp/>
        <stp>StudyData</stp>
        <stp>S.HST</stp>
        <stp>MA</stp>
        <stp>InputChoice=Vol,MAType=Sim,Period=21</stp>
        <stp>MA</stp>
        <stp>D</stp>
        <stp>-1</stp>
        <stp>all</stp>
        <stp/>
        <stp/>
        <stp/>
        <stp>T</stp>
        <tr r="N236" s="1"/>
      </tp>
      <tp>
        <v>4916711.2801261898</v>
        <stp/>
        <stp>StudyData</stp>
        <stp>S.VST</stp>
        <stp>MA</stp>
        <stp>InputChoice=Vol,MAType=Sim,Period=21</stp>
        <stp>MA</stp>
        <stp>D</stp>
        <stp>-1</stp>
        <stp>all</stp>
        <stp/>
        <stp/>
        <stp/>
        <stp>T</stp>
        <tr r="N476" s="1"/>
      </tp>
      <tp>
        <v>796989.96663228597</v>
        <stp/>
        <stp>StudyData</stp>
        <stp>S.WST</stp>
        <stp>MA</stp>
        <stp>InputChoice=Vol,MAType=Sim,Period=21</stp>
        <stp>MA</stp>
        <stp>D</stp>
        <stp>-1</stp>
        <stp>all</stp>
        <stp/>
        <stp/>
        <stp/>
        <stp>T</stp>
        <tr r="N493" s="1"/>
      </tp>
      <tp>
        <v>108.03</v>
        <stp/>
        <stp>ContractData</stp>
        <stp>S.KMB</stp>
        <stp>LastTrade</stp>
        <stp/>
        <stp>T</stp>
        <tr r="C273" s="1"/>
      </tp>
      <tp>
        <v>70.78</v>
        <stp/>
        <stp>ContractData</stp>
        <stp>S.WMB</stp>
        <stp>LastTrade</stp>
        <stp/>
        <stp>T</stp>
        <tr r="C489" s="1"/>
      </tp>
      <tp>
        <v>83.59</v>
        <stp/>
        <stp>ContractData</stp>
        <stp>S.OMC</stp>
        <stp>LastTrade</stp>
        <stp/>
        <stp>T</stp>
        <tr r="C351" s="1"/>
      </tp>
      <tp>
        <v>284.37</v>
        <stp/>
        <stp>ContractData</stp>
        <stp>S.VMC</stp>
        <stp>LastTrade</stp>
        <stp/>
        <stp>T</stp>
        <tr r="C471" s="1"/>
      </tp>
      <tp>
        <v>247.34</v>
        <stp/>
        <stp>ContractData</stp>
        <stp>S.TTWO</stp>
        <stp>Low</stp>
        <stp/>
        <stp>T</stp>
        <tr r="H452" s="1"/>
      </tp>
      <tp>
        <v>934202.871488048</v>
        <stp/>
        <stp>StudyData</stp>
        <stp>S.MSI</stp>
        <stp>MA</stp>
        <stp>InputChoice=Vol,MAType=Sim,Period=21</stp>
        <stp>MA</stp>
        <stp>D</stp>
        <stp>-1</stp>
        <stp>all</stp>
        <stp/>
        <stp/>
        <stp/>
        <stp>T</stp>
        <tr r="N324" s="1"/>
      </tp>
      <tp>
        <v>64.92</v>
        <stp/>
        <stp>ContractData</stp>
        <stp>S.BMY</stp>
        <stp>LastTrade</stp>
        <stp/>
        <stp>T</stp>
        <tr r="C67" s="1"/>
      </tp>
      <tp>
        <v>921696.23658066697</v>
        <stp/>
        <stp>StudyData</stp>
        <stp>S.WSM</stp>
        <stp>MA</stp>
        <stp>InputChoice=Vol,MAType=Sim,Period=21</stp>
        <stp>MA</stp>
        <stp>D</stp>
        <stp>-1</stp>
        <stp>all</stp>
        <stp/>
        <stp/>
        <stp/>
        <stp>T</stp>
        <tr r="N492" s="1"/>
      </tp>
      <tp>
        <v>173.09</v>
        <stp/>
        <stp>ContractData</stp>
        <stp>S.TMUS</stp>
        <stp>Low</stp>
        <stp/>
        <stp>T</stp>
        <tr r="H440" s="1"/>
      </tp>
      <tp>
        <v>3191146.8210692899</v>
        <stp/>
        <stp>StudyData</stp>
        <stp>S.TSN</stp>
        <stp>MA</stp>
        <stp>InputChoice=Vol,MAType=Sim,Period=21</stp>
        <stp>MA</stp>
        <stp>D</stp>
        <stp>-1</stp>
        <stp>all</stp>
        <stp/>
        <stp/>
        <stp/>
        <stp>T</stp>
        <tr r="N449" s="1"/>
      </tp>
      <tp>
        <v>0.68262105235198811</v>
        <stp/>
        <stp>ContractData</stp>
        <stp>S.ZBRA</stp>
        <stp>PerCentNetLastTrade</stp>
        <stp/>
        <stp>T</stp>
        <tr r="E503" s="1"/>
      </tp>
      <tp>
        <v>169.28</v>
        <stp/>
        <stp>ContractData</stp>
        <stp>S.AMT</stp>
        <stp>LastTrade</stp>
        <stp/>
        <stp>T</stp>
        <tr r="C32" s="1"/>
      </tp>
      <tp>
        <v>603.69000000000005</v>
        <stp/>
        <stp>ContractData</stp>
        <stp>S.LMT</stp>
        <stp>LastTrade</stp>
        <stp/>
        <stp>T</stp>
        <tr r="C287" s="1"/>
      </tp>
      <tp>
        <v>111.46000000000001</v>
        <stp/>
        <stp>ContractData</stp>
        <stp>S.WMT</stp>
        <stp>LastTrade</stp>
        <stp/>
        <stp>T</stp>
        <tr r="C490" s="1"/>
      </tp>
      <tp>
        <v>1295969.5060730481</v>
        <stp/>
        <stp>StudyData</stp>
        <stp>S.PSA</stp>
        <stp>MA</stp>
        <stp>InputChoice=Vol,MAType=Sim,Period=21</stp>
        <stp>MA</stp>
        <stp>D</stp>
        <stp>-1</stp>
        <stp>all</stp>
        <stp/>
        <stp/>
        <stp/>
        <stp>T</stp>
        <tr r="N380" s="1"/>
      </tp>
      <tp>
        <v>8314610.8993697204</v>
        <stp/>
        <stp>StudyData</stp>
        <stp>S.USB</stp>
        <stp>MA</stp>
        <stp>InputChoice=Vol,MAType=Sim,Period=21</stp>
        <stp>MA</stp>
        <stp>D</stp>
        <stp>-1</stp>
        <stp>all</stp>
        <stp/>
        <stp/>
        <stp/>
        <stp>T</stp>
        <tr r="N465" s="1"/>
      </tp>
      <tp>
        <v>1213972.2794145241</v>
        <stp/>
        <stp>StudyData</stp>
        <stp>S.NSC</stp>
        <stp>MA</stp>
        <stp>InputChoice=Vol,MAType=Sim,Period=21</stp>
        <stp>MA</stp>
        <stp>D</stp>
        <stp>-1</stp>
        <stp>all</stp>
        <stp/>
        <stp/>
        <stp/>
        <stp>T</stp>
        <tr r="N339" s="1"/>
      </tp>
      <tp>
        <v>561.36</v>
        <stp/>
        <stp>ContractData</stp>
        <stp>S.AMP</stp>
        <stp>LastTrade</stp>
        <stp/>
        <stp>T</stp>
        <tr r="C31" s="1"/>
      </tp>
      <tp>
        <v>159.24</v>
        <stp/>
        <stp>ContractData</stp>
        <stp>S.EMR</stp>
        <stp>LastTrade</stp>
        <stp/>
        <stp>T</stp>
        <tr r="C163" s="1"/>
      </tp>
      <tp>
        <v>72.12</v>
        <stp/>
        <stp>ContractData</stp>
        <stp>S.TECH</stp>
        <stp>Low</stp>
        <stp/>
        <stp>T</stp>
        <tr r="H432" s="1"/>
      </tp>
      <tp>
        <v>69.61</v>
        <stp/>
        <stp>ContractData</stp>
        <stp>S.CMS</stp>
        <stp>LastTrade</stp>
        <stp/>
        <stp>T</stp>
        <tr r="C102" s="1"/>
      </tp>
      <tp>
        <v>1392554.2989266671</v>
        <stp/>
        <stp>StudyData</stp>
        <stp>S.RSG</stp>
        <stp>MA</stp>
        <stp>InputChoice=Vol,MAType=Sim,Period=21</stp>
        <stp>MA</stp>
        <stp>D</stp>
        <stp>-1</stp>
        <stp>all</stp>
        <stp/>
        <stp/>
        <stp/>
        <stp>T</stp>
        <tr r="N399" s="1"/>
      </tp>
      <tp>
        <v>118.24000000000001</v>
        <stp/>
        <stp>ContractData</stp>
        <stp>S.CF</stp>
        <stp>LastTrade</stp>
        <stp/>
        <stp>T</stp>
        <tr r="C88" s="1"/>
      </tp>
      <tp>
        <v>348.46</v>
        <stp/>
        <stp>ContractData</stp>
        <stp>S.CB</stp>
        <stp>LastTrade</stp>
        <stp/>
        <stp>T</stp>
        <tr r="C80" s="1"/>
      </tp>
      <tp>
        <v>45.1452380952</v>
        <stp/>
        <stp>StudyData</stp>
        <stp>S.NI</stp>
        <stp>MA</stp>
        <stp>InputChoice=Close,MAType=Sim,Period=21</stp>
        <stp>MA</stp>
        <stp>D</stp>
        <stp/>
        <stp>all</stp>
        <stp/>
        <stp/>
        <stp/>
        <stp>T</stp>
        <tr r="P334" s="1"/>
      </tp>
      <tp>
        <v>93.08</v>
        <stp/>
        <stp>ContractData</stp>
        <stp>S.CL</stp>
        <stp>LastTrade</stp>
        <stp/>
        <stp>T</stp>
        <tr r="C96" s="1"/>
      </tp>
      <tp>
        <v>279.60000000000002</v>
        <stp/>
        <stp>ContractData</stp>
        <stp>S.CI</stp>
        <stp>LastTrade</stp>
        <stp/>
        <stp>T</stp>
        <tr r="C93" s="1"/>
      </tp>
      <tp>
        <v>284468.21790799999</v>
        <stp/>
        <stp>ContractData</stp>
        <stp>S.ROP</stp>
        <stp>T_CVol</stp>
        <stp/>
        <stp>T</stp>
        <tr r="M397" s="1"/>
      </tp>
      <tp>
        <v>1768835.2093770001</v>
        <stp/>
        <stp>ContractData</stp>
        <stp>S.PEP</stp>
        <stp>T_CVol</stp>
        <stp/>
        <stp>T</stp>
        <tr r="M362" s="1"/>
      </tp>
      <tp>
        <v>486343.15795099997</v>
        <stp/>
        <stp>ContractData</stp>
        <stp>S.UNP</stp>
        <stp>T_CVol</stp>
        <stp/>
        <stp>T</stp>
        <tr r="M462" s="1"/>
      </tp>
      <tp>
        <v>560157.37518199999</v>
        <stp/>
        <stp>ContractData</stp>
        <stp>S.TAP</stp>
        <stp>T_CVol</stp>
        <stp/>
        <stp>T</stp>
        <tr r="M429" s="1"/>
      </tp>
      <tp>
        <v>1403815.6403389999</v>
        <stp/>
        <stp>ContractData</stp>
        <stp>S.CNP</stp>
        <stp>T_CVol</stp>
        <stp/>
        <stp>T</stp>
        <tr r="M104" s="1"/>
      </tp>
      <tp>
        <v>1660156.055684</v>
        <stp/>
        <stp>ContractData</stp>
        <stp>S.COP</stp>
        <stp>T_CVol</stp>
        <stp/>
        <stp>T</stp>
        <tr r="M109" s="1"/>
      </tp>
      <tp>
        <v>261969.088839</v>
        <stp/>
        <stp>ContractData</stp>
        <stp>S.BXP</stp>
        <stp>T_CVol</stp>
        <stp/>
        <stp>T</stp>
        <tr r="M74" s="1"/>
      </tp>
      <tp>
        <v>456777.942369</v>
        <stp/>
        <stp>ContractData</stp>
        <stp>S.ADP</stp>
        <stp>T_CVol</stp>
        <stp/>
        <stp>T</stp>
        <tr r="M12" s="1"/>
      </tp>
      <tp>
        <v>933147.56292299996</v>
        <stp/>
        <stp>ContractData</stp>
        <stp>S.AEP</stp>
        <stp>T_CVol</stp>
        <stp/>
        <stp>T</stp>
        <tr r="M15" s="1"/>
      </tp>
      <tp>
        <v>79316.027604999996</v>
        <stp/>
        <stp>ContractData</stp>
        <stp>S.AMP</stp>
        <stp>T_CVol</stp>
        <stp/>
        <stp>T</stp>
        <tr r="M31" s="1"/>
      </tp>
      <tp>
        <v>2209663.102306</v>
        <stp/>
        <stp>ContractData</stp>
        <stp>S.APP</stp>
        <stp>T_CVol</stp>
        <stp/>
        <stp>T</stp>
        <tr r="M41" s="1"/>
      </tp>
      <tp>
        <v>626700.67795899999</v>
        <stp/>
        <stp>ContractData</stp>
        <stp>S.AXP</stp>
        <stp>T_CVol</stp>
        <stp/>
        <stp>T</stp>
        <tr r="M51" s="1"/>
      </tp>
      <tp>
        <v>3675255.9445620002</v>
        <stp/>
        <stp>ContractData</stp>
        <stp>S.KDP</stp>
        <stp>T_CVol</stp>
        <stp/>
        <stp>T</stp>
        <tr r="M266" s="1"/>
      </tp>
      <tp>
        <v>2.9119047618999998</v>
        <stp/>
        <stp>StudyData</stp>
        <stp>ATR(S.SBUX,MAType:=Sim,Period:=21)</stp>
        <stp>Bar</stp>
        <stp/>
        <stp>Close</stp>
        <stp>D</stp>
        <stp/>
        <stp/>
        <stp/>
        <stp/>
        <stp/>
        <stp>T</stp>
        <tr r="O403" s="1"/>
      </tp>
      <tp>
        <v>14.5714285714</v>
        <stp/>
        <stp>StudyData</stp>
        <stp>ATR(S.ZBRA,MAType:=Sim,Period:=21)</stp>
        <stp>Bar</stp>
        <stp/>
        <stp>Close</stp>
        <stp>D</stp>
        <stp/>
        <stp/>
        <stp/>
        <stp/>
        <stp/>
        <stp>T</stp>
        <tr r="O503" s="1"/>
      </tp>
      <tp>
        <v>4.8319047618999997</v>
        <stp/>
        <stp>StudyData</stp>
        <stp>ATR(S.CBRE,MAType:=Sim,Period:=21)</stp>
        <stp>Bar</stp>
        <stp/>
        <stp>Close</stp>
        <stp>D</stp>
        <stp/>
        <stp/>
        <stp/>
        <stp/>
        <stp/>
        <stp>T</stp>
        <tr r="O82" s="1"/>
      </tp>
      <tp>
        <v>2.6076190476000001</v>
        <stp/>
        <stp>StudyData</stp>
        <stp>ATR(S.UBER,MAType:=Sim,Period:=21)</stp>
        <stp>Bar</stp>
        <stp/>
        <stp>Close</stp>
        <stp>D</stp>
        <stp/>
        <stp/>
        <stp/>
        <stp/>
        <stp/>
        <stp>T</stp>
        <tr r="O457" s="1"/>
      </tp>
      <tp>
        <v>3.8223809524000001</v>
        <stp/>
        <stp>StudyData</stp>
        <stp>ATR(S.EBAY,MAType:=Sim,Period:=21)</stp>
        <stp>Bar</stp>
        <stp/>
        <stp>Close</stp>
        <stp>D</stp>
        <stp/>
        <stp/>
        <stp/>
        <stp/>
        <stp/>
        <stp>T</stp>
        <tr r="O153" s="1"/>
      </tp>
      <tp>
        <v>0.3828571429</v>
        <stp/>
        <stp>StudyData</stp>
        <stp>ATR(S.HBAN,MAType:=Sim,Period:=21)</stp>
        <stp>Bar</stp>
        <stp/>
        <stp>Close</stp>
        <stp>D</stp>
        <stp/>
        <stp/>
        <stp/>
        <stp/>
        <stp/>
        <stp>T</stp>
        <tr r="O223" s="1"/>
      </tp>
      <tp>
        <v>6.6804761905000003</v>
        <stp/>
        <stp>StudyData</stp>
        <stp>ATR(S.SBAC,MAType:=Sim,Period:=21)</stp>
        <stp>Bar</stp>
        <stp/>
        <stp>Close</stp>
        <stp>D</stp>
        <stp/>
        <stp/>
        <stp/>
        <stp/>
        <stp/>
        <stp>T</stp>
        <tr r="O402" s="1"/>
      </tp>
      <tp>
        <v>6.3204761905</v>
        <stp/>
        <stp>StudyData</stp>
        <stp>ATR(S.ABBV,MAType:=Sim,Period:=21)</stp>
        <stp>Bar</stp>
        <stp/>
        <stp>Close</stp>
        <stp>D</stp>
        <stp/>
        <stp/>
        <stp/>
        <stp/>
        <stp/>
        <stp>T</stp>
        <tr r="O4" s="1"/>
      </tp>
      <tp>
        <v>5.3847619048000004</v>
        <stp/>
        <stp>StudyData</stp>
        <stp>ATR(S.ABNB,MAType:=Sim,Period:=21)</stp>
        <stp>Bar</stp>
        <stp/>
        <stp>Close</stp>
        <stp>D</stp>
        <stp/>
        <stp/>
        <stp/>
        <stp/>
        <stp/>
        <stp>T</stp>
        <tr r="O5" s="1"/>
      </tp>
      <tp>
        <v>10.7657142857</v>
        <stp/>
        <stp>StudyData</stp>
        <stp>ATR(S.CBOE,MAType:=Sim,Period:=21)</stp>
        <stp>Bar</stp>
        <stp/>
        <stp>Close</stp>
        <stp>D</stp>
        <stp/>
        <stp/>
        <stp/>
        <stp/>
        <stp/>
        <stp>T</stp>
        <tr r="O81" s="1"/>
      </tp>
      <tp>
        <v>8.3652380952000005</v>
        <stp/>
        <stp>StudyData</stp>
        <stp>ATR(S.JBHT,MAType:=Sim,Period:=21)</stp>
        <stp>Bar</stp>
        <stp/>
        <stp>Close</stp>
        <stp>D</stp>
        <stp/>
        <stp/>
        <stp/>
        <stp/>
        <stp/>
        <stp>T</stp>
        <tr r="O260" s="1"/>
      </tp>
      <tp>
        <v>3.4676190475999999</v>
        <stp/>
        <stp>StudyData</stp>
        <stp>ATR(S.IBKR,MAType:=Sim,Period:=21)</stp>
        <stp>Bar</stp>
        <stp/>
        <stp>Close</stp>
        <stp>D</stp>
        <stp/>
        <stp/>
        <stp/>
        <stp/>
        <stp/>
        <stp>T</stp>
        <tr r="O241" s="1"/>
      </tp>
      <tp>
        <v>5218964.40631219</v>
        <stp/>
        <stp>StudyData</stp>
        <stp>S.RTX</stp>
        <stp>MA</stp>
        <stp>InputChoice=Vol,MAType=Sim,Period=21</stp>
        <stp>MA</stp>
        <stp>D</stp>
        <stp>-1</stp>
        <stp>all</stp>
        <stp/>
        <stp/>
        <stp/>
        <stp>T</stp>
        <tr r="N400" s="1"/>
      </tp>
      <tp>
        <v>5638594.4852093402</v>
        <stp/>
        <stp>StudyData</stp>
        <stp>S.STX</stp>
        <stp>MA</stp>
        <stp>InputChoice=Vol,MAType=Sim,Period=21</stp>
        <stp>MA</stp>
        <stp>D</stp>
        <stp>-1</stp>
        <stp>all</stp>
        <stp/>
        <stp/>
        <stp/>
        <stp>T</stp>
        <tr r="N420" s="1"/>
      </tp>
      <tp>
        <v>118.51</v>
        <stp/>
        <stp>ContractData</stp>
        <stp>S.SJM</stp>
        <stp>LastTrade</stp>
        <stp/>
        <stp>T</stp>
        <tr r="C406" s="1"/>
      </tp>
      <tp>
        <v>1925391.3838375721</v>
        <stp/>
        <stp>StudyData</stp>
        <stp>S.STZ</stp>
        <stp>MA</stp>
        <stp>InputChoice=Vol,MAType=Sim,Period=21</stp>
        <stp>MA</stp>
        <stp>D</stp>
        <stp>-1</stp>
        <stp>all</stp>
        <stp/>
        <stp/>
        <stp/>
        <stp>T</stp>
        <tr r="N421" s="1"/>
      </tp>
      <tp>
        <v>179.81</v>
        <stp/>
        <stp>ContractData</stp>
        <stp>S.RJF</stp>
        <stp>LastTrade</stp>
        <stp/>
        <stp>T</stp>
        <tr r="C392" s="1"/>
      </tp>
      <tp>
        <v>2708055.1782570998</v>
        <stp/>
        <stp>StudyData</stp>
        <stp>S.ETR</stp>
        <stp>MA</stp>
        <stp>InputChoice=Vol,MAType=Sim,Period=21</stp>
        <stp>MA</stp>
        <stp>D</stp>
        <stp>-1</stp>
        <stp>all</stp>
        <stp/>
        <stp/>
        <stp/>
        <stp>T</stp>
        <tr r="N172" s="1"/>
      </tp>
      <tp>
        <v>3340436.02032386</v>
        <stp/>
        <stp>StudyData</stp>
        <stp>S.VTR</stp>
        <stp>MA</stp>
        <stp>InputChoice=Vol,MAType=Sim,Period=21</stp>
        <stp>MA</stp>
        <stp>D</stp>
        <stp>-1</stp>
        <stp>all</stp>
        <stp/>
        <stp/>
        <stp/>
        <stp>T</stp>
        <tr r="N477" s="1"/>
      </tp>
      <tp>
        <v>250.54</v>
        <stp/>
        <stp>ContractData</stp>
        <stp>S.AJG</stp>
        <stp>LastTrade</stp>
        <stp/>
        <stp>T</stp>
        <tr r="C20" s="1"/>
      </tp>
      <tp>
        <v>405.26</v>
        <stp/>
        <stp>ContractData</stp>
        <stp>S.SPGI</stp>
        <stp>Low</stp>
        <stp/>
        <stp>T</stp>
        <tr r="H415" s="1"/>
      </tp>
      <tp>
        <v>6754765.8229947099</v>
        <stp/>
        <stp>StudyData</stp>
        <stp>S.ZTS</stp>
        <stp>MA</stp>
        <stp>InputChoice=Vol,MAType=Sim,Period=21</stp>
        <stp>MA</stp>
        <stp>D</stp>
        <stp>-1</stp>
        <stp>all</stp>
        <stp/>
        <stp/>
        <stp/>
        <stp>T</stp>
        <tr r="N504" s="1"/>
      </tp>
      <tp>
        <v>68.67</v>
        <stp/>
        <stp>ContractData</stp>
        <stp>S.SWKS</stp>
        <stp>Low</stp>
        <stp/>
        <stp>T</stp>
        <tr r="H424" s="1"/>
      </tp>
      <tp>
        <v>2278483.52583738</v>
        <stp/>
        <stp>StudyData</stp>
        <stp>S.STT</stp>
        <stp>MA</stp>
        <stp>InputChoice=Vol,MAType=Sim,Period=21</stp>
        <stp>MA</stp>
        <stp>D</stp>
        <stp>-1</stp>
        <stp>all</stp>
        <stp/>
        <stp/>
        <stp/>
        <stp>T</stp>
        <tr r="N419" s="1"/>
      </tp>
      <tp>
        <v>2947807.2884600498</v>
        <stp/>
        <stp>StudyData</stp>
        <stp>S.FTV</stp>
        <stp>MA</stp>
        <stp>InputChoice=Vol,MAType=Sim,Period=21</stp>
        <stp>MA</stp>
        <stp>D</stp>
        <stp>-1</stp>
        <stp>all</stp>
        <stp/>
        <stp/>
        <stp/>
        <stp>T</stp>
        <tr r="N201" s="1"/>
      </tp>
      <tp>
        <v>261.7</v>
        <stp/>
        <stp>ContractData</stp>
        <stp>S.STLD</stp>
        <stp>Low</stp>
        <stp/>
        <stp>T</stp>
        <tr r="H418" s="1"/>
      </tp>
      <tp>
        <v>1516359.550424048</v>
        <stp/>
        <stp>StudyData</stp>
        <stp>S.ITW</stp>
        <stp>MA</stp>
        <stp>InputChoice=Vol,MAType=Sim,Period=21</stp>
        <stp>MA</stp>
        <stp>D</stp>
        <stp>-1</stp>
        <stp>all</stp>
        <stp/>
        <stp/>
        <stp/>
        <stp>T</stp>
        <tr r="N257" s="1"/>
      </tp>
      <tp>
        <v>571796.05948357203</v>
        <stp/>
        <stp>StudyData</stp>
        <stp>S.WTW</stp>
        <stp>MA</stp>
        <stp>InputChoice=Vol,MAType=Sim,Period=21</stp>
        <stp>MA</stp>
        <stp>D</stp>
        <stp>-1</stp>
        <stp>all</stp>
        <stp/>
        <stp/>
        <stp/>
        <stp>T</stp>
        <tr r="N494" s="1"/>
      </tp>
      <tp>
        <v>160.18</v>
        <stp/>
        <stp>ContractData</stp>
        <stp>S.TJX</stp>
        <stp>LastTrade</stp>
        <stp/>
        <stp>T</stp>
        <tr r="C437" s="1"/>
      </tp>
      <tp>
        <v>81.760000000000005</v>
        <stp/>
        <stp>ContractData</stp>
        <stp>S.SOLV</stp>
        <stp>Low</stp>
        <stp/>
        <stp>T</stp>
        <tr r="H413" s="1"/>
      </tp>
      <tp>
        <v>1194.01</v>
        <stp/>
        <stp>ContractData</stp>
        <stp>S.SNDK</stp>
        <stp>Low</stp>
        <stp/>
        <stp>T</stp>
        <tr r="H410" s="1"/>
      </tp>
      <tp>
        <v>415.95</v>
        <stp/>
        <stp>ContractData</stp>
        <stp>S.SNPS</stp>
        <stp>Low</stp>
        <stp/>
        <stp>T</stp>
        <tr r="H411" s="1"/>
      </tp>
      <tp>
        <v>31.66</v>
        <stp/>
        <stp>ContractData</stp>
        <stp>S.SMCI</stp>
        <stp>Low</stp>
        <stp/>
        <stp>T</stp>
        <tr r="H408" s="1"/>
      </tp>
      <tp>
        <v>2472713.8804290998</v>
        <stp/>
        <stp>StudyData</stp>
        <stp>S.ETN</stp>
        <stp>MA</stp>
        <stp>InputChoice=Vol,MAType=Sim,Period=21</stp>
        <stp>MA</stp>
        <stp>D</stp>
        <stp>-1</stp>
        <stp>all</stp>
        <stp/>
        <stp/>
        <stp/>
        <stp>T</stp>
        <tr r="N171" s="1"/>
      </tp>
      <tp>
        <v>998325.18692823802</v>
        <stp/>
        <stp>StudyData</stp>
        <stp>S.ATO</stp>
        <stp>MA</stp>
        <stp>InputChoice=Vol,MAType=Sim,Period=21</stp>
        <stp>MA</stp>
        <stp>D</stp>
        <stp>-1</stp>
        <stp>all</stp>
        <stp/>
        <stp/>
        <stp/>
        <stp>T</stp>
        <tr r="N45" s="1"/>
      </tp>
      <tp>
        <v>107.14</v>
        <stp/>
        <stp>ContractData</stp>
        <stp>S.SCHW</stp>
        <stp>Low</stp>
        <stp/>
        <stp>T</stp>
        <tr r="H404" s="1"/>
      </tp>
      <tp>
        <v>180.17000000000002</v>
        <stp/>
        <stp>ContractData</stp>
        <stp>S.SBAC</stp>
        <stp>Low</stp>
        <stp/>
        <stp>T</stp>
        <tr r="H402" s="1"/>
      </tp>
      <tp>
        <v>104.52</v>
        <stp/>
        <stp>ContractData</stp>
        <stp>S.SBUX</stp>
        <stp>Low</stp>
        <stp/>
        <stp>T</stp>
        <tr r="H403" s="1"/>
      </tp>
      <tp>
        <v>1205614.8194901431</v>
        <stp/>
        <stp>StudyData</stp>
        <stp>S.MTB</stp>
        <stp>MA</stp>
        <stp>InputChoice=Vol,MAType=Sim,Period=21</stp>
        <stp>MA</stp>
        <stp>D</stp>
        <stp>-1</stp>
        <stp>all</stp>
        <stp/>
        <stp/>
        <stp/>
        <stp>T</stp>
        <tr r="N325" s="1"/>
      </tp>
      <tp>
        <v>1623887.999448905</v>
        <stp/>
        <stp>StudyData</stp>
        <stp>S.PTC</stp>
        <stp>MA</stp>
        <stp>InputChoice=Vol,MAType=Sim,Period=21</stp>
        <stp>MA</stp>
        <stp>D</stp>
        <stp>-1</stp>
        <stp>all</stp>
        <stp/>
        <stp/>
        <stp/>
        <stp>T</stp>
        <tr r="N383" s="1"/>
      </tp>
      <tp>
        <v>169569.12789766671</v>
        <stp/>
        <stp>StudyData</stp>
        <stp>S.MTD</stp>
        <stp>MA</stp>
        <stp>InputChoice=Vol,MAType=Sim,Period=21</stp>
        <stp>MA</stp>
        <stp>D</stp>
        <stp>-1</stp>
        <stp>all</stp>
        <stp/>
        <stp/>
        <stp/>
        <stp>T</stp>
        <tr r="N326" s="1"/>
      </tp>
      <tp>
        <v>24127337.105452199</v>
        <stp/>
        <stp>StudyData</stp>
        <stp>S.TTD</stp>
        <stp>MA</stp>
        <stp>InputChoice=Vol,MAType=Sim,Period=21</stp>
        <stp>MA</stp>
        <stp>D</stp>
        <stp>-1</stp>
        <stp>all</stp>
        <stp/>
        <stp/>
        <stp/>
        <stp>T</stp>
        <tr r="N451" s="1"/>
      </tp>
      <tp>
        <v>1316557.3548350481</v>
        <stp/>
        <stp>StudyData</stp>
        <stp>S.DTE</stp>
        <stp>MA</stp>
        <stp>InputChoice=Vol,MAType=Sim,Period=21</stp>
        <stp>MA</stp>
        <stp>D</stp>
        <stp>-1</stp>
        <stp>all</stp>
        <stp/>
        <stp/>
        <stp/>
        <stp>T</stp>
        <tr r="N148" s="1"/>
      </tp>
      <tp>
        <v>761671.63463271398</v>
        <stp/>
        <stp>StudyData</stp>
        <stp>S.STE</stp>
        <stp>MA</stp>
        <stp>InputChoice=Vol,MAType=Sim,Period=21</stp>
        <stp>MA</stp>
        <stp>D</stp>
        <stp>-1</stp>
        <stp>all</stp>
        <stp/>
        <stp/>
        <stp/>
        <stp>T</stp>
        <tr r="N417" s="1"/>
      </tp>
      <tp>
        <v>111.88</v>
        <stp/>
        <stp>ContractData</stp>
        <stp>S.BG</stp>
        <stp>LastTrade</stp>
        <stp/>
        <stp>T</stp>
        <tr r="C61" s="1"/>
      </tp>
      <tp>
        <v>235.71</v>
        <stp/>
        <stp>ContractData</stp>
        <stp>S.BA</stp>
        <stp>LastTrade</stp>
        <stp/>
        <stp>T</stp>
        <tr r="C53" s="1"/>
      </tp>
      <tp>
        <v>85.5</v>
        <stp/>
        <stp>StudyData</stp>
        <stp>S.ON</stp>
        <stp>MA</stp>
        <stp>InputChoice=Close,MAType=Sim,Period=21</stp>
        <stp>MA</stp>
        <stp>D</stp>
        <stp/>
        <stp>all</stp>
        <stp/>
        <stp/>
        <stp/>
        <stp>T</stp>
        <tr r="P352" s="1"/>
      </tp>
      <tp>
        <v>5375994.3120640004</v>
        <stp/>
        <stp>ContractData</stp>
        <stp>S.HPQ</stp>
        <stp>T_CVol</stp>
        <stp/>
        <stp>T</stp>
        <tr r="M233" s="1"/>
      </tp>
      <tp>
        <v>170.66</v>
        <stp/>
        <stp>ContractData</stp>
        <stp>S.BR</stp>
        <stp>LastTrade</stp>
        <stp/>
        <stp>T</stp>
        <tr r="C69" s="1"/>
      </tp>
      <tp>
        <v>139.29</v>
        <stp/>
        <stp>ContractData</stp>
        <stp>S.BX</stp>
        <stp>LastTrade</stp>
        <stp/>
        <stp>T</stp>
        <tr r="C73" s="1"/>
      </tp>
      <tp>
        <v>-0.45999999999997954</v>
        <stp/>
        <stp>ContractData</stp>
        <stp>S.GOOGL</stp>
        <stp>NetLastTrade</stp>
        <stp/>
        <stp>T</stp>
        <tr r="D215" s="1"/>
      </tp>
      <tp>
        <v>2.5633333333000001</v>
        <stp/>
        <stp>StudyData</stp>
        <stp>ATR(S.ACGL,MAType:=Sim,Period:=21)</stp>
        <stp>Bar</stp>
        <stp/>
        <stp>Close</stp>
        <stp>D</stp>
        <stp/>
        <stp/>
        <stp/>
        <stp/>
        <stp/>
        <stp>T</stp>
        <tr r="O7" s="1"/>
      </tp>
      <tp>
        <v>3.6180952381</v>
        <stp/>
        <stp>StudyData</stp>
        <stp>ATR(S.PCAR,MAType:=Sim,Period:=21)</stp>
        <stp>Bar</stp>
        <stp/>
        <stp>Close</stp>
        <stp>D</stp>
        <stp/>
        <stp/>
        <stp/>
        <stp/>
        <stp/>
        <stp>T</stp>
        <tr r="O359" s="1"/>
      </tp>
      <tp>
        <v>0.84428571429999999</v>
        <stp/>
        <stp>StudyData</stp>
        <stp>ATR(S.NCLH,MAType:=Sim,Period:=21)</stp>
        <stp>Bar</stp>
        <stp/>
        <stp>Close</stp>
        <stp>D</stp>
        <stp/>
        <stp/>
        <stp/>
        <stp/>
        <stp/>
        <stp>T</stp>
        <tr r="O328" s="1"/>
      </tp>
      <tp>
        <v>7.7433333332999998</v>
        <stp/>
        <stp>StudyData</stp>
        <stp>ATR(S.QCOM,MAType:=Sim,Period:=21)</stp>
        <stp>Bar</stp>
        <stp/>
        <stp>Close</stp>
        <stp>D</stp>
        <stp/>
        <stp/>
        <stp/>
        <stp/>
        <stp/>
        <stp>T</stp>
        <tr r="O387" s="1"/>
      </tp>
      <tp>
        <v>4.5547619048000003</v>
        <stp/>
        <stp>StudyData</stp>
        <stp>ATR(S.MCHP,MAType:=Sim,Period:=21)</stp>
        <stp>Bar</stp>
        <stp/>
        <stp>Close</stp>
        <stp>D</stp>
        <stp/>
        <stp/>
        <stp/>
        <stp/>
        <stp/>
        <stp>T</stp>
        <tr r="O301" s="1"/>
      </tp>
      <tp>
        <v>2.2019047618999998</v>
        <stp/>
        <stp>StudyData</stp>
        <stp>ATR(S.SCHW,MAType:=Sim,Period:=21)</stp>
        <stp>Bar</stp>
        <stp/>
        <stp>Close</stp>
        <stp>D</stp>
        <stp/>
        <stp/>
        <stp/>
        <stp/>
        <stp/>
        <stp>T</stp>
        <tr r="O404" s="1"/>
      </tp>
      <tp>
        <v>4.3733333332999997</v>
        <stp/>
        <stp>StudyData</stp>
        <stp>ATR(S.ECHO,MAType:=Sim,Period:=21)</stp>
        <stp>Bar</stp>
        <stp/>
        <stp>Close</stp>
        <stp>D</stp>
        <stp/>
        <stp/>
        <stp/>
        <stp/>
        <stp/>
        <stp>T</stp>
        <tr r="O154" s="1"/>
      </tp>
      <tp>
        <v>188.5</v>
        <stp/>
        <stp>ContractData</stp>
        <stp>S.TKO</stp>
        <stp>LastTrade</stp>
        <stp/>
        <stp>T</stp>
        <tr r="C438" s="1"/>
      </tp>
      <tp>
        <v>88.28</v>
        <stp/>
        <stp>ContractData</stp>
        <stp>S.OKE</stp>
        <stp>LastTrade</stp>
        <stp/>
        <stp>T</stp>
        <tr r="C350" s="1"/>
      </tp>
      <tp>
        <v>41.92</v>
        <stp/>
        <stp>ContractData</stp>
        <stp>S.NKE</stp>
        <stp>LastTrade</stp>
        <stp/>
        <stp>T</stp>
        <tr r="C335" s="1"/>
      </tp>
      <tp>
        <v>254.36</v>
        <stp/>
        <stp>ContractData</stp>
        <stp>S.PKG</stp>
        <stp>LastTrade</stp>
        <stp/>
        <stp>T</stp>
        <tr r="C369" s="1"/>
      </tp>
      <tp>
        <v>112.68</v>
        <stp/>
        <stp>ContractData</stp>
        <stp>S.RVTY</stp>
        <stp>Low</stp>
        <stp/>
        <stp>T</stp>
        <tr r="H401" s="1"/>
      </tp>
      <tp>
        <v>5605596.6001735199</v>
        <stp/>
        <stp>StudyData</stp>
        <stp>S.LUV</stp>
        <stp>MA</stp>
        <stp>InputChoice=Vol,MAType=Sim,Period=21</stp>
        <stp>MA</stp>
        <stp>D</stp>
        <stp>-1</stp>
        <stp>all</stp>
        <stp/>
        <stp/>
        <stp/>
        <stp>T</stp>
        <tr r="N292" s="1"/>
      </tp>
      <tp>
        <v>53.2</v>
        <stp/>
        <stp>ContractData</stp>
        <stp>S.MKC</stp>
        <stp>LastTrade</stp>
        <stp/>
        <stp>T</stp>
        <tr r="C309" s="1"/>
      </tp>
      <tp>
        <v>3993149.9172613798</v>
        <stp/>
        <stp>StudyData</stp>
        <stp>S.DUK</stp>
        <stp>MA</stp>
        <stp>InputChoice=Vol,MAType=Sim,Period=21</stp>
        <stp>MA</stp>
        <stp>D</stp>
        <stp>-1</stp>
        <stp>all</stp>
        <stp/>
        <stp/>
        <stp/>
        <stp>T</stp>
        <tr r="N149" s="1"/>
      </tp>
      <tp>
        <v>253.77</v>
        <stp/>
        <stp>ContractData</stp>
        <stp>S.ROST</stp>
        <stp>Low</stp>
        <stp/>
        <stp>T</stp>
        <tr r="H398" s="1"/>
      </tp>
      <tp>
        <v>1570091.172661429</v>
        <stp/>
        <stp>StudyData</stp>
        <stp>S.HUM</stp>
        <stp>MA</stp>
        <stp>InputChoice=Vol,MAType=Sim,Period=21</stp>
        <stp>MA</stp>
        <stp>D</stp>
        <stp>-1</stp>
        <stp>all</stp>
        <stp/>
        <stp/>
        <stp/>
        <stp>T</stp>
        <tr r="N239" s="1"/>
      </tp>
      <tp>
        <v>2766658.11563071</v>
        <stp/>
        <stp>StudyData</stp>
        <stp>S.YUM</stp>
        <stp>MA</stp>
        <stp>InputChoice=Vol,MAType=Sim,Period=21</stp>
        <stp>MA</stp>
        <stp>D</stp>
        <stp>-1</stp>
        <stp>all</stp>
        <stp/>
        <stp/>
        <stp/>
        <stp>T</stp>
        <tr r="N501" s="1"/>
      </tp>
      <tp>
        <v>1392175.3698191431</v>
        <stp/>
        <stp>StudyData</stp>
        <stp>S.NUE</stp>
        <stp>MA</stp>
        <stp>InputChoice=Vol,MAType=Sim,Period=21</stp>
        <stp>MA</stp>
        <stp>D</stp>
        <stp>-1</stp>
        <stp>all</stp>
        <stp/>
        <stp/>
        <stp/>
        <stp>T</stp>
        <tr r="N342" s="1"/>
      </tp>
      <tp>
        <v>63.56</v>
        <stp/>
        <stp>ContractData</stp>
        <stp>S.BKR</stp>
        <stp>LastTrade</stp>
        <stp/>
        <stp>T</stp>
        <tr r="C64" s="1"/>
      </tp>
      <tp>
        <v>103.16</v>
        <stp/>
        <stp>ContractData</stp>
        <stp>S.KKR</stp>
        <stp>LastTrade</stp>
        <stp/>
        <stp>T</stp>
        <tr r="C271" s="1"/>
      </tp>
      <tp>
        <v>775.83</v>
        <stp/>
        <stp>ContractData</stp>
        <stp>S.REGN</stp>
        <stp>Low</stp>
        <stp/>
        <stp>T</stp>
        <tr r="H390" s="1"/>
      </tp>
      <tp>
        <v>297.83666666670001</v>
        <stp/>
        <stp>StudyData</stp>
        <stp>S.LH</stp>
        <stp>MA</stp>
        <stp>InputChoice=Close,MAType=Sim,Period=21</stp>
        <stp>MA</stp>
        <stp>D</stp>
        <stp/>
        <stp>all</stp>
        <stp/>
        <stp/>
        <stp/>
        <stp>T</stp>
        <tr r="P281" s="1"/>
      </tp>
      <tp>
        <v>739941.69434799999</v>
        <stp/>
        <stp>ContractData</stp>
        <stp>S.PGR</stp>
        <stp>T_CVol</stp>
        <stp/>
        <stp>T</stp>
        <tr r="M366" s="1"/>
      </tp>
      <tp>
        <v>716232.77554499998</v>
        <stp/>
        <stp>ContractData</stp>
        <stp>S.PNR</stp>
        <stp>T_CVol</stp>
        <stp/>
        <stp>T</stp>
        <tr r="M374" s="1"/>
      </tp>
      <tp>
        <v>166499.49113800001</v>
        <stp/>
        <stp>ContractData</stp>
        <stp>S.PWR</stp>
        <stp>T_CVol</stp>
        <stp/>
        <stp>T</stp>
        <tr r="M384" s="1"/>
      </tp>
      <tp>
        <v>475368.77942099998</v>
        <stp/>
        <stp>ContractData</stp>
        <stp>S.VTR</stp>
        <stp>T_CVol</stp>
        <stp/>
        <stp>T</stp>
        <tr r="M477" s="1"/>
      </tp>
      <tp>
        <v>490967.35284800001</v>
        <stp/>
        <stp>ContractData</stp>
        <stp>S.UDR</stp>
        <stp>T_CVol</stp>
        <stp/>
        <stp>T</stp>
        <tr r="M458" s="1"/>
      </tp>
      <tp>
        <v>803129.016771</v>
        <stp/>
        <stp>ContractData</stp>
        <stp>S.TER</stp>
        <stp>T_CVol</stp>
        <stp/>
        <stp>T</stp>
        <tr r="M434" s="1"/>
      </tp>
      <tp>
        <v>765286.66344200005</v>
        <stp/>
        <stp>ContractData</stp>
        <stp>S.TPR</stp>
        <stp>T_CVol</stp>
        <stp/>
        <stp>T</stp>
        <tr r="M442" s="1"/>
      </tp>
      <tp>
        <v>345616.690129</v>
        <stp/>
        <stp>ContractData</stp>
        <stp>S.COR</stp>
        <stp>T_CVol</stp>
        <stp/>
        <stp>T</stp>
        <tr r="M110" s="1"/>
      </tp>
      <tp>
        <v>1442172.9173600001</v>
        <stp/>
        <stp>ContractData</stp>
        <stp>S.BKR</stp>
        <stp>T_CVol</stp>
        <stp/>
        <stp>T</stp>
        <tr r="M64" s="1"/>
      </tp>
      <tp>
        <v>565283.13477799995</v>
        <stp/>
        <stp>ContractData</stp>
        <stp>S.EMR</stp>
        <stp>T_CVol</stp>
        <stp/>
        <stp>T</stp>
        <tr r="M163" s="1"/>
      </tp>
      <tp>
        <v>431063.034621</v>
        <stp/>
        <stp>ContractData</stp>
        <stp>S.ETR</stp>
        <stp>T_CVol</stp>
        <stp/>
        <stp>T</stp>
        <tr r="M172" s="1"/>
      </tp>
      <tp>
        <v>370964.13832999999</v>
        <stp/>
        <stp>ContractData</stp>
        <stp>S.EQR</stp>
        <stp>T_CVol</stp>
        <stp/>
        <stp>T</stp>
        <tr r="M166" s="1"/>
      </tp>
      <tp>
        <v>127215.587441</v>
        <stp/>
        <stp>ContractData</stp>
        <stp>S.EXR</stp>
        <stp>T_CVol</stp>
        <stp/>
        <stp>T</stp>
        <tr r="M179" s="1"/>
      </tp>
      <tp>
        <v>324662.47116000002</v>
        <stp/>
        <stp>ContractData</stp>
        <stp>S.DLR</stp>
        <stp>T_CVol</stp>
        <stp/>
        <stp>T</stp>
        <tr r="M141" s="1"/>
      </tp>
      <tp>
        <v>1442522.757611</v>
        <stp/>
        <stp>ContractData</stp>
        <stp>S.DHR</stp>
        <stp>T_CVol</stp>
        <stp/>
        <stp>T</stp>
        <tr r="M139" s="1"/>
      </tp>
      <tp>
        <v>1813326.7595830001</v>
        <stp/>
        <stp>ContractData</stp>
        <stp>S.KKR</stp>
        <stp>T_CVol</stp>
        <stp/>
        <stp>T</stp>
        <tr r="M271" s="1"/>
      </tp>
      <tp>
        <v>11455.882879999999</v>
        <stp/>
        <stp>ContractData</stp>
        <stp>S.NVR</stp>
        <stp>T_CVol</stp>
        <stp/>
        <stp>T</stp>
        <tr r="M344" s="1"/>
      </tp>
      <tp>
        <v>471553.28896899999</v>
        <stp/>
        <stp>ContractData</stp>
        <stp>S.MAR</stp>
        <stp>T_CVol</stp>
        <stp/>
        <stp>T</stp>
        <tr r="M298" s="1"/>
      </tp>
      <tp>
        <v>7484292.0055553801</v>
        <stp/>
        <stp>StudyData</stp>
        <stp>S.CVX</stp>
        <stp>MA</stp>
        <stp>InputChoice=Vol,MAType=Sim,Period=21</stp>
        <stp>MA</stp>
        <stp>D</stp>
        <stp>-1</stp>
        <stp>all</stp>
        <stp/>
        <stp/>
        <stp/>
        <stp>T</stp>
        <tr r="N127" s="1"/>
      </tp>
      <tp>
        <v>129.26</v>
        <stp/>
        <stp>ContractData</stp>
        <stp>S.PHM</stp>
        <stp>LastTrade</stp>
        <stp/>
        <stp>T</stp>
        <tr r="C368" s="1"/>
      </tp>
      <tp>
        <v>849619.42244804802</v>
        <stp/>
        <stp>StudyData</stp>
        <stp>S.AVY</stp>
        <stp>MA</stp>
        <stp>InputChoice=Vol,MAType=Sim,Period=21</stp>
        <stp>MA</stp>
        <stp>D</stp>
        <stp>-1</stp>
        <stp>all</stp>
        <stp/>
        <stp/>
        <stp/>
        <stp>T</stp>
        <tr r="N48" s="1"/>
      </tp>
      <tp>
        <v>5236025.8931352403</v>
        <stp/>
        <stp>StudyData</stp>
        <stp>S.IVZ</stp>
        <stp>MA</stp>
        <stp>InputChoice=Vol,MAType=Sim,Period=21</stp>
        <stp>MA</stp>
        <stp>D</stp>
        <stp>-1</stp>
        <stp>all</stp>
        <stp/>
        <stp/>
        <stp/>
        <stp>T</stp>
        <tr r="N258" s="1"/>
      </tp>
      <tp>
        <v>146.80000000000001</v>
        <stp/>
        <stp>ContractData</stp>
        <stp>S.DHI</stp>
        <stp>LastTrade</stp>
        <stp/>
        <stp>T</stp>
        <tr r="C138" s="1"/>
      </tp>
      <tp>
        <v>103.19</v>
        <stp/>
        <stp>ContractData</stp>
        <stp>S.CHD</stp>
        <stp>LastTrade</stp>
        <stp/>
        <stp>T</stp>
        <tr r="C90" s="1"/>
      </tp>
      <tp>
        <v>35318.600375904804</v>
        <stp/>
        <stp>StudyData</stp>
        <stp>S.NVR</stp>
        <stp>MA</stp>
        <stp>InputChoice=Vol,MAType=Sim,Period=21</stp>
        <stp>MA</stp>
        <stp>D</stp>
        <stp>-1</stp>
        <stp>all</stp>
        <stp/>
        <stp/>
        <stp/>
        <stp>T</stp>
        <tr r="N344" s="1"/>
      </tp>
      <tp>
        <v>5653052.7186055696</v>
        <stp/>
        <stp>StudyData</stp>
        <stp>S.LVS</stp>
        <stp>MA</stp>
        <stp>InputChoice=Vol,MAType=Sim,Period=21</stp>
        <stp>MA</stp>
        <stp>D</stp>
        <stp>-1</stp>
        <stp>all</stp>
        <stp/>
        <stp/>
        <stp/>
        <stp>T</stp>
        <tr r="N293" s="1"/>
      </tp>
      <tp>
        <v>8666249.7725573294</v>
        <stp/>
        <stp>StudyData</stp>
        <stp>S.CVS</stp>
        <stp>MA</stp>
        <stp>InputChoice=Vol,MAType=Sim,Period=21</stp>
        <stp>MA</stp>
        <stp>D</stp>
        <stp>-1</stp>
        <stp>all</stp>
        <stp/>
        <stp/>
        <stp/>
        <stp>T</stp>
        <tr r="N126" s="1"/>
      </tp>
      <tp>
        <v>24.79</v>
        <stp/>
        <stp>ContractData</stp>
        <stp>S.KHC</stp>
        <stp>LastTrade</stp>
        <stp/>
        <stp>T</stp>
        <tr r="C269" s="1"/>
      </tp>
      <tp>
        <v>293.52</v>
        <stp/>
        <stp>ContractData</stp>
        <stp>S.LHX</stp>
        <stp>LastTrade</stp>
        <stp/>
        <stp>T</stp>
        <tr r="C282" s="1"/>
      </tp>
      <tp>
        <v>10063811.954083521</v>
        <stp/>
        <stp>StudyData</stp>
        <stp>S.DVN</stp>
        <stp>MA</stp>
        <stp>InputChoice=Vol,MAType=Sim,Period=21</stp>
        <stp>MA</stp>
        <stp>D</stp>
        <stp>-1</stp>
        <stp>all</stp>
        <stp/>
        <stp/>
        <stp/>
        <stp>T</stp>
        <tr r="N151" s="1"/>
      </tp>
      <tp>
        <v>163.11000000000001</v>
        <stp/>
        <stp>ContractData</stp>
        <stp>S.QCOM</stp>
        <stp>Low</stp>
        <stp/>
        <stp>T</stp>
        <tr r="H387" s="1"/>
      </tp>
      <tp>
        <v>975070.47341323795</v>
        <stp/>
        <stp>StudyData</stp>
        <stp>S.DVA</stp>
        <stp>MA</stp>
        <stp>InputChoice=Vol,MAType=Sim,Period=21</stp>
        <stp>MA</stp>
        <stp>D</stp>
        <stp>-1</stp>
        <stp>all</stp>
        <stp/>
        <stp/>
        <stp/>
        <stp>T</stp>
        <tr r="N150" s="1"/>
      </tp>
      <tp>
        <v>745478.19004495302</v>
        <stp/>
        <stp>StudyData</stp>
        <stp>S.AVB</stp>
        <stp>MA</stp>
        <stp>InputChoice=Vol,MAType=Sim,Period=21</stp>
        <stp>MA</stp>
        <stp>D</stp>
        <stp>-1</stp>
        <stp>all</stp>
        <stp/>
        <stp/>
        <stp/>
        <stp>T</stp>
        <tr r="N46" s="1"/>
      </tp>
      <tp>
        <v>362.76</v>
        <stp/>
        <stp>ContractData</stp>
        <stp>S.SHW</stp>
        <stp>LastTrade</stp>
        <stp/>
        <stp>T</stp>
        <tr r="C405" s="1"/>
      </tp>
      <tp>
        <v>205.68</v>
        <stp/>
        <stp>ContractData</stp>
        <stp>S.DHR</stp>
        <stp>LastTrade</stp>
        <stp/>
        <stp>T</stp>
        <tr r="C139" s="1"/>
      </tp>
      <tp>
        <v>172.74</v>
        <stp/>
        <stp>ContractData</stp>
        <stp>S.UHS</stp>
        <stp>LastTrade</stp>
        <stp/>
        <stp>T</stp>
        <tr r="C459" s="1"/>
      </tp>
      <tp>
        <v>31853576.652687099</v>
        <stp/>
        <stp>StudyData</stp>
        <stp>S.GOOGL</stp>
        <stp>MA</stp>
        <stp>InputChoice=Vol,MAType=Sim,Period=21</stp>
        <stp>MA</stp>
        <stp>D</stp>
        <stp>-1</stp>
        <stp>all</stp>
        <stp/>
        <stp/>
        <stp/>
        <stp>T</stp>
        <tr r="N215" s="1"/>
      </tp>
      <tp>
        <v>554.15095238100002</v>
        <stp/>
        <stp>StudyData</stp>
        <stp>S.MA</stp>
        <stp>MA</stp>
        <stp>InputChoice=Close,MAType=Sim,Period=21</stp>
        <stp>MA</stp>
        <stp>D</stp>
        <stp/>
        <stp>all</stp>
        <stp/>
        <stp/>
        <stp/>
        <stp>T</stp>
        <tr r="P296" s="1"/>
      </tp>
      <tp>
        <v>70.997619047599997</v>
        <stp/>
        <stp>StudyData</stp>
        <stp>S.MO</stp>
        <stp>MA</stp>
        <stp>InputChoice=Close,MAType=Sim,Period=21</stp>
        <stp>MA</stp>
        <stp>D</stp>
        <stp/>
        <stp>all</stp>
        <stp/>
        <stp/>
        <stp/>
        <stp>T</stp>
        <tr r="P313" s="1"/>
      </tp>
      <tp>
        <v>221816.91393400001</v>
        <stp/>
        <stp>ContractData</stp>
        <stp>S.UHS</stp>
        <stp>T_CVol</stp>
        <stp/>
        <stp>T</stp>
        <tr r="M459" s="1"/>
      </tp>
      <tp>
        <v>1451308.770359</v>
        <stp/>
        <stp>ContractData</stp>
        <stp>S.UPS</stp>
        <stp>T_CVol</stp>
        <stp/>
        <stp>T</stp>
        <tr r="M463" s="1"/>
      </tp>
      <tp>
        <v>3765612.3724739999</v>
        <stp/>
        <stp>ContractData</stp>
        <stp>S.ZTS</stp>
        <stp>T_CVol</stp>
        <stp/>
        <stp>T</stp>
        <tr r="M504" s="1"/>
      </tp>
      <tp>
        <v>589573.29297800001</v>
        <stp/>
        <stp>ContractData</stp>
        <stp>S.CMS</stp>
        <stp>T_CVol</stp>
        <stp/>
        <stp>T</stp>
        <tr r="M102" s="1"/>
      </tp>
      <tp>
        <v>2749408.929798</v>
        <stp/>
        <stp>ContractData</stp>
        <stp>S.CVS</stp>
        <stp>T_CVol</stp>
        <stp/>
        <stp>T</stp>
        <tr r="M126" s="1"/>
      </tp>
      <tp>
        <v>1020839.436128</v>
        <stp/>
        <stp>ContractData</stp>
        <stp>S.AES</stp>
        <stp>T_CVol</stp>
        <stp/>
        <stp>T</stp>
        <tr r="M16" s="1"/>
      </tp>
      <tp>
        <v>260164.37276999999</v>
        <stp/>
        <stp>ContractData</stp>
        <stp>S.AOS</stp>
        <stp>T_CVol</stp>
        <stp/>
        <stp>T</stp>
        <tr r="M36" s="1"/>
      </tp>
      <tp>
        <v>2108096.4921309999</v>
        <stp/>
        <stp>ContractData</stp>
        <stp>S.GIS</stp>
        <stp>T_CVol</stp>
        <stp/>
        <stp>T</stp>
        <tr r="M209" s="1"/>
      </tp>
      <tp>
        <v>166649.27038900001</v>
        <stp/>
        <stp>ContractData</stp>
        <stp>S.FDS</stp>
        <stp>T_CVol</stp>
        <stp/>
        <stp>T</stp>
        <tr r="M184" s="1"/>
      </tp>
      <tp>
        <v>1347974.2145779999</v>
        <stp/>
        <stp>ContractData</stp>
        <stp>S.FIS</stp>
        <stp>T_CVol</stp>
        <stp/>
        <stp>T</stp>
        <tr r="M191" s="1"/>
      </tp>
      <tp>
        <v>38363.484553000002</v>
        <stp/>
        <stp>ContractData</stp>
        <stp>S.ESS</stp>
        <stp>T_CVol</stp>
        <stp/>
        <stp>T</stp>
        <tr r="M170" s="1"/>
      </tp>
      <tp>
        <v>3929009.378461</v>
        <stp/>
        <stp>ContractData</stp>
        <stp>S.DIS</stp>
        <stp>T_CVol</stp>
        <stp/>
        <stp>T</stp>
        <tr r="M140" s="1"/>
      </tp>
      <tp>
        <v>254957.03148199999</v>
        <stp/>
        <stp>ContractData</stp>
        <stp>S.HAS</stp>
        <stp>T_CVol</stp>
        <stp/>
        <stp>T</stp>
        <tr r="M222" s="1"/>
      </tp>
      <tp>
        <v>206675.630962</v>
        <stp/>
        <stp>ContractData</stp>
        <stp>S.NWS</stp>
        <stp>T_CVol</stp>
        <stp/>
        <stp>T</stp>
        <tr r="M345" s="1"/>
      </tp>
      <tp>
        <v>606029.33691700001</v>
        <stp/>
        <stp>ContractData</stp>
        <stp>S.MAS</stp>
        <stp>T_CVol</stp>
        <stp/>
        <stp>T</stp>
        <tr r="M299" s="1"/>
      </tp>
      <tp>
        <v>2230765.8486720002</v>
        <stp/>
        <stp>ContractData</stp>
        <stp>S.MOS</stp>
        <stp>T_CVol</stp>
        <stp/>
        <stp>T</stp>
        <tr r="M314" s="1"/>
      </tp>
      <tp>
        <v>1168768.2486050001</v>
        <stp/>
        <stp>ContractData</stp>
        <stp>S.LVS</stp>
        <stp>T_CVol</stp>
        <stp/>
        <stp>T</stp>
        <tr r="M293" s="1"/>
      </tp>
      <tp>
        <v>215.6976190476</v>
        <stp/>
        <stp>StudyData</stp>
        <stp>S.MS</stp>
        <stp>MA</stp>
        <stp>InputChoice=Close,MAType=Sim,Period=21</stp>
        <stp>MA</stp>
        <stp>D</stp>
        <stp/>
        <stp>all</stp>
        <stp/>
        <stp/>
        <stp/>
        <stp>T</stp>
        <tr r="P321" s="1"/>
      </tp>
      <tp>
        <v>887.74714285710002</v>
        <stp/>
        <stp>StudyData</stp>
        <stp>S.MU</stp>
        <stp>MA</stp>
        <stp>InputChoice=Close,MAType=Sim,Period=21</stp>
        <stp>MA</stp>
        <stp>D</stp>
        <stp/>
        <stp>all</stp>
        <stp/>
        <stp/>
        <stp/>
        <stp>T</stp>
        <tr r="P327" s="1"/>
      </tp>
      <tp>
        <v>9.0933333333000004</v>
        <stp/>
        <stp>StudyData</stp>
        <stp>ATR(S.AAPL,MAType:=Sim,Period:=21)</stp>
        <stp>Bar</stp>
        <stp/>
        <stp>Close</stp>
        <stp>D</stp>
        <stp/>
        <stp/>
        <stp/>
        <stp/>
        <stp/>
        <stp>T</stp>
        <tr r="O3" s="1"/>
      </tp>
      <tp>
        <v>2.200952381</v>
        <stp/>
        <stp>StudyData</stp>
        <stp>ATR(S.CARR,MAType:=Sim,Period:=21)</stp>
        <stp>Bar</stp>
        <stp/>
        <stp>Close</stp>
        <stp>D</stp>
        <stp/>
        <stp/>
        <stp/>
        <stp/>
        <stp/>
        <stp>T</stp>
        <tr r="O77" s="1"/>
      </tp>
      <tp>
        <v>27.273333333299998</v>
        <stp/>
        <stp>StudyData</stp>
        <stp>ATR(S.CASY,MAType:=Sim,Period:=21)</stp>
        <stp>Bar</stp>
        <stp/>
        <stp>Close</stp>
        <stp>D</stp>
        <stp/>
        <stp/>
        <stp/>
        <stp/>
        <stp/>
        <stp>T</stp>
        <tr r="O78" s="1"/>
      </tp>
      <tp>
        <v>1.4519047619000001</v>
        <stp/>
        <stp>StudyData</stp>
        <stp>ATR(S.FAST,MAType:=Sim,Period:=21)</stp>
        <stp>Bar</stp>
        <stp/>
        <stp>Close</stp>
        <stp>D</stp>
        <stp/>
        <stp/>
        <stp/>
        <stp/>
        <stp/>
        <stp>T</stp>
        <tr r="O182" s="1"/>
      </tp>
      <tp>
        <v>8.3319047619000006</v>
        <stp/>
        <stp>StudyData</stp>
        <stp>ATR(S.DASH,MAType:=Sim,Period:=21)</stp>
        <stp>Bar</stp>
        <stp/>
        <stp>Close</stp>
        <stp>D</stp>
        <stp/>
        <stp/>
        <stp/>
        <stp/>
        <stp/>
        <stp>T</stp>
        <tr r="O130" s="1"/>
      </tp>
      <tp>
        <v>3.7452380952</v>
        <stp/>
        <stp>StudyData</stp>
        <stp>ATR(S.PAYX,MAType:=Sim,Period:=21)</stp>
        <stp>Bar</stp>
        <stp/>
        <stp>Close</stp>
        <stp>D</stp>
        <stp/>
        <stp/>
        <stp/>
        <stp/>
        <stp/>
        <stp>T</stp>
        <tr r="O358" s="1"/>
      </tp>
      <tp>
        <v>1.6728571429000001</v>
        <stp/>
        <stp>StudyData</stp>
        <stp>ATR(S.BALL,MAType:=Sim,Period:=21)</stp>
        <stp>Bar</stp>
        <stp/>
        <stp>Close</stp>
        <stp>D</stp>
        <stp/>
        <stp/>
        <stp/>
        <stp/>
        <stp/>
        <stp>T</stp>
        <tr r="O55" s="1"/>
      </tp>
      <tp>
        <v>15.55</v>
        <stp/>
        <stp>StudyData</stp>
        <stp>ATR(S.PANW,MAType:=Sim,Period:=21)</stp>
        <stp>Bar</stp>
        <stp/>
        <stp>Close</stp>
        <stp>D</stp>
        <stp/>
        <stp/>
        <stp/>
        <stp/>
        <stp/>
        <stp>T</stp>
        <tr r="O357" s="1"/>
      </tp>
      <tp>
        <v>6.5357142857000001</v>
        <stp/>
        <stp>StudyData</stp>
        <stp>ATR(S.FANG,MAType:=Sim,Period:=21)</stp>
        <stp>Bar</stp>
        <stp/>
        <stp>Close</stp>
        <stp>D</stp>
        <stp/>
        <stp/>
        <stp/>
        <stp/>
        <stp/>
        <stp>T</stp>
        <tr r="O181" s="1"/>
      </tp>
      <tp>
        <v>24.07</v>
        <stp/>
        <stp>ContractData</stp>
        <stp>S.KIM</stp>
        <stp>LastTrade</stp>
        <stp/>
        <stp>T</stp>
        <tr r="C270" s="1"/>
      </tp>
      <tp>
        <v>488.39</v>
        <stp/>
        <stp>ContractData</stp>
        <stp>S.LIN</stp>
        <stp>LastTrade</stp>
        <stp/>
        <stp>T</stp>
        <tr r="C284" s="1"/>
      </tp>
      <tp>
        <v>58.32</v>
        <stp/>
        <stp>ContractData</stp>
        <stp>S.PYPL</stp>
        <stp>Low</stp>
        <stp/>
        <stp>T</stp>
        <tr r="H385" s="1"/>
      </tp>
      <tp>
        <v>332.17</v>
        <stp/>
        <stp>ContractData</stp>
        <stp>S.HII</stp>
        <stp>LastTrade</stp>
        <stp/>
        <stp>T</stp>
        <tr r="C227" s="1"/>
      </tp>
      <tp>
        <v>426.43</v>
        <stp/>
        <stp>ContractData</stp>
        <stp>S.LII</stp>
        <stp>LastTrade</stp>
        <stp/>
        <stp>T</stp>
        <tr r="C283" s="1"/>
      </tp>
      <tp>
        <v>9</v>
        <stp/>
        <stp>ContractData</stp>
        <stp>S.PSKY</stp>
        <stp>Low</stp>
        <stp/>
        <stp>T</stp>
        <tr r="H381" s="1"/>
      </tp>
      <tp>
        <v>1134614.7225239051</v>
        <stp/>
        <stp>StudyData</stp>
        <stp>S.PWR</stp>
        <stp>MA</stp>
        <stp>InputChoice=Vol,MAType=Sim,Period=21</stp>
        <stp>MA</stp>
        <stp>D</stp>
        <stp>-1</stp>
        <stp>all</stp>
        <stp/>
        <stp/>
        <stp/>
        <stp>T</stp>
        <tr r="N384" s="1"/>
      </tp>
      <tp>
        <v>77.95</v>
        <stp/>
        <stp>ContractData</stp>
        <stp>S.AIG</stp>
        <stp>LastTrade</stp>
        <stp/>
        <stp>T</stp>
        <tr r="C18" s="1"/>
      </tp>
      <tp>
        <v>142.59</v>
        <stp/>
        <stp>ContractData</stp>
        <stp>S.HIG</stp>
        <stp>LastTrade</stp>
        <stp/>
        <stp>T</stp>
        <tr r="C226" s="1"/>
      </tp>
      <tp>
        <v>1113509.4490055239</v>
        <stp/>
        <stp>StudyData</stp>
        <stp>S.NWS</stp>
        <stp>MA</stp>
        <stp>InputChoice=Vol,MAType=Sim,Period=21</stp>
        <stp>MA</stp>
        <stp>D</stp>
        <stp>-1</stp>
        <stp>all</stp>
        <stp/>
        <stp/>
        <stp/>
        <stp>T</stp>
        <tr r="N345" s="1"/>
      </tp>
      <tp>
        <v>304297.16689323803</v>
        <stp/>
        <stp>StudyData</stp>
        <stp>S.GWW</stp>
        <stp>MA</stp>
        <stp>InputChoice=Vol,MAType=Sim,Period=21</stp>
        <stp>MA</stp>
        <stp>D</stp>
        <stp>-1</stp>
        <stp>all</stp>
        <stp/>
        <stp/>
        <stp/>
        <stp>T</stp>
        <tr r="N220" s="1"/>
      </tp>
      <tp>
        <v>2214911.4630075251</v>
        <stp/>
        <stp>StudyData</stp>
        <stp>S.AWK</stp>
        <stp>MA</stp>
        <stp>InputChoice=Vol,MAType=Sim,Period=21</stp>
        <stp>MA</stp>
        <stp>D</stp>
        <stp>-1</stp>
        <stp>all</stp>
        <stp/>
        <stp/>
        <stp/>
        <stp>T</stp>
        <tr r="N49" s="1"/>
      </tp>
      <tp>
        <v>2082037.953656334</v>
        <stp/>
        <stp>StudyData</stp>
        <stp>S.SWK</stp>
        <stp>MA</stp>
        <stp>InputChoice=Vol,MAType=Sim,Period=21</stp>
        <stp>MA</stp>
        <stp>D</stp>
        <stp>-1</stp>
        <stp>all</stp>
        <stp/>
        <stp/>
        <stp/>
        <stp>T</stp>
        <tr r="N423" s="1"/>
      </tp>
      <tp>
        <v>67.989999999999995</v>
        <stp/>
        <stp>ContractData</stp>
        <stp>S.EIX</stp>
        <stp>LastTrade</stp>
        <stp/>
        <stp>T</stp>
        <tr r="C159" s="1"/>
      </tp>
      <tp>
        <v>1699.13</v>
        <stp/>
        <stp>ContractData</stp>
        <stp>S.FIX</stp>
        <stp>LastTrade</stp>
        <stp/>
        <stp>T</stp>
        <tr r="C194" s="1"/>
      </tp>
      <tp>
        <v>140.34</v>
        <stp/>
        <stp>ContractData</stp>
        <stp>S.PODD</stp>
        <stp>Low</stp>
        <stp/>
        <stp>T</stp>
        <tr r="H376" s="1"/>
      </tp>
      <tp>
        <v>2075824.8615917619</v>
        <stp/>
        <stp>StudyData</stp>
        <stp>S.HWM</stp>
        <stp>MA</stp>
        <stp>InputChoice=Vol,MAType=Sim,Period=21</stp>
        <stp>MA</stp>
        <stp>D</stp>
        <stp>-1</stp>
        <stp>all</stp>
        <stp/>
        <stp/>
        <stp/>
        <stp>T</stp>
        <tr r="N240" s="1"/>
      </tp>
      <tp>
        <v>288.07</v>
        <stp/>
        <stp>ContractData</stp>
        <stp>S.AIZ</stp>
        <stp>LastTrade</stp>
        <stp/>
        <stp>T</stp>
        <tr r="C19" s="1"/>
      </tp>
      <tp>
        <v>170.87</v>
        <stp/>
        <stp>ContractData</stp>
        <stp>S.PLTR</stp>
        <stp>Low</stp>
        <stp/>
        <stp>T</stp>
        <tr r="H371" s="1"/>
      </tp>
      <tp>
        <v>132.24</v>
        <stp/>
        <stp>ContractData</stp>
        <stp>S.PCAR</stp>
        <stp>Low</stp>
        <stp/>
        <stp>T</stp>
        <tr r="H359" s="1"/>
      </tp>
      <tp>
        <v>362.95</v>
        <stp/>
        <stp>ContractData</stp>
        <stp>S.PANW</stp>
        <stp>Low</stp>
        <stp/>
        <stp>T</stp>
        <tr r="H357" s="1"/>
      </tp>
      <tp>
        <v>119</v>
        <stp/>
        <stp>ContractData</stp>
        <stp>S.PAYX</stp>
        <stp>Low</stp>
        <stp/>
        <stp>T</stp>
        <tr r="H358" s="1"/>
      </tp>
      <tp>
        <v>102.87</v>
        <stp/>
        <stp>ContractData</stp>
        <stp>S.DIS</stp>
        <stp>LastTrade</stp>
        <stp/>
        <stp>T</stp>
        <tr r="C140" s="1"/>
      </tp>
      <tp>
        <v>37.050000000000004</v>
        <stp/>
        <stp>ContractData</stp>
        <stp>S.GIS</stp>
        <stp>LastTrade</stp>
        <stp/>
        <stp>T</stp>
        <tr r="C209" s="1"/>
      </tp>
      <tp>
        <v>42.44</v>
        <stp/>
        <stp>ContractData</stp>
        <stp>S.FIS</stp>
        <stp>LastTrade</stp>
        <stp/>
        <stp>T</stp>
        <tr r="C191" s="1"/>
      </tp>
      <tp>
        <v>31.2395238095</v>
        <stp/>
        <stp>StudyData</stp>
        <stp>S.RF</stp>
        <stp>MA</stp>
        <stp>InputChoice=Close,MAType=Sim,Period=21</stp>
        <stp>MA</stp>
        <stp>D</stp>
        <stp/>
        <stp>all</stp>
        <stp/>
        <stp/>
        <stp/>
        <stp>T</stp>
        <tr r="P391" s="1"/>
      </tp>
      <tp>
        <v>381.47619047619997</v>
        <stp/>
        <stp>StudyData</stp>
        <stp>S.RL</stp>
        <stp>MA</stp>
        <stp>InputChoice=Close,MAType=Sim,Period=21</stp>
        <stp>MA</stp>
        <stp>D</stp>
        <stp/>
        <stp>all</stp>
        <stp/>
        <stp/>
        <stp/>
        <stp>T</stp>
        <tr r="P393" s="1"/>
      </tp>
      <tp>
        <v>695672.37503800006</v>
        <stp/>
        <stp>ContractData</stp>
        <stp>S.RCL</stp>
        <stp>T_CVol</stp>
        <stp/>
        <stp>T</stp>
        <tr r="M388" s="1"/>
      </tp>
      <tp>
        <v>1026256.289058</v>
        <stp/>
        <stp>ContractData</stp>
        <stp>S.ROL</stp>
        <stp>T_CVol</stp>
        <stp/>
        <stp>T</stp>
        <tr r="M396" s="1"/>
      </tp>
      <tp>
        <v>3120341.4383379999</v>
        <stp/>
        <stp>ContractData</stp>
        <stp>S.PPL</stp>
        <stp>T_CVol</stp>
        <stp/>
        <stp>T</stp>
        <tr r="M378" s="1"/>
      </tp>
      <tp>
        <v>828117.61639500002</v>
        <stp/>
        <stp>ContractData</stp>
        <stp>S.UAL</stp>
        <stp>T_CVol</stp>
        <stp/>
        <stp>T</stp>
        <tr r="M456" s="1"/>
      </tp>
      <tp>
        <v>243422.28547100001</v>
        <stp/>
        <stp>ContractData</stp>
        <stp>S.TEL</stp>
        <stp>T_CVol</stp>
        <stp/>
        <stp>T</stp>
        <tr r="M433" s="1"/>
      </tp>
      <tp>
        <v>119690.292497</v>
        <stp/>
        <stp>ContractData</stp>
        <stp>S.TPL</stp>
        <stp>T_CVol</stp>
        <stp/>
        <stp>T</stp>
        <tr r="M441" s="1"/>
      </tp>
      <tp>
        <v>156289.56048399999</v>
        <stp/>
        <stp>ContractData</stp>
        <stp>S.TYL</stp>
        <stp>T_CVol</stp>
        <stp/>
        <stp>T</stp>
        <tr r="M455" s="1"/>
      </tp>
      <tp>
        <v>1564494.943552</v>
        <stp/>
        <stp>ContractData</stp>
        <stp>S.XEL</stp>
        <stp>T_CVol</stp>
        <stp/>
        <stp>T</stp>
        <tr r="M497" s="1"/>
      </tp>
      <tp>
        <v>378530.23337799998</v>
        <stp/>
        <stp>ContractData</stp>
        <stp>S.XYL</stp>
        <stp>T_CVol</stp>
        <stp/>
        <stp>T</stp>
        <tr r="M499" s="1"/>
      </tp>
      <tp>
        <v>13404449.453687999</v>
        <stp/>
        <stp>ContractData</stp>
        <stp>S.CCL</stp>
        <stp>T_CVol</stp>
        <stp/>
        <stp>T</stp>
        <tr r="F36" s="2"/>
        <tr r="M84" s="1"/>
      </tp>
      <tp>
        <v>226194.242314</v>
        <stp/>
        <stp>ContractData</stp>
        <stp>S.CRL</stp>
        <stp>T_CVol</stp>
        <stp/>
        <stp>T</stp>
        <tr r="M116" s="1"/>
      </tp>
      <tp>
        <v>450140.47003500001</v>
        <stp/>
        <stp>ContractData</stp>
        <stp>S.AFL</stp>
        <stp>T_CVol</stp>
        <stp/>
        <stp>T</stp>
        <tr r="M17" s="1"/>
      </tp>
      <tp>
        <v>500585.996766</v>
        <stp/>
        <stp>ContractData</stp>
        <stp>S.ALL</stp>
        <stp>T_CVol</stp>
        <stp/>
        <stp>T</stp>
        <tr r="M24" s="1"/>
      </tp>
      <tp>
        <v>277993.88923700002</v>
        <stp/>
        <stp>ContractData</stp>
        <stp>S.ECL</stp>
        <stp>T_CVol</stp>
        <stp/>
        <stp>T</stp>
        <tr r="M155" s="1"/>
      </tp>
      <tp>
        <v>907184.68923999998</v>
        <stp/>
        <stp>ContractData</stp>
        <stp>S.DAL</stp>
        <stp>T_CVol</stp>
        <stp/>
        <stp>T</stp>
        <tr r="M129" s="1"/>
      </tp>
      <tp>
        <v>160858.48418999999</v>
        <stp/>
        <stp>ContractData</stp>
        <stp>S.JBL</stp>
        <stp>T_CVol</stp>
        <stp/>
        <stp>T</stp>
        <tr r="M261" s="1"/>
      </tp>
      <tp>
        <v>2837655.7384390002</v>
        <stp/>
        <stp>ContractData</stp>
        <stp>S.HAL</stp>
        <stp>T_CVol</stp>
        <stp/>
        <stp>T</stp>
        <tr r="M221" s="1"/>
      </tp>
      <tp>
        <v>550008.45345399994</v>
        <stp/>
        <stp>ContractData</stp>
        <stp>S.HRL</stp>
        <stp>T_CVol</stp>
        <stp/>
        <stp>T</stp>
        <tr r="M234" s="1"/>
      </tp>
      <tp>
        <v>1521109.9817859521</v>
        <stp/>
        <stp>StudyData</stp>
        <stp>S.LHX</stp>
        <stp>MA</stp>
        <stp>InputChoice=Vol,MAType=Sim,Period=21</stp>
        <stp>MA</stp>
        <stp>D</stp>
        <stp>-1</stp>
        <stp>all</stp>
        <stp/>
        <stp/>
        <stp/>
        <stp>T</stp>
        <tr r="N282" s="1"/>
      </tp>
      <tp>
        <v>44.77</v>
        <stp/>
        <stp>ContractData</stp>
        <stp>S.DVN</stp>
        <stp>LastTrade</stp>
        <stp/>
        <stp>T</stp>
        <tr r="C151" s="1"/>
      </tp>
      <tp>
        <v>-0.30390873386945949</v>
        <stp/>
        <stp>ContractData</stp>
        <stp>S.AVGO</stp>
        <stp>PerCentNetLastTrade</stp>
        <stp/>
        <stp>T</stp>
        <tr r="E47" s="1"/>
      </tp>
      <tp>
        <v>-1.089808274470232</v>
        <stp/>
        <stp>ContractData</stp>
        <stp>S.APTV</stp>
        <stp>PerCentNetLastTrade</stp>
        <stp/>
        <stp>T</stp>
        <tr r="E42" s="1"/>
      </tp>
      <tp>
        <v>-0.74534161490683226</v>
        <stp/>
        <stp>ContractData</stp>
        <stp>S.ARES</stp>
        <stp>PerCentNetLastTrade</stp>
        <stp/>
        <stp>T</stp>
        <tr r="E44" s="1"/>
      </tp>
      <tp>
        <v>146.62</v>
        <stp/>
        <stp>ContractData</stp>
        <stp>S.ORCL</stp>
        <stp>Low</stp>
        <stp/>
        <stp>T</stp>
        <tr r="H353" s="1"/>
      </tp>
      <tp>
        <v>91.78</v>
        <stp/>
        <stp>ContractData</stp>
        <stp>S.ORLY</stp>
        <stp>Low</stp>
        <stp/>
        <stp>T</stp>
        <tr r="H354" s="1"/>
      </tp>
      <tp>
        <v>6674700.4019297203</v>
        <stp/>
        <stp>StudyData</stp>
        <stp>S.DHR</stp>
        <stp>MA</stp>
        <stp>InputChoice=Vol,MAType=Sim,Period=21</stp>
        <stp>MA</stp>
        <stp>D</stp>
        <stp>-1</stp>
        <stp>all</stp>
        <stp/>
        <stp/>
        <stp/>
        <stp>T</stp>
        <tr r="N139" s="1"/>
      </tp>
      <tp>
        <v>986426.90301590494</v>
        <stp/>
        <stp>StudyData</stp>
        <stp>S.UHS</stp>
        <stp>MA</stp>
        <stp>InputChoice=Vol,MAType=Sim,Period=21</stp>
        <stp>MA</stp>
        <stp>D</stp>
        <stp>-1</stp>
        <stp>all</stp>
        <stp/>
        <stp/>
        <stp/>
        <stp>T</stp>
        <tr r="N459" s="1"/>
      </tp>
      <tp>
        <v>181.93</v>
        <stp/>
        <stp>ContractData</stp>
        <stp>S.DVA</stp>
        <stp>LastTrade</stp>
        <stp/>
        <stp>T</stp>
        <tr r="C150" s="1"/>
      </tp>
      <tp>
        <v>4.5831071259697724</v>
        <stp/>
        <stp>ContractData</stp>
        <stp>S.AXON</stp>
        <stp>PerCentNetLastTrade</stp>
        <stp/>
        <stp>T</stp>
        <tr r="E50" s="1"/>
      </tp>
      <tp>
        <v>183.66</v>
        <stp/>
        <stp>ContractData</stp>
        <stp>S.AVB</stp>
        <stp>LastTrade</stp>
        <stp/>
        <stp>T</stp>
        <tr r="C46" s="1"/>
      </tp>
      <tp>
        <v>72.510000000000005</v>
        <stp/>
        <stp>ContractData</stp>
        <stp>S.OTIS</stp>
        <stp>Low</stp>
        <stp/>
        <stp>T</stp>
        <tr r="H355" s="1"/>
      </tp>
      <tp>
        <v>2111885.0044436189</v>
        <stp/>
        <stp>StudyData</stp>
        <stp>S.SHW</stp>
        <stp>MA</stp>
        <stp>InputChoice=Vol,MAType=Sim,Period=21</stp>
        <stp>MA</stp>
        <stp>D</stp>
        <stp>-1</stp>
        <stp>all</stp>
        <stp/>
        <stp/>
        <stp/>
        <stp>T</stp>
        <tr r="N405" s="1"/>
      </tp>
      <tp>
        <v>1.9569397835677387</v>
        <stp/>
        <stp>ContractData</stp>
        <stp>S.ADBE</stp>
        <stp>PerCentNetLastTrade</stp>
        <stp/>
        <stp>T</stp>
        <tr r="E9" s="1"/>
      </tp>
      <tp>
        <v>2.0635940260157377</v>
        <stp/>
        <stp>ContractData</stp>
        <stp>S.ADSK</stp>
        <stp>PerCentNetLastTrade</stp>
        <stp/>
        <stp>T</stp>
        <tr r="E13" s="1"/>
      </tp>
      <tp>
        <v>2666804.6665819502</v>
        <stp/>
        <stp>StudyData</stp>
        <stp>S.DHI</stp>
        <stp>MA</stp>
        <stp>InputChoice=Vol,MAType=Sim,Period=21</stp>
        <stp>MA</stp>
        <stp>D</stp>
        <stp>-1</stp>
        <stp>all</stp>
        <stp/>
        <stp/>
        <stp/>
        <stp>T</stp>
        <tr r="N138" s="1"/>
      </tp>
      <tp>
        <v>193.05</v>
        <stp/>
        <stp>ContractData</stp>
        <stp>S.CVX</stp>
        <stp>LastTrade</stp>
        <stp/>
        <stp>T</stp>
        <tr r="C127" s="1"/>
      </tp>
      <tp>
        <v>-2.1223630038617434</v>
        <stp/>
        <stp>ContractData</stp>
        <stp>S.AAPL</stp>
        <stp>PerCentNetLastTrade</stp>
        <stp/>
        <stp>T</stp>
        <tr r="E3" s="1"/>
      </tp>
      <tp>
        <v>177.37</v>
        <stp/>
        <stp>ContractData</stp>
        <stp>S.AVY</stp>
        <stp>LastTrade</stp>
        <stp/>
        <stp>T</stp>
        <tr r="C48" s="1"/>
      </tp>
      <tp>
        <v>1867082.5997765721</v>
        <stp/>
        <stp>StudyData</stp>
        <stp>S.PHM</stp>
        <stp>MA</stp>
        <stp>InputChoice=Vol,MAType=Sim,Period=21</stp>
        <stp>MA</stp>
        <stp>D</stp>
        <stp>-1</stp>
        <stp>all</stp>
        <stp/>
        <stp/>
        <stp/>
        <stp>T</stp>
        <tr r="N368" s="1"/>
      </tp>
      <tp>
        <v>31.990000000000002</v>
        <stp/>
        <stp>ContractData</stp>
        <stp>S.IVZ</stp>
        <stp>LastTrade</stp>
        <stp/>
        <stp>T</stp>
        <tr r="C258" s="1"/>
      </tp>
      <tp>
        <v>-0.57879772542648256</v>
        <stp/>
        <stp>ContractData</stp>
        <stp>S.ACGL</stp>
        <stp>PerCentNetLastTrade</stp>
        <stp/>
        <stp>T</stp>
        <tr r="E7" s="1"/>
      </tp>
      <tp>
        <v>-0.60152820679564301</v>
        <stp/>
        <stp>ContractData</stp>
        <stp>S.ABBV</stp>
        <stp>PerCentNetLastTrade</stp>
        <stp/>
        <stp>T</stp>
        <tr r="E4" s="1"/>
      </tp>
      <tp>
        <v>2.6337956983208852</v>
        <stp/>
        <stp>ContractData</stp>
        <stp>S.ABNB</stp>
        <stp>PerCentNetLastTrade</stp>
        <stp/>
        <stp>T</stp>
        <tr r="E5" s="1"/>
      </tp>
      <tp>
        <v>0.26767897989974204</v>
        <stp/>
        <stp>ContractData</stp>
        <stp>S.AMGN</stp>
        <stp>PerCentNetLastTrade</stp>
        <stp/>
        <stp>T</stp>
        <tr r="E30" s="1"/>
      </tp>
      <tp>
        <v>-1.3707014875542531</v>
        <stp/>
        <stp>ContractData</stp>
        <stp>S.AMAT</stp>
        <stp>PerCentNetLastTrade</stp>
        <stp/>
        <stp>T</stp>
        <tr r="E26" s="1"/>
      </tp>
      <tp>
        <v>-1.7342248223986627</v>
        <stp/>
        <stp>ContractData</stp>
        <stp>S.AMCR</stp>
        <stp>PerCentNetLastTrade</stp>
        <stp/>
        <stp>T</stp>
        <tr r="E27" s="1"/>
      </tp>
      <tp>
        <v>1.7924803264354416</v>
        <stp/>
        <stp>ContractData</stp>
        <stp>S.AMZN</stp>
        <stp>PerCentNetLastTrade</stp>
        <stp/>
        <stp>T</stp>
        <tr r="E33" s="1"/>
      </tp>
      <tp>
        <v>0.45491189680985833</v>
        <stp/>
        <stp>ContractData</stp>
        <stp>S.ALGN</stp>
        <stp>PerCentNetLastTrade</stp>
        <stp/>
        <stp>T</stp>
        <tr r="E23" s="1"/>
      </tp>
      <tp>
        <v>-1.651473896057772</v>
        <stp/>
        <stp>ContractData</stp>
        <stp>S.ALLE</stp>
        <stp>PerCentNetLastTrade</stp>
        <stp/>
        <stp>T</stp>
        <tr r="E25" s="1"/>
      </tp>
      <tp>
        <v>1.319764668468755</v>
        <stp/>
        <stp>ContractData</stp>
        <stp>S.ANET</stp>
        <stp>PerCentNetLastTrade</stp>
        <stp/>
        <stp>T</stp>
        <tr r="E34" s="1"/>
      </tp>
      <tp>
        <v>14479015.94729119</v>
        <stp/>
        <stp>StudyData</stp>
        <stp>S.KHC</stp>
        <stp>MA</stp>
        <stp>InputChoice=Vol,MAType=Sim,Period=21</stp>
        <stp>MA</stp>
        <stp>D</stp>
        <stp>-1</stp>
        <stp>all</stp>
        <stp/>
        <stp/>
        <stp/>
        <stp>T</stp>
        <tr r="N269" s="1"/>
      </tp>
      <tp>
        <v>1885265.627994857</v>
        <stp/>
        <stp>StudyData</stp>
        <stp>S.CHD</stp>
        <stp>MA</stp>
        <stp>InputChoice=Vol,MAType=Sim,Period=21</stp>
        <stp>MA</stp>
        <stp>D</stp>
        <stp>-1</stp>
        <stp>all</stp>
        <stp/>
        <stp/>
        <stp/>
        <stp>T</stp>
        <tr r="N90" s="1"/>
      </tp>
      <tp>
        <v>6296.34</v>
        <stp/>
        <stp>ContractData</stp>
        <stp>S.NVR</stp>
        <stp>LastTrade</stp>
        <stp/>
        <stp>T</stp>
        <tr r="C344" s="1"/>
      </tp>
      <tp>
        <v>6.4049212954586574</v>
        <stp/>
        <stp>ContractData</stp>
        <stp>S.AKAM</stp>
        <stp>PerCentNetLastTrade</stp>
        <stp/>
        <stp>T</stp>
        <tr r="E21" s="1"/>
      </tp>
      <tp>
        <v>95.02</v>
        <stp/>
        <stp>ContractData</stp>
        <stp>S.CVS</stp>
        <stp>LastTrade</stp>
        <stp/>
        <stp>T</stp>
        <tr r="C126" s="1"/>
      </tp>
      <tp>
        <v>45.53</v>
        <stp/>
        <stp>ContractData</stp>
        <stp>S.LVS</stp>
        <stp>LastTrade</stp>
        <stp/>
        <stp>T</stp>
        <tr r="C293" s="1"/>
      </tp>
      <tp>
        <v>214.11</v>
        <stp/>
        <stp>ContractData</stp>
        <stp>S.ODFL</stp>
        <stp>Low</stp>
        <stp/>
        <stp>T</stp>
        <tr r="H349" s="1"/>
      </tp>
      <tp>
        <v>94.801904761900005</v>
        <stp/>
        <stp>StudyData</stp>
        <stp>S.SO</stp>
        <stp>MA</stp>
        <stp>InputChoice=Close,MAType=Sim,Period=21</stp>
        <stp>MA</stp>
        <stp>D</stp>
        <stp/>
        <stp>all</stp>
        <stp/>
        <stp/>
        <stp/>
        <stp>T</stp>
        <tr r="P412" s="1"/>
      </tp>
      <tp>
        <v>155439.10214900001</v>
        <stp/>
        <stp>ContractData</stp>
        <stp>S.SJM</stp>
        <stp>T_CVol</stp>
        <stp/>
        <stp>T</stp>
        <tr r="M406" s="1"/>
      </tp>
      <tp>
        <v>375128.518828</v>
        <stp/>
        <stp>ContractData</stp>
        <stp>S.PHM</stp>
        <stp>T_CVol</stp>
        <stp/>
        <stp>T</stp>
        <tr r="M368" s="1"/>
      </tp>
      <tp>
        <v>148804.25400300001</v>
        <stp/>
        <stp>ContractData</stp>
        <stp>S.WSM</stp>
        <stp>T_CVol</stp>
        <stp/>
        <stp>T</stp>
        <tr r="M492" s="1"/>
      </tp>
      <tp>
        <v>447808.43505199999</v>
        <stp/>
        <stp>ContractData</stp>
        <stp>S.YUM</stp>
        <stp>T_CVol</stp>
        <stp/>
        <stp>T</stp>
        <tr r="M501" s="1"/>
      </tp>
      <tp>
        <v>4897789.3385969996</v>
        <stp/>
        <stp>ContractData</stp>
        <stp>S.XOM</stp>
        <stp>T_CVol</stp>
        <stp/>
        <stp>T</stp>
        <tr r="M498" s="1"/>
      </tp>
      <tp>
        <v>2481990.533915</v>
        <stp/>
        <stp>ContractData</stp>
        <stp>S.CRM</stp>
        <stp>T_CVol</stp>
        <stp/>
        <stp>T</stp>
        <tr r="M117" s="1"/>
      </tp>
      <tp>
        <v>1058409.1020859999</v>
        <stp/>
        <stp>ContractData</stp>
        <stp>S.ADM</stp>
        <stp>T_CVol</stp>
        <stp/>
        <stp>T</stp>
        <tr r="M11" s="1"/>
      </tp>
      <tp>
        <v>1197851.914633</v>
        <stp/>
        <stp>ContractData</stp>
        <stp>S.KIM</stp>
        <stp>T_CVol</stp>
        <stp/>
        <stp>T</stp>
        <tr r="M270" s="1"/>
      </tp>
      <tp>
        <v>1563297.4320360001</v>
        <stp/>
        <stp>ContractData</stp>
        <stp>S.JPM</stp>
        <stp>T_CVol</stp>
        <stp/>
        <stp>T</stp>
        <tr r="M265" s="1"/>
      </tp>
      <tp>
        <v>2153258.605068</v>
        <stp/>
        <stp>ContractData</stp>
        <stp>S.IBM</stp>
        <stp>T_CVol</stp>
        <stp/>
        <stp>T</stp>
        <tr r="M242" s="1"/>
      </tp>
      <tp>
        <v>611965.115078</v>
        <stp/>
        <stp>ContractData</stp>
        <stp>S.IRM</stp>
        <stp>T_CVol</stp>
        <stp/>
        <stp>T</stp>
        <tr r="M254" s="1"/>
      </tp>
      <tp>
        <v>915961.43646700005</v>
        <stp/>
        <stp>ContractData</stp>
        <stp>S.HWM</stp>
        <stp>T_CVol</stp>
        <stp/>
        <stp>T</stp>
        <tr r="M240" s="1"/>
      </tp>
      <tp>
        <v>615139.37482400006</v>
        <stp/>
        <stp>ContractData</stp>
        <stp>S.HUM</stp>
        <stp>T_CVol</stp>
        <stp/>
        <stp>T</stp>
        <tr r="M239" s="1"/>
      </tp>
      <tp>
        <v>3963104.694139</v>
        <stp/>
        <stp>ContractData</stp>
        <stp>S.NEM</stp>
        <stp>T_CVol</stp>
        <stp/>
        <stp>T</stp>
        <tr r="M332" s="1"/>
      </tp>
      <tp>
        <v>664335.74225600006</v>
        <stp/>
        <stp>ContractData</stp>
        <stp>S.MGM</stp>
        <stp>T_CVol</stp>
        <stp/>
        <stp>T</stp>
        <tr r="M308" s="1"/>
      </tp>
      <tp>
        <v>76062.599386000002</v>
        <stp/>
        <stp>ContractData</stp>
        <stp>S.MLM</stp>
        <stp>T_CVol</stp>
        <stp/>
        <stp>T</stp>
        <tr r="M310" s="1"/>
      </tp>
      <tp>
        <v>520282.21537400002</v>
        <stp/>
        <stp>ContractData</stp>
        <stp>S.MMM</stp>
        <stp>T_CVol</stp>
        <stp/>
        <stp>T</stp>
        <tr r="M311" s="1"/>
      </tp>
      <tp>
        <v>46.2342857143</v>
        <stp/>
        <stp>StudyData</stp>
        <stp>S.SW</stp>
        <stp>MA</stp>
        <stp>InputChoice=Close,MAType=Sim,Period=21</stp>
        <stp>MA</stp>
        <stp>D</stp>
        <stp/>
        <stp>all</stp>
        <stp/>
        <stp/>
        <stp/>
        <stp>T</stp>
        <tr r="P422" s="1"/>
      </tp>
      <tp>
        <v>561.11</v>
        <stp/>
        <stp>ContractData</stp>
        <stp>S.MA</stp>
        <stp>Open</stp>
        <stp/>
        <stp>T</stp>
        <tr r="F296" s="1"/>
      </tp>
      <tp>
        <v>68.38</v>
        <stp/>
        <stp>ContractData</stp>
        <stp>S.MO</stp>
        <stp>Open</stp>
        <stp/>
        <stp>T</stp>
        <tr r="F313" s="1"/>
      </tp>
      <tp>
        <v>863.66</v>
        <stp/>
        <stp>ContractData</stp>
        <stp>S.MU</stp>
        <stp>Open</stp>
        <stp/>
        <stp>T</stp>
        <tr r="F327" s="1"/>
      </tp>
      <tp>
        <v>216.33</v>
        <stp/>
        <stp>ContractData</stp>
        <stp>S.MS</stp>
        <stp>Open</stp>
        <stp/>
        <stp>T</stp>
        <tr r="F321" s="1"/>
      </tp>
      <tp>
        <v>318.27</v>
        <stp/>
        <stp>ContractData</stp>
        <stp>S.LH</stp>
        <stp>Open</stp>
        <stp/>
        <stp>T</stp>
        <tr r="F281" s="1"/>
      </tp>
      <tp>
        <v>81.5</v>
        <stp/>
        <stp>ContractData</stp>
        <stp>S.ON</stp>
        <stp>Open</stp>
        <stp/>
        <stp>T</stp>
        <tr r="F352" s="1"/>
      </tp>
      <tp>
        <v>-16.493810639009698</v>
        <stp/>
        <stp>StudyData</stp>
        <stp>S.CMCSA</stp>
        <stp>PCB</stp>
        <stp>BaseType=Index,Index=1</stp>
        <stp>Close</stp>
        <stp>A</stp>
        <stp>0</stp>
        <stp>all</stp>
        <stp/>
        <stp/>
        <stp/>
        <stp>T</stp>
        <tr r="L98" s="1"/>
      </tp>
      <tp>
        <v>4.1736227045075127</v>
        <stp/>
        <stp>StudyData</stp>
        <stp>S.CMCSA</stp>
        <stp>PCB</stp>
        <stp>BaseType=Index,Index=1</stp>
        <stp>Close</stp>
        <stp>M</stp>
        <stp>0</stp>
        <stp>all</stp>
        <stp/>
        <stp/>
        <stp/>
        <stp>T</stp>
        <tr r="J98" s="1"/>
      </tp>
      <tp>
        <v>-1.5772870662460512</v>
        <stp/>
        <stp>StudyData</stp>
        <stp>S.CMCSA</stp>
        <stp>PCB</stp>
        <stp>BaseType=Index,Index=1</stp>
        <stp>Close</stp>
        <stp>W</stp>
        <stp>0</stp>
        <stp>all</stp>
        <stp/>
        <stp/>
        <stp/>
        <stp>T</stp>
        <tr r="I98" s="1"/>
      </tp>
      <tp>
        <v>1.6700610997963345</v>
        <stp/>
        <stp>StudyData</stp>
        <stp>S.CMCSA</stp>
        <stp>PCB</stp>
        <stp>BaseType=Index,Index=1</stp>
        <stp>Close</stp>
        <stp>Q</stp>
        <stp>0</stp>
        <stp>all</stp>
        <stp/>
        <stp/>
        <stp/>
        <stp>T</stp>
        <tr r="K98" s="1"/>
      </tp>
      <tp>
        <v>42.34</v>
        <stp/>
        <stp>ContractData</stp>
        <stp>S.NI</stp>
        <stp>Open</stp>
        <stp/>
        <stp>T</stp>
        <tr r="F334" s="1"/>
      </tp>
      <tp>
        <v>182.78</v>
        <stp/>
        <stp>ContractData</stp>
        <stp>S.IT</stp>
        <stp>Open</stp>
        <stp/>
        <stp>T</stp>
        <tr r="F256" s="1"/>
      </tp>
      <tp>
        <v>41.29</v>
        <stp/>
        <stp>ContractData</stp>
        <stp>S.IP</stp>
        <stp>Open</stp>
        <stp/>
        <stp>T</stp>
        <tr r="F251" s="1"/>
      </tp>
      <tp>
        <v>86.54</v>
        <stp/>
        <stp>ContractData</stp>
        <stp>S.IR</stp>
        <stp>Open</stp>
        <stp/>
        <stp>T</stp>
        <tr r="F253" s="1"/>
      </tp>
      <tp>
        <v>352.1</v>
        <stp/>
        <stp>ContractData</stp>
        <stp>S.HD</stp>
        <stp>Open</stp>
        <stp/>
        <stp>T</stp>
        <tr r="F225" s="1"/>
      </tp>
      <tp>
        <v>87.11</v>
        <stp/>
        <stp>ContractData</stp>
        <stp>S.KO</stp>
        <stp>Open</stp>
        <stp/>
        <stp>T</stp>
        <tr r="F275" s="1"/>
      </tp>
      <tp>
        <v>57.04</v>
        <stp/>
        <stp>ContractData</stp>
        <stp>S.KR</stp>
        <stp>Open</stp>
        <stp/>
        <stp>T</stp>
        <tr r="F276" s="1"/>
      </tp>
      <tp>
        <v>107.39</v>
        <stp/>
        <stp>ContractData</stp>
        <stp>S.ED</stp>
        <stp>Open</stp>
        <stp/>
        <stp>T</stp>
        <tr r="F156" s="1"/>
      </tp>
      <tp>
        <v>369.62</v>
        <stp/>
        <stp>ContractData</stp>
        <stp>S.EG</stp>
        <stp>Open</stp>
        <stp/>
        <stp>T</stp>
        <tr r="F158" s="1"/>
      </tp>
      <tp>
        <v>87.15</v>
        <stp/>
        <stp>ContractData</stp>
        <stp>S.EL</stp>
        <stp>Open</stp>
        <stp/>
        <stp>T</stp>
        <tr r="F160" s="1"/>
      </tp>
      <tp>
        <v>89.38</v>
        <stp/>
        <stp>ContractData</stp>
        <stp>S.EW</stp>
        <stp>Open</stp>
        <stp/>
        <stp>T</stp>
        <tr r="F174" s="1"/>
      </tp>
      <tp>
        <v>71.710000000000008</v>
        <stp/>
        <stp>ContractData</stp>
        <stp>S.ES</stp>
        <stp>Open</stp>
        <stp/>
        <stp>T</stp>
        <tr r="F169" s="1"/>
      </tp>
      <tp>
        <v>621.12</v>
        <stp/>
        <stp>ContractData</stp>
        <stp>S.DE</stp>
        <stp>Open</stp>
        <stp/>
        <stp>T</stp>
        <tr r="F133" s="1"/>
      </tp>
      <tp>
        <v>142.85</v>
        <stp/>
        <stp>ContractData</stp>
        <stp>S.DD</stp>
        <stp>Open</stp>
        <stp/>
        <stp>T</stp>
        <tr r="F131" s="1"/>
      </tp>
      <tp>
        <v>124.61</v>
        <stp/>
        <stp>ContractData</stp>
        <stp>S.DG</stp>
        <stp>Open</stp>
        <stp/>
        <stp>T</stp>
        <tr r="F136" s="1"/>
      </tp>
      <tp>
        <v>371.52</v>
        <stp/>
        <stp>ContractData</stp>
        <stp>S.GE</stp>
        <stp>Open</stp>
        <stp/>
        <stp>T</stp>
        <tr r="F204" s="1"/>
      </tp>
      <tp>
        <v>393</v>
        <stp/>
        <stp>ContractData</stp>
        <stp>S.GD</stp>
        <stp>Open</stp>
        <stp/>
        <stp>T</stp>
        <tr r="F202" s="1"/>
      </tp>
      <tp>
        <v>87.42</v>
        <stp/>
        <stp>ContractData</stp>
        <stp>S.GM</stp>
        <stp>Open</stp>
        <stp/>
        <stp>T</stp>
        <tr r="F212" s="1"/>
      </tp>
      <tp>
        <v>186.61</v>
        <stp/>
        <stp>ContractData</stp>
        <stp>S.GL</stp>
        <stp>Open</stp>
        <stp/>
        <stp>T</stp>
        <tr r="F210" s="1"/>
      </tp>
      <tp>
        <v>1039.6100000000001</v>
        <stp/>
        <stp>ContractData</stp>
        <stp>S.GS</stp>
        <stp>Open</stp>
        <stp/>
        <stp>T</stp>
        <tr r="F219" s="1"/>
      </tp>
      <tp>
        <v>47.19</v>
        <stp/>
        <stp>ContractData</stp>
        <stp>S.FE</stp>
        <stp>Open</stp>
        <stp/>
        <stp>T</stp>
        <tr r="F187" s="1"/>
      </tp>
      <tp>
        <v>115.5</v>
        <stp/>
        <stp>ContractData</stp>
        <stp>S.CF</stp>
        <stp>Open</stp>
        <stp/>
        <stp>T</stp>
        <tr r="F88" s="1"/>
      </tp>
      <tp>
        <v>350.1</v>
        <stp/>
        <stp>ContractData</stp>
        <stp>S.CB</stp>
        <stp>Open</stp>
        <stp/>
        <stp>T</stp>
        <tr r="F80" s="1"/>
      </tp>
      <tp>
        <v>92.5</v>
        <stp/>
        <stp>ContractData</stp>
        <stp>S.CL</stp>
        <stp>Open</stp>
        <stp/>
        <stp>T</stp>
        <tr r="F96" s="1"/>
      </tp>
      <tp>
        <v>282.54000000000002</v>
        <stp/>
        <stp>ContractData</stp>
        <stp>S.CI</stp>
        <stp>Open</stp>
        <stp/>
        <stp>T</stp>
        <tr r="F93" s="1"/>
      </tp>
      <tp>
        <v>109.24000000000001</v>
        <stp/>
        <stp>ContractData</stp>
        <stp>S.BG</stp>
        <stp>Open</stp>
        <stp/>
        <stp>T</stp>
        <tr r="F61" s="1"/>
      </tp>
      <tp>
        <v>234.25</v>
        <stp/>
        <stp>ContractData</stp>
        <stp>S.BA</stp>
        <stp>Open</stp>
        <stp/>
        <stp>T</stp>
        <tr r="F53" s="1"/>
      </tp>
      <tp>
        <v>165.3</v>
        <stp/>
        <stp>ContractData</stp>
        <stp>S.BR</stp>
        <stp>Open</stp>
        <stp/>
        <stp>T</stp>
        <tr r="F69" s="1"/>
      </tp>
      <tp>
        <v>137.1</v>
        <stp/>
        <stp>ContractData</stp>
        <stp>S.BX</stp>
        <stp>Open</stp>
        <stp/>
        <stp>T</stp>
        <tr r="F73" s="1"/>
      </tp>
      <tp>
        <v>485.53000000000003</v>
        <stp/>
        <stp>ContractData</stp>
        <stp>S.TT</stp>
        <stp>Open</stp>
        <stp/>
        <stp>T</stp>
        <tr r="F450" s="1"/>
      </tp>
      <tp>
        <v>227.18</v>
        <stp/>
        <stp>ContractData</stp>
        <stp>S.WM</stp>
        <stp>Open</stp>
        <stp/>
        <stp>T</stp>
        <tr r="F488" s="1"/>
      </tp>
      <tp>
        <v>25.54</v>
        <stp/>
        <stp>ContractData</stp>
        <stp>S.WY</stp>
        <stp>Open</stp>
        <stp/>
        <stp>T</stp>
        <tr r="F495" s="1"/>
      </tp>
      <tp>
        <v>46.730000000000004</v>
        <stp/>
        <stp>ContractData</stp>
        <stp>S.VZ</stp>
        <stp>Open</stp>
        <stp/>
        <stp>T</stp>
        <tr r="F479" s="1"/>
      </tp>
      <tp>
        <v>144.72999999999999</v>
        <stp/>
        <stp>ContractData</stp>
        <stp>S.PG</stp>
        <stp>Open</stp>
        <stp/>
        <stp>T</stp>
        <tr r="F365" s="1"/>
      </tp>
      <tp>
        <v>188</v>
        <stp/>
        <stp>ContractData</stp>
        <stp>S.PM</stp>
        <stp>Open</stp>
        <stp/>
        <stp>T</stp>
        <tr r="F372" s="1"/>
      </tp>
      <tp>
        <v>1084.8499999999999</v>
        <stp/>
        <stp>ContractData</stp>
        <stp>S.PH</stp>
        <stp>Open</stp>
        <stp/>
        <stp>T</stp>
        <tr r="F367" s="1"/>
      </tp>
      <tp>
        <v>92.350000000000009</v>
        <stp/>
        <stp>ContractData</stp>
        <stp>S.SO</stp>
        <stp>Open</stp>
        <stp/>
        <stp>T</stp>
        <tr r="F412" s="1"/>
      </tp>
      <tp>
        <v>47.84</v>
        <stp/>
        <stp>ContractData</stp>
        <stp>S.SW</stp>
        <stp>Open</stp>
        <stp/>
        <stp>T</stp>
        <tr r="F422" s="1"/>
      </tp>
      <tp>
        <v>31.25</v>
        <stp/>
        <stp>ContractData</stp>
        <stp>S.RF</stp>
        <stp>Open</stp>
        <stp/>
        <stp>T</stp>
        <tr r="F391" s="1"/>
      </tp>
      <tp>
        <v>399.56</v>
        <stp/>
        <stp>ContractData</stp>
        <stp>S.RL</stp>
        <stp>Open</stp>
        <stp/>
        <stp>T</stp>
        <tr r="F393" s="1"/>
      </tp>
      <tp>
        <v>520677.37058980903</v>
        <stp/>
        <stp>StudyData</stp>
        <stp>S.FIX</stp>
        <stp>MA</stp>
        <stp>InputChoice=Vol,MAType=Sim,Period=21</stp>
        <stp>MA</stp>
        <stp>D</stp>
        <stp>-1</stp>
        <stp>all</stp>
        <stp/>
        <stp/>
        <stp/>
        <stp>T</stp>
        <tr r="N194" s="1"/>
      </tp>
      <tp>
        <v>3015150.9573834799</v>
        <stp/>
        <stp>StudyData</stp>
        <stp>S.EIX</stp>
        <stp>MA</stp>
        <stp>InputChoice=Vol,MAType=Sim,Period=21</stp>
        <stp>MA</stp>
        <stp>D</stp>
        <stp>-1</stp>
        <stp>all</stp>
        <stp/>
        <stp/>
        <stp/>
        <stp>T</stp>
        <tr r="N159" s="1"/>
      </tp>
      <tp>
        <v>283.95999999999998</v>
        <stp/>
        <stp>ContractData</stp>
        <stp>S.HWM</stp>
        <stp>LastTrade</stp>
        <stp/>
        <stp>T</stp>
        <tr r="C240" s="1"/>
      </tp>
      <tp>
        <v>381910.85712919099</v>
        <stp/>
        <stp>StudyData</stp>
        <stp>S.AIZ</stp>
        <stp>MA</stp>
        <stp>InputChoice=Vol,MAType=Sim,Period=21</stp>
        <stp>MA</stp>
        <stp>D</stp>
        <stp>-1</stp>
        <stp>all</stp>
        <stp/>
        <stp/>
        <stp/>
        <stp>T</stp>
        <tr r="N19" s="1"/>
      </tp>
      <tp>
        <v>233.53</v>
        <stp/>
        <stp>ContractData</stp>
        <stp>S.NXPI</stp>
        <stp>Low</stp>
        <stp/>
        <stp>T</stp>
        <tr r="H347" s="1"/>
      </tp>
      <tp>
        <v>133.01</v>
        <stp/>
        <stp>ContractData</stp>
        <stp>S.AWK</stp>
        <stp>LastTrade</stp>
        <stp/>
        <stp>T</stp>
        <tr r="C49" s="1"/>
      </tp>
      <tp>
        <v>102.11</v>
        <stp/>
        <stp>ContractData</stp>
        <stp>S.SWK</stp>
        <stp>LastTrade</stp>
        <stp/>
        <stp>T</stp>
        <tr r="C423" s="1"/>
      </tp>
      <tp>
        <v>6694795.08877372</v>
        <stp/>
        <stp>StudyData</stp>
        <stp>S.FIS</stp>
        <stp>MA</stp>
        <stp>InputChoice=Vol,MAType=Sim,Period=21</stp>
        <stp>MA</stp>
        <stp>D</stp>
        <stp>-1</stp>
        <stp>all</stp>
        <stp/>
        <stp/>
        <stp/>
        <stp>T</stp>
        <tr r="N191" s="1"/>
      </tp>
      <tp>
        <v>9368461.74014505</v>
        <stp/>
        <stp>StudyData</stp>
        <stp>S.GIS</stp>
        <stp>MA</stp>
        <stp>InputChoice=Vol,MAType=Sim,Period=21</stp>
        <stp>MA</stp>
        <stp>D</stp>
        <stp>-1</stp>
        <stp>all</stp>
        <stp/>
        <stp/>
        <stp/>
        <stp>T</stp>
        <tr r="N209" s="1"/>
      </tp>
      <tp>
        <v>11890536.28336524</v>
        <stp/>
        <stp>StudyData</stp>
        <stp>S.DIS</stp>
        <stp>MA</stp>
        <stp>InputChoice=Vol,MAType=Sim,Period=21</stp>
        <stp>MA</stp>
        <stp>D</stp>
        <stp>-1</stp>
        <stp>all</stp>
        <stp/>
        <stp/>
        <stp/>
        <stp>T</stp>
        <tr r="N140" s="1"/>
      </tp>
      <tp>
        <v>28.2</v>
        <stp/>
        <stp>ContractData</stp>
        <stp>S.NWSA</stp>
        <stp>Low</stp>
        <stp/>
        <stp>T</stp>
        <tr r="H346" s="1"/>
      </tp>
      <tp>
        <v>218.76</v>
        <stp/>
        <stp>ContractData</stp>
        <stp>S.NVDA</stp>
        <stp>Low</stp>
        <stp/>
        <stp>T</stp>
        <tr r="H343" s="1"/>
      </tp>
      <tp>
        <v>193.12</v>
        <stp/>
        <stp>ContractData</stp>
        <stp>S.NTAP</stp>
        <stp>Low</stp>
        <stp/>
        <stp>T</stp>
        <tr r="H340" s="1"/>
      </tp>
      <tp>
        <v>184.94</v>
        <stp/>
        <stp>ContractData</stp>
        <stp>S.NTRS</stp>
        <stp>Low</stp>
        <stp/>
        <stp>T</stp>
        <tr r="H341" s="1"/>
      </tp>
      <tp>
        <v>560243.54234852397</v>
        <stp/>
        <stp>StudyData</stp>
        <stp>S.HII</stp>
        <stp>MA</stp>
        <stp>InputChoice=Vol,MAType=Sim,Period=21</stp>
        <stp>MA</stp>
        <stp>D</stp>
        <stp>-1</stp>
        <stp>all</stp>
        <stp/>
        <stp/>
        <stp/>
        <stp>T</stp>
        <tr r="N227" s="1"/>
      </tp>
      <tp>
        <v>595358.05070847599</v>
        <stp/>
        <stp>StudyData</stp>
        <stp>S.LII</stp>
        <stp>MA</stp>
        <stp>InputChoice=Vol,MAType=Sim,Period=21</stp>
        <stp>MA</stp>
        <stp>D</stp>
        <stp>-1</stp>
        <stp>all</stp>
        <stp/>
        <stp/>
        <stp/>
        <stp>T</stp>
        <tr r="N283" s="1"/>
      </tp>
      <tp>
        <v>4565307.8115343302</v>
        <stp/>
        <stp>StudyData</stp>
        <stp>S.KIM</stp>
        <stp>MA</stp>
        <stp>InputChoice=Vol,MAType=Sim,Period=21</stp>
        <stp>MA</stp>
        <stp>D</stp>
        <stp>-1</stp>
        <stp>all</stp>
        <stp/>
        <stp/>
        <stp/>
        <stp>T</stp>
        <tr r="N270" s="1"/>
      </tp>
      <tp>
        <v>2167981.5777414781</v>
        <stp/>
        <stp>StudyData</stp>
        <stp>S.LIN</stp>
        <stp>MA</stp>
        <stp>InputChoice=Vol,MAType=Sim,Period=21</stp>
        <stp>MA</stp>
        <stp>D</stp>
        <stp>-1</stp>
        <stp>all</stp>
        <stp/>
        <stp/>
        <stp/>
        <stp>T</stp>
        <tr r="N284" s="1"/>
      </tp>
      <tp>
        <v>18.55</v>
        <stp/>
        <stp>ContractData</stp>
        <stp>S.NCLH</stp>
        <stp>Low</stp>
        <stp/>
        <stp>T</stp>
        <tr r="H328" s="1"/>
      </tp>
      <tp>
        <v>1291.01</v>
        <stp/>
        <stp>ContractData</stp>
        <stp>S.GWW</stp>
        <stp>LastTrade</stp>
        <stp/>
        <stp>T</stp>
        <tr r="C220" s="1"/>
      </tp>
      <tp>
        <v>73.570000000000007</v>
        <stp/>
        <stp>ContractData</stp>
        <stp>S.NFLX</stp>
        <stp>Low</stp>
        <stp/>
        <stp>T</stp>
        <tr r="H333" s="1"/>
      </tp>
      <tp>
        <v>665.71</v>
        <stp/>
        <stp>ContractData</stp>
        <stp>S.PWR</stp>
        <stp>LastTrade</stp>
        <stp/>
        <stp>T</stp>
        <tr r="C384" s="1"/>
      </tp>
      <tp>
        <v>32.43</v>
        <stp/>
        <stp>ContractData</stp>
        <stp>S.NWS</stp>
        <stp>LastTrade</stp>
        <stp/>
        <stp>T</stp>
        <tr r="C345" s="1"/>
      </tp>
      <tp>
        <v>94.42</v>
        <stp/>
        <stp>ContractData</stp>
        <stp>S.NDAQ</stp>
        <stp>Low</stp>
        <stp/>
        <stp>T</stp>
        <tr r="H329" s="1"/>
      </tp>
      <tp>
        <v>307.10000000000002</v>
        <stp/>
        <stp>ContractData</stp>
        <stp>S.NDSN</stp>
        <stp>Low</stp>
        <stp/>
        <stp>T</stp>
        <tr r="H330" s="1"/>
      </tp>
      <tp>
        <v>1693535.417607286</v>
        <stp/>
        <stp>StudyData</stp>
        <stp>S.HIG</stp>
        <stp>MA</stp>
        <stp>InputChoice=Vol,MAType=Sim,Period=21</stp>
        <stp>MA</stp>
        <stp>D</stp>
        <stp>-1</stp>
        <stp>all</stp>
        <stp/>
        <stp/>
        <stp/>
        <stp>T</stp>
        <tr r="N226" s="1"/>
      </tp>
      <tp>
        <v>3306893.5546881901</v>
        <stp/>
        <stp>StudyData</stp>
        <stp>S.AIG</stp>
        <stp>MA</stp>
        <stp>InputChoice=Vol,MAType=Sim,Period=21</stp>
        <stp>MA</stp>
        <stp>D</stp>
        <stp>-1</stp>
        <stp>all</stp>
        <stp/>
        <stp/>
        <stp/>
        <stp>T</stp>
        <tr r="N18" s="1"/>
      </tp>
      <tp>
        <v>147.38190476189999</v>
        <stp/>
        <stp>StudyData</stp>
        <stp>S.PG</stp>
        <stp>MA</stp>
        <stp>InputChoice=Close,MAType=Sim,Period=21</stp>
        <stp>MA</stp>
        <stp>D</stp>
        <stp/>
        <stp>all</stp>
        <stp/>
        <stp/>
        <stp/>
        <stp>T</stp>
        <tr r="P365" s="1"/>
      </tp>
      <tp>
        <v>985.56380952380005</v>
        <stp/>
        <stp>StudyData</stp>
        <stp>S.PH</stp>
        <stp>MA</stp>
        <stp>InputChoice=Close,MAType=Sim,Period=21</stp>
        <stp>MA</stp>
        <stp>D</stp>
        <stp/>
        <stp>all</stp>
        <stp/>
        <stp/>
        <stp/>
        <stp>T</stp>
        <tr r="P367" s="1"/>
      </tp>
      <tp>
        <v>189.73857142860001</v>
        <stp/>
        <stp>StudyData</stp>
        <stp>S.PM</stp>
        <stp>MA</stp>
        <stp>InputChoice=Close,MAType=Sim,Period=21</stp>
        <stp>MA</stp>
        <stp>D</stp>
        <stp/>
        <stp>all</stp>
        <stp/>
        <stp/>
        <stp/>
        <stp>T</stp>
        <tr r="P372" s="1"/>
      </tp>
      <tp>
        <v>432426.58045100002</v>
        <stp/>
        <stp>ContractData</stp>
        <stp>S.TSN</stp>
        <stp>T_CVol</stp>
        <stp/>
        <stp>T</stp>
        <tr r="M449" s="1"/>
      </tp>
      <tp>
        <v>1137391.4699619999</v>
        <stp/>
        <stp>ContractData</stp>
        <stp>S.TXN</stp>
        <stp>T_CVol</stp>
        <stp/>
        <stp>T</stp>
        <tr r="M453" s="1"/>
      </tp>
      <tp>
        <v>583844.49887600006</v>
        <stp/>
        <stp>ContractData</stp>
        <stp>S.BEN</stp>
        <stp>T_CVol</stp>
        <stp/>
        <stp>T</stp>
        <tr r="M59" s="1"/>
      </tp>
      <tp>
        <v>923357.77946200001</v>
        <stp/>
        <stp>ContractData</stp>
        <stp>S.ACN</stp>
        <stp>T_CVol</stp>
        <stp/>
        <stp>T</stp>
        <tr r="M8" s="1"/>
      </tp>
      <tp>
        <v>112801.076277</v>
        <stp/>
        <stp>ContractData</stp>
        <stp>S.AON</stp>
        <stp>T_CVol</stp>
        <stp/>
        <stp>T</stp>
        <tr r="M35" s="1"/>
      </tp>
      <tp>
        <v>1562620.7015889999</v>
        <stp/>
        <stp>ContractData</stp>
        <stp>S.GEN</stp>
        <stp>T_CVol</stp>
        <stp/>
        <stp>T</stp>
        <tr r="M206" s="1"/>
      </tp>
      <tp>
        <v>782705.78786299995</v>
        <stp/>
        <stp>ContractData</stp>
        <stp>S.GPN</stp>
        <stp>T_CVol</stp>
        <stp/>
        <stp>T</stp>
        <tr r="M217" s="1"/>
      </tp>
      <tp>
        <v>343585.445588</v>
        <stp/>
        <stp>ContractData</stp>
        <stp>S.ETN</stp>
        <stp>T_CVol</stp>
        <stp/>
        <stp>T</stp>
        <tr r="M171" s="1"/>
      </tp>
      <tp>
        <v>3057141.625546</v>
        <stp/>
        <stp>ContractData</stp>
        <stp>S.DVN</stp>
        <stp>T_CVol</stp>
        <stp/>
        <stp>T</stp>
        <tr r="M151" s="1"/>
      </tp>
      <tp>
        <v>518769.647023</v>
        <stp/>
        <stp>ContractData</stp>
        <stp>S.HON</stp>
        <stp>T_CVol</stp>
        <stp/>
        <stp>T</stp>
        <tr r="M229" s="1"/>
      </tp>
      <tp>
        <v>410204.08315800002</v>
        <stp/>
        <stp>ContractData</stp>
        <stp>S.LEN</stp>
        <stp>T_CVol</stp>
        <stp/>
        <stp>T</stp>
        <tr r="M280" s="1"/>
      </tp>
      <tp>
        <v>553156.138469</v>
        <stp/>
        <stp>ContractData</stp>
        <stp>S.LIN</stp>
        <stp>T_CVol</stp>
        <stp/>
        <stp>T</stp>
        <tr r="M284" s="1"/>
      </tp>
      <tp>
        <v>1.3815939712263074</v>
        <stp/>
        <stp>ContractData</stp>
        <stp>S.GM</stp>
        <stp>PerCentNetLastTrade</stp>
        <stp/>
        <stp>T</stp>
        <tr r="E212" s="1"/>
      </tp>
      <tp>
        <v>0.74517269513190099</v>
        <stp/>
        <stp>ContractData</stp>
        <stp>S.GL</stp>
        <stp>PerCentNetLastTrade</stp>
        <stp/>
        <stp>T</stp>
        <tr r="E210" s="1"/>
      </tp>
      <tp>
        <v>-0.71876351059230437</v>
        <stp/>
        <stp>ContractData</stp>
        <stp>S.GE</stp>
        <stp>PerCentNetLastTrade</stp>
        <stp/>
        <stp>T</stp>
        <tr r="E204" s="1"/>
      </tp>
      <tp>
        <v>0.99477107511796969</v>
        <stp/>
        <stp>ContractData</stp>
        <stp>S.GD</stp>
        <stp>PerCentNetLastTrade</stp>
        <stp/>
        <stp>T</stp>
        <tr r="E202" s="1"/>
      </tp>
      <tp>
        <v>-6.4447244639816853E-2</v>
        <stp/>
        <stp>ContractData</stp>
        <stp>S.GS</stp>
        <stp>PerCentNetLastTrade</stp>
        <stp/>
        <stp>T</stp>
        <tr r="E219" s="1"/>
      </tp>
      <tp>
        <v>-1.5799452285654096</v>
        <stp/>
        <stp>ContractData</stp>
        <stp>S.FE</stp>
        <stp>PerCentNetLastTrade</stp>
        <stp/>
        <stp>T</stp>
        <tr r="E187" s="1"/>
      </tp>
      <tp>
        <v>-1.765704584040747</v>
        <stp/>
        <stp>ContractData</stp>
        <stp>S.EL</stp>
        <stp>PerCentNetLastTrade</stp>
        <stp/>
        <stp>T</stp>
        <tr r="E160" s="1"/>
      </tp>
      <tp>
        <v>-0.97610411777256245</v>
        <stp/>
        <stp>ContractData</stp>
        <stp>S.EG</stp>
        <stp>PerCentNetLastTrade</stp>
        <stp/>
        <stp>T</stp>
        <tr r="E158" s="1"/>
      </tp>
      <tp>
        <v>-1.713280237080941</v>
        <stp/>
        <stp>ContractData</stp>
        <stp>S.ED</stp>
        <stp>PerCentNetLastTrade</stp>
        <stp/>
        <stp>T</stp>
        <tr r="E156" s="1"/>
      </tp>
      <tp>
        <v>2.8310298707088721</v>
        <stp/>
        <stp>ContractData</stp>
        <stp>S.EW</stp>
        <stp>PerCentNetLastTrade</stp>
        <stp/>
        <stp>T</stp>
        <tr r="E174" s="1"/>
      </tp>
      <tp>
        <v>-1.368726669431771</v>
        <stp/>
        <stp>ContractData</stp>
        <stp>S.ES</stp>
        <stp>PerCentNetLastTrade</stp>
        <stp/>
        <stp>T</stp>
        <tr r="E169" s="1"/>
      </tp>
      <tp>
        <v>-2.1486689311951972</v>
        <stp/>
        <stp>ContractData</stp>
        <stp>S.DG</stp>
        <stp>PerCentNetLastTrade</stp>
        <stp/>
        <stp>T</stp>
        <tr r="E136" s="1"/>
      </tp>
      <tp>
        <v>-1.3175909669313661</v>
        <stp/>
        <stp>ContractData</stp>
        <stp>S.DE</stp>
        <stp>PerCentNetLastTrade</stp>
        <stp/>
        <stp>T</stp>
        <tr r="E133" s="1"/>
      </tp>
      <tp>
        <v>-0.23864673264546923</v>
        <stp/>
        <stp>ContractData</stp>
        <stp>S.DD</stp>
        <stp>PerCentNetLastTrade</stp>
        <stp/>
        <stp>T</stp>
        <tr r="E131" s="1"/>
      </tp>
      <tp>
        <v>-0.20370966012651442</v>
        <stp/>
        <stp>ContractData</stp>
        <stp>S.CL</stp>
        <stp>PerCentNetLastTrade</stp>
        <stp/>
        <stp>T</stp>
        <tr r="E96" s="1"/>
      </tp>
      <tp>
        <v>-1.0230450635420723</v>
        <stp/>
        <stp>ContractData</stp>
        <stp>S.CI</stp>
        <stp>PerCentNetLastTrade</stp>
        <stp/>
        <stp>T</stp>
        <tr r="E93" s="1"/>
      </tp>
      <tp>
        <v>3.4018364669873198</v>
        <stp/>
        <stp>ContractData</stp>
        <stp>S.CF</stp>
        <stp>PerCentNetLastTrade</stp>
        <stp/>
        <stp>T</stp>
        <tr r="E88" s="1"/>
      </tp>
      <tp>
        <v>-0.52810367959807025</v>
        <stp/>
        <stp>ContractData</stp>
        <stp>S.CB</stp>
        <stp>PerCentNetLastTrade</stp>
        <stp/>
        <stp>T</stp>
        <tr r="E80" s="1"/>
      </tp>
      <tp>
        <v>3.2293781140431812</v>
        <stp/>
        <stp>ContractData</stp>
        <stp>S.BG</stp>
        <stp>PerCentNetLastTrade</stp>
        <stp/>
        <stp>T</stp>
        <tr r="E61" s="1"/>
      </tp>
      <tp>
        <v>0.55029434348605066</v>
        <stp/>
        <stp>ContractData</stp>
        <stp>S.BA</stp>
        <stp>PerCentNetLastTrade</stp>
        <stp/>
        <stp>T</stp>
        <tr r="E53" s="1"/>
      </tp>
      <tp>
        <v>1.5751476700940714</v>
        <stp/>
        <stp>ContractData</stp>
        <stp>S.BX</stp>
        <stp>PerCentNetLastTrade</stp>
        <stp/>
        <stp>T</stp>
        <tr r="E73" s="1"/>
      </tp>
      <tp>
        <v>2.4984984984984986</v>
        <stp/>
        <stp>ContractData</stp>
        <stp>S.BR</stp>
        <stp>PerCentNetLastTrade</stp>
        <stp/>
        <stp>T</stp>
        <tr r="E69" s="1"/>
      </tp>
      <tp>
        <v>-7.3918935567327829E-2</v>
        <stp/>
        <stp>ContractData</stp>
        <stp>S.ON</stp>
        <stp>PerCentNetLastTrade</stp>
        <stp/>
        <stp>T</stp>
        <tr r="E352" s="1"/>
      </tp>
      <tp>
        <v>-1.7836188688101384</v>
        <stp/>
        <stp>ContractData</stp>
        <stp>S.NI</stp>
        <stp>PerCentNetLastTrade</stp>
        <stp/>
        <stp>T</stp>
        <tr r="E334" s="1"/>
      </tp>
      <tp>
        <v>-2.7066569129480613</v>
        <stp/>
        <stp>ContractData</stp>
        <stp>S.MO</stp>
        <stp>PerCentNetLastTrade</stp>
        <stp/>
        <stp>T</stp>
        <tr r="E313" s="1"/>
      </tp>
      <tp>
        <v>0.14210853539390711</v>
        <stp/>
        <stp>ContractData</stp>
        <stp>S.MA</stp>
        <stp>PerCentNetLastTrade</stp>
        <stp/>
        <stp>T</stp>
        <tr r="E296" s="1"/>
      </tp>
      <tp>
        <v>-3.5324817393484281E-2</v>
        <stp/>
        <stp>ContractData</stp>
        <stp>S.MU</stp>
        <stp>PerCentNetLastTrade</stp>
        <stp/>
        <stp>T</stp>
        <tr r="E327" s="1"/>
      </tp>
      <tp>
        <v>0.12480931909582582</v>
        <stp/>
        <stp>ContractData</stp>
        <stp>S.MS</stp>
        <stp>PerCentNetLastTrade</stp>
        <stp/>
        <stp>T</stp>
        <tr r="E321" s="1"/>
      </tp>
      <tp>
        <v>-0.3383776670739731</v>
        <stp/>
        <stp>ContractData</stp>
        <stp>S.LH</stp>
        <stp>PerCentNetLastTrade</stp>
        <stp/>
        <stp>T</stp>
        <tr r="E281" s="1"/>
      </tp>
      <tp>
        <v>0.44801838024124069</v>
        <stp/>
        <stp>ContractData</stp>
        <stp>S.KO</stp>
        <stp>PerCentNetLastTrade</stp>
        <stp/>
        <stp>T</stp>
        <tr r="E275" s="1"/>
      </tp>
      <tp>
        <v>-0.14101886127269522</v>
        <stp/>
        <stp>ContractData</stp>
        <stp>S.KR</stp>
        <stp>PerCentNetLastTrade</stp>
        <stp/>
        <stp>T</stp>
        <tr r="E276" s="1"/>
      </tp>
      <tp>
        <v>2.2467672413793105</v>
        <stp/>
        <stp>ContractData</stp>
        <stp>S.IT</stp>
        <stp>PerCentNetLastTrade</stp>
        <stp/>
        <stp>T</stp>
        <tr r="E256" s="1"/>
      </tp>
      <tp>
        <v>-0.13797861331493619</v>
        <stp/>
        <stp>ContractData</stp>
        <stp>S.IR</stp>
        <stp>PerCentNetLastTrade</stp>
        <stp/>
        <stp>T</stp>
        <tr r="E253" s="1"/>
      </tp>
      <tp>
        <v>-0.69745069745069743</v>
        <stp/>
        <stp>ContractData</stp>
        <stp>S.IP</stp>
        <stp>PerCentNetLastTrade</stp>
        <stp/>
        <stp>T</stp>
        <tr r="E251" s="1"/>
      </tp>
      <tp>
        <v>-1.9346493448062538</v>
        <stp/>
        <stp>ContractData</stp>
        <stp>S.HD</stp>
        <stp>PerCentNetLastTrade</stp>
        <stp/>
        <stp>T</stp>
        <tr r="E225" s="1"/>
      </tp>
      <tp>
        <v>-0.61050597329585388</v>
        <stp/>
        <stp>ContractData</stp>
        <stp>S.WM</stp>
        <stp>PerCentNetLastTrade</stp>
        <stp/>
        <stp>T</stp>
        <tr r="E488" s="1"/>
      </tp>
      <tp>
        <v>-1.6810007818608288</v>
        <stp/>
        <stp>ContractData</stp>
        <stp>S.WY</stp>
        <stp>PerCentNetLastTrade</stp>
        <stp/>
        <stp>T</stp>
        <tr r="E495" s="1"/>
      </tp>
      <tp>
        <v>-0.61623459413514659</v>
        <stp/>
        <stp>ContractData</stp>
        <stp>S.VZ</stp>
        <stp>PerCentNetLastTrade</stp>
        <stp/>
        <stp>T</stp>
        <tr r="E479" s="1"/>
      </tp>
      <tp>
        <v>-0.57846613174099648</v>
        <stp/>
        <stp>ContractData</stp>
        <stp>S.TT</stp>
        <stp>PerCentNetLastTrade</stp>
        <stp/>
        <stp>T</stp>
        <tr r="E450" s="1"/>
      </tp>
      <tp>
        <v>-1.3809472434998382</v>
        <stp/>
        <stp>ContractData</stp>
        <stp>S.SO</stp>
        <stp>PerCentNetLastTrade</stp>
        <stp/>
        <stp>T</stp>
        <tr r="E412" s="1"/>
      </tp>
      <tp>
        <v>-1.6155758077879039</v>
        <stp/>
        <stp>ContractData</stp>
        <stp>S.SW</stp>
        <stp>PerCentNetLastTrade</stp>
        <stp/>
        <stp>T</stp>
        <tr r="E422" s="1"/>
      </tp>
      <tp>
        <v>2.0200743306449573</v>
        <stp/>
        <stp>ContractData</stp>
        <stp>S.RL</stp>
        <stp>PerCentNetLastTrade</stp>
        <stp/>
        <stp>T</stp>
        <tr r="E393" s="1"/>
      </tp>
      <tp>
        <v>-0.34998409163219851</v>
        <stp/>
        <stp>ContractData</stp>
        <stp>S.RF</stp>
        <stp>PerCentNetLastTrade</stp>
        <stp/>
        <stp>T</stp>
        <tr r="E391" s="1"/>
      </tp>
      <tp>
        <v>-1.0761196391834151</v>
        <stp/>
        <stp>ContractData</stp>
        <stp>S.PM</stp>
        <stp>PerCentNetLastTrade</stp>
        <stp/>
        <stp>T</stp>
        <tr r="E372" s="1"/>
      </tp>
      <tp>
        <v>-1.0150204400905138</v>
        <stp/>
        <stp>ContractData</stp>
        <stp>S.PH</stp>
        <stp>PerCentNetLastTrade</stp>
        <stp/>
        <stp>T</stp>
        <tr r="E367" s="1"/>
      </tp>
      <tp>
        <v>-6.1732629124082582E-2</v>
        <stp/>
        <stp>ContractData</stp>
        <stp>S.PG</stp>
        <stp>PerCentNetLastTrade</stp>
        <stp/>
        <stp>T</stp>
        <tr r="E365" s="1"/>
      </tp>
      <tp>
        <v>5047703.8192790998</v>
        <stp/>
        <stp>StudyData</stp>
        <stp>S.TJX</stp>
        <stp>MA</stp>
        <stp>InputChoice=Vol,MAType=Sim,Period=21</stp>
        <stp>MA</stp>
        <stp>D</stp>
        <stp>-1</stp>
        <stp>all</stp>
        <stp/>
        <stp/>
        <stp/>
        <stp>T</stp>
        <tr r="N437" s="1"/>
      </tp>
      <tp>
        <v>-0.52203890667323316</v>
        <stp/>
        <stp>ContractData</stp>
        <stp>S.CTAS</stp>
        <stp>PerCentNetLastTrade</stp>
        <stp/>
        <stp>T</stp>
        <tr r="E122" s="1"/>
      </tp>
      <tp>
        <v>0.19523623584537289</v>
        <stp/>
        <stp>ContractData</stp>
        <stp>S.CTVA</stp>
        <stp>PerCentNetLastTrade</stp>
        <stp/>
        <stp>T</stp>
        <tr r="E124" s="1"/>
      </tp>
      <tp>
        <v>0.20808045777700712</v>
        <stp/>
        <stp>ContractData</stp>
        <stp>S.CTSH</stp>
        <stp>PerCentNetLastTrade</stp>
        <stp/>
        <stp>T</stp>
        <tr r="E123" s="1"/>
      </tp>
      <tp>
        <v>447.6</v>
        <stp/>
        <stp>ContractData</stp>
        <stp>S.ETN</stp>
        <stp>LastTrade</stp>
        <stp/>
        <stp>T</stp>
        <tr r="C171" s="1"/>
      </tp>
      <tp>
        <v>167.58</v>
        <stp/>
        <stp>ContractData</stp>
        <stp>S.ATO</stp>
        <stp>LastTrade</stp>
        <stp/>
        <stp>T</stp>
        <tr r="C45" s="1"/>
      </tp>
      <tp>
        <v>2.667607621736062</v>
        <stp/>
        <stp>ContractData</stp>
        <stp>S.CVNA</stp>
        <stp>PerCentNetLastTrade</stp>
        <stp/>
        <stp>T</stp>
        <tr r="E125" s="1"/>
      </tp>
      <tp>
        <v>1.0408713798544307</v>
        <stp/>
        <stp>ContractData</stp>
        <stp>S.CPAY</stp>
        <stp>PerCentNetLastTrade</stp>
        <stp/>
        <stp>T</stp>
        <tr r="E112" s="1"/>
      </tp>
      <tp>
        <v>-0.94403236682400538</v>
        <stp/>
        <stp>ContractData</stp>
        <stp>S.CPRT</stp>
        <stp>PerCentNetLastTrade</stp>
        <stp/>
        <stp>T</stp>
        <tr r="E113" s="1"/>
      </tp>
      <tp>
        <v>1.6534391534391535</v>
        <stp/>
        <stp>ContractData</stp>
        <stp>S.CSGP</stp>
        <stp>PerCentNetLastTrade</stp>
        <stp/>
        <stp>T</stp>
        <tr r="E120" s="1"/>
      </tp>
      <tp>
        <v>1.5729226714979825</v>
        <stp/>
        <stp>ContractData</stp>
        <stp>S.CSCO</stp>
        <stp>PerCentNetLastTrade</stp>
        <stp/>
        <stp>T</stp>
        <tr r="E119" s="1"/>
      </tp>
      <tp>
        <v>5.3539781736778282</v>
        <stp/>
        <stp>ContractData</stp>
        <stp>S.CRWD</stp>
        <stp>PerCentNetLastTrade</stp>
        <stp/>
        <stp>T</stp>
        <tr r="E118" s="1"/>
      </tp>
      <tp>
        <v>1434.28</v>
        <stp/>
        <stp>ContractData</stp>
        <stp>S.MTD</stp>
        <stp>LastTrade</stp>
        <stp/>
        <stp>T</stp>
        <tr r="C326" s="1"/>
      </tp>
      <tp>
        <v>12.91</v>
        <stp/>
        <stp>ContractData</stp>
        <stp>S.TTD</stp>
        <stp>LastTrade</stp>
        <stp/>
        <stp>T</stp>
        <tr r="C451" s="1"/>
      </tp>
      <tp>
        <v>502.27000000000004</v>
        <stp/>
        <stp>ContractData</stp>
        <stp>S.MSFT</stp>
        <stp>Low</stp>
        <stp/>
        <stp>T</stp>
        <tr r="H323" s="1"/>
      </tp>
      <tp>
        <v>558.56000000000006</v>
        <stp/>
        <stp>ContractData</stp>
        <stp>S.MSCI</stp>
        <stp>Low</stp>
        <stp/>
        <stp>T</stp>
        <tr r="H322" s="1"/>
      </tp>
      <tp>
        <v>137.70000000000002</v>
        <stp/>
        <stp>ContractData</stp>
        <stp>S.DTE</stp>
        <stp>LastTrade</stp>
        <stp/>
        <stp>T</stp>
        <tr r="C148" s="1"/>
      </tp>
      <tp>
        <v>236.13</v>
        <stp/>
        <stp>ContractData</stp>
        <stp>S.STE</stp>
        <stp>LastTrade</stp>
        <stp/>
        <stp>T</stp>
        <tr r="C417" s="1"/>
      </tp>
      <tp>
        <v>58.410000000000004</v>
        <stp/>
        <stp>ContractData</stp>
        <stp>S.MRNA</stp>
        <stp>Low</stp>
        <stp/>
        <stp>T</stp>
        <tr r="H318" s="1"/>
      </tp>
      <tp>
        <v>214.1</v>
        <stp/>
        <stp>ContractData</stp>
        <stp>S.MRVL</stp>
        <stp>Low</stp>
        <stp/>
        <stp>T</stp>
        <tr r="H320" s="1"/>
      </tp>
      <tp>
        <v>189.32</v>
        <stp/>
        <stp>ContractData</stp>
        <stp>S.MRSH</stp>
        <stp>Low</stp>
        <stp/>
        <stp>T</stp>
        <tr r="H319" s="1"/>
      </tp>
      <tp>
        <v>1379.17</v>
        <stp/>
        <stp>ContractData</stp>
        <stp>S.MPWR</stp>
        <stp>Low</stp>
        <stp/>
        <stp>T</stp>
        <tr r="H316" s="1"/>
      </tp>
      <tp>
        <v>250.56</v>
        <stp/>
        <stp>ContractData</stp>
        <stp>S.MTB</stp>
        <stp>LastTrade</stp>
        <stp/>
        <stp>T</stp>
        <tr r="C325" s="1"/>
      </tp>
      <tp>
        <v>151.47999999999999</v>
        <stp/>
        <stp>ContractData</stp>
        <stp>S.PTC</stp>
        <stp>LastTrade</stp>
        <stp/>
        <stp>T</stp>
        <tr r="C383" s="1"/>
      </tp>
      <tp>
        <v>-0.39794835514679872</v>
        <stp/>
        <stp>ContractData</stp>
        <stp>S.CDNS</stp>
        <stp>PerCentNetLastTrade</stp>
        <stp/>
        <stp>T</stp>
        <tr r="E85" s="1"/>
      </tp>
      <tp>
        <v>814.99</v>
        <stp/>
        <stp>ContractData</stp>
        <stp>S.STX</stp>
        <stp>LastTrade</stp>
        <stp/>
        <stp>T</stp>
        <tr r="C420" s="1"/>
      </tp>
      <tp>
        <v>225.42000000000002</v>
        <stp/>
        <stp>ContractData</stp>
        <stp>S.RTX</stp>
        <stp>LastTrade</stp>
        <stp/>
        <stp>T</stp>
        <tr r="C400" s="1"/>
      </tp>
      <tp>
        <v>-0.39056397437900325</v>
        <stp/>
        <stp>ContractData</stp>
        <stp>S.CARR</stp>
        <stp>PerCentNetLastTrade</stp>
        <stp/>
        <stp>T</stp>
        <tr r="E77" s="1"/>
      </tp>
      <tp>
        <v>0.32376041729120453</v>
        <stp/>
        <stp>ContractData</stp>
        <stp>S.CASY</stp>
        <stp>PerCentNetLastTrade</stp>
        <stp/>
        <stp>T</stp>
        <tr r="E78" s="1"/>
      </tp>
      <tp>
        <v>90.15</v>
        <stp/>
        <stp>ContractData</stp>
        <stp>S.MNST</stp>
        <stp>Low</stp>
        <stp/>
        <stp>T</stp>
        <tr r="H312" s="1"/>
      </tp>
      <tp>
        <v>1393665.3338104291</v>
        <stp/>
        <stp>StudyData</stp>
        <stp>S.SJM</stp>
        <stp>MA</stp>
        <stp>InputChoice=Vol,MAType=Sim,Period=21</stp>
        <stp>MA</stp>
        <stp>D</stp>
        <stp>-1</stp>
        <stp>all</stp>
        <stp/>
        <stp/>
        <stp/>
        <stp>T</stp>
        <tr r="N406" s="1"/>
      </tp>
      <tp>
        <v>133.52000000000001</v>
        <stp/>
        <stp>ContractData</stp>
        <stp>S.STZ</stp>
        <stp>LastTrade</stp>
        <stp/>
        <stp>T</stp>
        <tr r="C421" s="1"/>
      </tp>
      <tp>
        <v>1.6365412799218368</v>
        <stp/>
        <stp>ContractData</stp>
        <stp>S.CBOE</stp>
        <stp>PerCentNetLastTrade</stp>
        <stp/>
        <stp>T</stp>
        <tr r="E81" s="1"/>
      </tp>
      <tp>
        <v>-2.2810095829396682</v>
        <stp/>
        <stp>ContractData</stp>
        <stp>S.CBRE</stp>
        <stp>PerCentNetLastTrade</stp>
        <stp/>
        <stp>T</stp>
        <tr r="E82" s="1"/>
      </tp>
      <tp>
        <v>185.84</v>
        <stp/>
        <stp>ContractData</stp>
        <stp>S.STT</stp>
        <stp>LastTrade</stp>
        <stp/>
        <stp>T</stp>
        <tr r="C419" s="1"/>
      </tp>
      <tp>
        <v>81.48</v>
        <stp/>
        <stp>ContractData</stp>
        <stp>S.MCHP</stp>
        <stp>Low</stp>
        <stp/>
        <stp>T</stp>
        <tr r="H301" s="1"/>
      </tp>
      <tp>
        <v>61.42</v>
        <stp/>
        <stp>ContractData</stp>
        <stp>S.FTV</stp>
        <stp>LastTrade</stp>
        <stp/>
        <stp>T</stp>
        <tr r="C201" s="1"/>
      </tp>
      <tp>
        <v>-10.724553583203651</v>
        <stp/>
        <stp>ContractData</stp>
        <stp>S.COHR</stp>
        <stp>PerCentNetLastTrade</stp>
        <stp/>
        <stp>T</stp>
        <tr r="E106" s="1"/>
      </tp>
      <tp>
        <v>-3.1510416666666665</v>
        <stp/>
        <stp>ContractData</stp>
        <stp>S.COIN</stp>
        <stp>PerCentNetLastTrade</stp>
        <stp/>
        <stp>T</stp>
        <tr r="E107" s="1"/>
      </tp>
      <tp>
        <v>-0.39564474267265937</v>
        <stp/>
        <stp>ContractData</stp>
        <stp>S.COST</stp>
        <stp>PerCentNetLastTrade</stp>
        <stp/>
        <stp>T</stp>
        <tr r="E111" s="1"/>
      </tp>
      <tp>
        <v>295.40000000000003</v>
        <stp/>
        <stp>ContractData</stp>
        <stp>S.ITW</stp>
        <stp>LastTrade</stp>
        <stp/>
        <stp>T</stp>
        <tr r="C257" s="1"/>
      </tp>
      <tp>
        <v>344.58</v>
        <stp/>
        <stp>ContractData</stp>
        <stp>S.WTW</stp>
        <stp>LastTrade</stp>
        <stp/>
        <stp>T</stp>
        <tr r="C494" s="1"/>
      </tp>
      <tp>
        <v>-3.1790295593976574</v>
        <stp/>
        <stp>ContractData</stp>
        <stp>S.CIEN</stp>
        <stp>PerCentNetLastTrade</stp>
        <stp/>
        <stp>T</stp>
        <tr r="E94" s="1"/>
      </tp>
      <tp>
        <v>-1.1421463304308492</v>
        <stp/>
        <stp>ContractData</stp>
        <stp>S.CINF</stp>
        <stp>PerCentNetLastTrade</stp>
        <stp/>
        <stp>T</stp>
        <tr r="E95" s="1"/>
      </tp>
      <tp>
        <v>-1.4681785409975749</v>
        <stp/>
        <stp>ContractData</stp>
        <stp>S.CHTR</stp>
        <stp>PerCentNetLastTrade</stp>
        <stp/>
        <stp>T</stp>
        <tr r="E92" s="1"/>
      </tp>
      <tp>
        <v>-0.46872907459488417</v>
        <stp/>
        <stp>ContractData</stp>
        <stp>S.CHRW</stp>
        <stp>PerCentNetLastTrade</stp>
        <stp/>
        <stp>T</stp>
        <tr r="E91" s="1"/>
      </tp>
      <tp>
        <v>105.73</v>
        <stp/>
        <stp>ContractData</stp>
        <stp>S.ETR</stp>
        <stp>LastTrade</stp>
        <stp/>
        <stp>T</stp>
        <tr r="C172" s="1"/>
      </tp>
      <tp>
        <v>92.54</v>
        <stp/>
        <stp>ContractData</stp>
        <stp>S.VTR</stp>
        <stp>LastTrade</stp>
        <stp/>
        <stp>T</stp>
        <tr r="C477" s="1"/>
      </tp>
      <tp>
        <v>593.65</v>
        <stp/>
        <stp>ContractData</stp>
        <stp>S.META</stp>
        <stp>Low</stp>
        <stp/>
        <stp>T</stp>
        <tr r="H307" s="1"/>
      </tp>
      <tp>
        <v>1203146.407458619</v>
        <stp/>
        <stp>StudyData</stp>
        <stp>S.RJF</stp>
        <stp>MA</stp>
        <stp>InputChoice=Vol,MAType=Sim,Period=21</stp>
        <stp>MA</stp>
        <stp>D</stp>
        <stp>-1</stp>
        <stp>all</stp>
        <stp/>
        <stp/>
        <stp/>
        <stp>T</stp>
        <tr r="N392" s="1"/>
      </tp>
      <tp>
        <v>73.17</v>
        <stp/>
        <stp>ContractData</stp>
        <stp>S.ZTS</stp>
        <stp>LastTrade</stp>
        <stp/>
        <stp>T</stp>
        <tr r="C504" s="1"/>
      </tp>
      <tp>
        <v>61.36</v>
        <stp/>
        <stp>ContractData</stp>
        <stp>S.MDLZ</stp>
        <stp>Low</stp>
        <stp/>
        <stp>T</stp>
        <tr r="H304" s="1"/>
      </tp>
      <tp>
        <v>1353415.8478009049</v>
        <stp/>
        <stp>StudyData</stp>
        <stp>S.AJG</stp>
        <stp>MA</stp>
        <stp>InputChoice=Vol,MAType=Sim,Period=21</stp>
        <stp>MA</stp>
        <stp>D</stp>
        <stp>-1</stp>
        <stp>all</stp>
        <stp/>
        <stp/>
        <stp/>
        <stp>T</stp>
        <tr r="N20" s="1"/>
      </tp>
      <tp>
        <v>1017393.280593</v>
        <stp/>
        <stp>ContractData</stp>
        <stp>S.VLO</stp>
        <stp>T_CVol</stp>
        <stp/>
        <stp>T</stp>
        <tr r="M469" s="1"/>
      </tp>
      <tp>
        <v>562655.05684900004</v>
        <stp/>
        <stp>ContractData</stp>
        <stp>S.TMO</stp>
        <stp>T_CVol</stp>
        <stp/>
        <stp>T</stp>
        <tr r="M439" s="1"/>
      </tp>
      <tp>
        <v>98338.535764</v>
        <stp/>
        <stp>ContractData</stp>
        <stp>S.TKO</stp>
        <stp>T_CVol</stp>
        <stp/>
        <stp>T</stp>
        <tr r="M438" s="1"/>
      </tp>
      <tp>
        <v>688148.13042499998</v>
        <stp/>
        <stp>ContractData</stp>
        <stp>S.COO</stp>
        <stp>T_CVol</stp>
        <stp/>
        <stp>T</stp>
        <tr r="M108" s="1"/>
      </tp>
      <tp>
        <v>468674.34483199997</v>
        <stp/>
        <stp>ContractData</stp>
        <stp>S.BRO</stp>
        <stp>T_CVol</stp>
        <stp/>
        <stp>T</stp>
        <tr r="M71" s="1"/>
      </tp>
      <tp>
        <v>189379.03648400001</v>
        <stp/>
        <stp>ContractData</stp>
        <stp>S.ATO</stp>
        <stp>T_CVol</stp>
        <stp/>
        <stp>T</stp>
        <tr r="M45" s="1"/>
      </tp>
      <tp>
        <v>1736168.1184439999</v>
        <stp/>
        <stp>ContractData</stp>
        <stp>S.APO</stp>
        <stp>T_CVol</stp>
        <stp/>
        <stp>T</stp>
        <tr r="M40" s="1"/>
      </tp>
      <tp>
        <v>33977.105845999999</v>
        <stp/>
        <stp>ContractData</stp>
        <stp>S.AZO</stp>
        <stp>T_CVol</stp>
        <stp/>
        <stp>T</stp>
        <tr r="M52" s="1"/>
      </tp>
      <tp>
        <v>119159.72030299999</v>
        <stp/>
        <stp>ContractData</stp>
        <stp>S.MCO</stp>
        <stp>T_CVol</stp>
        <stp/>
        <stp>T</stp>
        <tr r="M303" s="1"/>
      </tp>
      <tp>
        <v>25.16</v>
        <stp/>
        <stp>ContractData</stp>
        <stp>S.CMCSA</stp>
        <stp>Open</stp>
        <stp/>
        <stp>T</stp>
        <tr r="F98" s="1"/>
      </tp>
      <tp>
        <v>388.44</v>
        <stp/>
        <stp>ContractData</stp>
        <stp>S.HUM</stp>
        <stp>LastTrade</stp>
        <stp/>
        <stp>T</stp>
        <tr r="C239" s="1"/>
      </tp>
      <tp>
        <v>146.62</v>
        <stp/>
        <stp>ContractData</stp>
        <stp>S.YUM</stp>
        <stp>LastTrade</stp>
        <stp/>
        <stp>T</stp>
        <tr r="C501" s="1"/>
      </tp>
      <tp>
        <v>122.07000000000001</v>
        <stp/>
        <stp>ContractData</stp>
        <stp>S.DUK</stp>
        <stp>LastTrade</stp>
        <stp/>
        <stp>T</stp>
        <tr r="C149" s="1"/>
      </tp>
      <tp>
        <v>2.3054810272134918</v>
        <stp/>
        <stp>ContractData</stp>
        <stp>S.BRKB</stp>
        <stp>PerCentNetLastTrade</stp>
        <stp/>
        <stp>T</stp>
        <tr r="E70" s="1"/>
      </tp>
      <tp>
        <v>275.05</v>
        <stp/>
        <stp>ContractData</stp>
        <stp>S.NUE</stp>
        <stp>LastTrade</stp>
        <stp/>
        <stp>T</stp>
        <tr r="C342" s="1"/>
      </tp>
      <tp>
        <v>305.5</v>
        <stp/>
        <stp>ContractData</stp>
        <stp>S.LRCX</stp>
        <stp>Low</stp>
        <stp/>
        <stp>T</stp>
        <tr r="H290" s="1"/>
      </tp>
      <tp>
        <v>4161650.31972238</v>
        <stp/>
        <stp>StudyData</stp>
        <stp>S.KKR</stp>
        <stp>MA</stp>
        <stp>InputChoice=Vol,MAType=Sim,Period=21</stp>
        <stp>MA</stp>
        <stp>D</stp>
        <stp>-1</stp>
        <stp>all</stp>
        <stp/>
        <stp/>
        <stp/>
        <stp>T</stp>
        <tr r="N271" s="1"/>
      </tp>
      <tp>
        <v>8910709.2718394808</v>
        <stp/>
        <stp>StudyData</stp>
        <stp>S.BKR</stp>
        <stp>MA</stp>
        <stp>InputChoice=Vol,MAType=Sim,Period=21</stp>
        <stp>MA</stp>
        <stp>D</stp>
        <stp>-1</stp>
        <stp>all</stp>
        <stp/>
        <stp/>
        <stp/>
        <stp>T</stp>
        <tr r="N64" s="1"/>
      </tp>
      <tp>
        <v>125.02</v>
        <stp/>
        <stp>ContractData</stp>
        <stp>S.LULU</stp>
        <stp>Low</stp>
        <stp/>
        <stp>T</stp>
        <tr r="H291" s="1"/>
      </tp>
      <tp>
        <v>824.33</v>
        <stp/>
        <stp>ContractData</stp>
        <stp>S.LITE</stp>
        <stp>Low</stp>
        <stp/>
        <stp>T</stp>
        <tr r="H285" s="1"/>
      </tp>
      <tp>
        <v>-1.6390858944050433</v>
        <stp/>
        <stp>ContractData</stp>
        <stp>S.BALL</stp>
        <stp>PerCentNetLastTrade</stp>
        <stp/>
        <stp>T</stp>
        <tr r="E55" s="1"/>
      </tp>
      <tp>
        <v>1123429.1665422861</v>
        <stp/>
        <stp>StudyData</stp>
        <stp>S.TKO</stp>
        <stp>MA</stp>
        <stp>InputChoice=Vol,MAType=Sim,Period=21</stp>
        <stp>MA</stp>
        <stp>D</stp>
        <stp>-1</stp>
        <stp>all</stp>
        <stp/>
        <stp/>
        <stp/>
        <stp>T</stp>
        <tr r="N438" s="1"/>
      </tp>
      <tp>
        <v>-3.722051144731557</v>
        <stp/>
        <stp>ContractData</stp>
        <stp>S.BLDR</stp>
        <stp>PerCentNetLastTrade</stp>
        <stp/>
        <stp>T</stp>
        <tr r="E65" s="1"/>
      </tp>
      <tp>
        <v>45.29</v>
        <stp/>
        <stp>ContractData</stp>
        <stp>S.LUV</stp>
        <stp>LastTrade</stp>
        <stp/>
        <stp>T</stp>
        <tr r="C292" s="1"/>
      </tp>
      <tp>
        <v>3306411.4880677601</v>
        <stp/>
        <stp>StudyData</stp>
        <stp>S.MKC</stp>
        <stp>MA</stp>
        <stp>InputChoice=Vol,MAType=Sim,Period=21</stp>
        <stp>MA</stp>
        <stp>D</stp>
        <stp>-1</stp>
        <stp>all</stp>
        <stp/>
        <stp/>
        <stp/>
        <stp>T</stp>
        <tr r="N309" s="1"/>
      </tp>
      <tp>
        <v>-0.31739924978359141</v>
        <stp/>
        <stp>ContractData</stp>
        <stp>S.BIIB</stp>
        <stp>PerCentNetLastTrade</stp>
        <stp/>
        <stp>T</stp>
        <tr r="E62" s="1"/>
      </tp>
      <tp>
        <v>18570686.492199909</v>
        <stp/>
        <stp>StudyData</stp>
        <stp>S.NKE</stp>
        <stp>MA</stp>
        <stp>InputChoice=Vol,MAType=Sim,Period=21</stp>
        <stp>MA</stp>
        <stp>D</stp>
        <stp>-1</stp>
        <stp>all</stp>
        <stp/>
        <stp/>
        <stp/>
        <stp>T</stp>
        <tr r="N335" s="1"/>
      </tp>
      <tp>
        <v>3801553.9756436702</v>
        <stp/>
        <stp>StudyData</stp>
        <stp>S.OKE</stp>
        <stp>MA</stp>
        <stp>InputChoice=Vol,MAType=Sim,Period=21</stp>
        <stp>MA</stp>
        <stp>D</stp>
        <stp>-1</stp>
        <stp>all</stp>
        <stp/>
        <stp/>
        <stp/>
        <stp>T</stp>
        <tr r="N350" s="1"/>
      </tp>
      <tp>
        <v>-1.6136554425893106</v>
        <stp/>
        <stp>ContractData</stp>
        <stp>S.BKNG</stp>
        <stp>PerCentNetLastTrade</stp>
        <stp/>
        <stp>T</stp>
        <tr r="E63" s="1"/>
      </tp>
      <tp>
        <v>136.78</v>
        <stp/>
        <stp>ContractData</stp>
        <stp>S.LDOS</stp>
        <stp>Low</stp>
        <stp/>
        <stp>T</stp>
        <tr r="H279" s="1"/>
      </tp>
      <tp>
        <v>732623.67251633306</v>
        <stp/>
        <stp>StudyData</stp>
        <stp>S.PKG</stp>
        <stp>MA</stp>
        <stp>InputChoice=Vol,MAType=Sim,Period=21</stp>
        <stp>MA</stp>
        <stp>D</stp>
        <stp>-1</stp>
        <stp>all</stp>
        <stp/>
        <stp/>
        <stp/>
        <stp>T</stp>
        <tr r="N369" s="1"/>
      </tp>
      <tp>
        <v>1042795.259619</v>
        <stp/>
        <stp>ContractData</stp>
        <stp>S.UNH</stp>
        <stp>T_CVol</stp>
        <stp/>
        <stp>T</stp>
        <tr r="M461" s="1"/>
      </tp>
      <tp>
        <v>554409.91332499997</v>
        <stp/>
        <stp>ContractData</stp>
        <stp>S.ZBH</stp>
        <stp>T_CVol</stp>
        <stp/>
        <stp>T</stp>
        <tr r="M502" s="1"/>
      </tp>
      <tp>
        <v>698097.71871299995</v>
        <stp/>
        <stp>ContractData</stp>
        <stp>S.CAH</stp>
        <stp>T_CVol</stp>
        <stp/>
        <stp>T</stp>
        <tr r="M76" s="1"/>
      </tp>
      <tp>
        <v>1135107.865711</v>
        <stp/>
        <stp>ContractData</stp>
        <stp>S.CRH</stp>
        <stp>T_CVol</stp>
        <stp/>
        <stp>T</stp>
        <tr r="M115" s="1"/>
      </tp>
      <tp>
        <v>1818222.184196</v>
        <stp/>
        <stp>ContractData</stp>
        <stp>S.APH</stp>
        <stp>T_CVol</stp>
        <stp/>
        <stp>T</stp>
        <tr r="M39" s="1"/>
      </tp>
      <tp>
        <v>45.4476190476</v>
        <stp/>
        <stp>StudyData</stp>
        <stp>S.VZ</stp>
        <stp>MA</stp>
        <stp>InputChoice=Close,MAType=Sim,Period=21</stp>
        <stp>MA</stp>
        <stp>D</stp>
        <stp/>
        <stp>all</stp>
        <stp/>
        <stp/>
        <stp/>
        <stp>T</stp>
        <tr r="P479" s="1"/>
      </tp>
      <tp>
        <v>25.23</v>
        <stp/>
        <stp>ContractData</stp>
        <stp>S.CMCSA</stp>
        <stp>High</stp>
        <stp/>
        <stp>T</stp>
        <tr r="G98" s="1"/>
      </tp>
      <tp>
        <v>270.01</v>
        <stp/>
        <stp>ContractData</stp>
        <stp>S.CRL</stp>
        <stp>LastTrade</stp>
        <stp/>
        <stp>T</stp>
        <tr r="C116" s="1"/>
      </tp>
      <tp>
        <v>24.75</v>
        <stp/>
        <stp>ContractData</stp>
        <stp>S.HRL</stp>
        <stp>LastTrade</stp>
        <stp/>
        <stp>T</stp>
        <tr r="C234" s="1"/>
      </tp>
      <tp>
        <v>2631051.6059017102</v>
        <stp/>
        <stp>StudyData</stp>
        <stp>S.CLX</stp>
        <stp>MA</stp>
        <stp>InputChoice=Vol,MAType=Sim,Period=21</stp>
        <stp>MA</stp>
        <stp>D</stp>
        <stp>-1</stp>
        <stp>all</stp>
        <stp/>
        <stp/>
        <stp/>
        <stp>T</stp>
        <tr r="N97" s="1"/>
      </tp>
      <tp>
        <v>195.43</v>
        <stp/>
        <stp>ContractData</stp>
        <stp>S.CRM</stp>
        <stp>LastTrade</stp>
        <stp/>
        <stp>T</stp>
        <tr r="C117" s="1"/>
      </tp>
      <tp>
        <v>121.74000000000001</v>
        <stp/>
        <stp>ContractData</stp>
        <stp>S.IRM</stp>
        <stp>LastTrade</stp>
        <stp/>
        <stp>T</stp>
        <tr r="C254" s="1"/>
      </tp>
      <tp>
        <v>2708196.2691591899</v>
        <stp/>
        <stp>StudyData</stp>
        <stp>S.LLY</stp>
        <stp>MA</stp>
        <stp>InputChoice=Vol,MAType=Sim,Period=21</stp>
        <stp>MA</stp>
        <stp>D</stp>
        <stp>-1</stp>
        <stp>all</stp>
        <stp/>
        <stp/>
        <stp/>
        <stp>T</stp>
        <tr r="N286" s="1"/>
      </tp>
      <tp>
        <v>70.94</v>
        <stp/>
        <stp>ContractData</stp>
        <stp>S.BRO</stp>
        <stp>LastTrade</stp>
        <stp/>
        <stp>T</stp>
        <tr r="C71" s="1"/>
      </tp>
      <tp>
        <v>-1.1033821060206284</v>
        <stp/>
        <stp>ContractData</stp>
        <stp>S.EVRG</stp>
        <stp>PerCentNetLastTrade</stp>
        <stp/>
        <stp>T</stp>
        <tr r="E173" s="1"/>
      </tp>
      <tp>
        <v>100.5</v>
        <stp/>
        <stp>ContractData</stp>
        <stp>S.CRH</stp>
        <stp>LastTrade</stp>
        <stp/>
        <stp>T</stp>
        <tr r="C115" s="1"/>
      </tp>
      <tp>
        <v>-0.29828700773052502</v>
        <stp/>
        <stp>ContractData</stp>
        <stp>S.EQIX</stp>
        <stp>PerCentNetLastTrade</stp>
        <stp/>
        <stp>T</stp>
        <tr r="E165" s="1"/>
      </tp>
      <tp>
        <v>215.04</v>
        <stp/>
        <stp>ContractData</stp>
        <stp>S.DRI</stp>
        <stp>LastTrade</stp>
        <stp/>
        <stp>T</stp>
        <tr r="C147" s="1"/>
      </tp>
      <tp>
        <v>1147.92</v>
        <stp/>
        <stp>ContractData</stp>
        <stp>S.URI</stp>
        <stp>LastTrade</stp>
        <stp/>
        <stp>T</stp>
        <tr r="C464" s="1"/>
      </tp>
      <tp>
        <v>130.07</v>
        <stp/>
        <stp>ContractData</stp>
        <stp>S.MRK</stp>
        <stp>LastTrade</stp>
        <stp/>
        <stp>T</stp>
        <tr r="C317" s="1"/>
      </tp>
      <tp>
        <v>-1.2392113389817088</v>
        <stp/>
        <stp>ContractData</stp>
        <stp>S.ERIE</stp>
        <stp>PerCentNetLastTrade</stp>
        <stp/>
        <stp>T</stp>
        <tr r="E168" s="1"/>
      </tp>
      <tp>
        <v>8886339.9887429997</v>
        <stp/>
        <stp>ContractData</stp>
        <stp>S.GOOGL</stp>
        <stp>T_CVol</stp>
        <stp/>
        <stp>T</stp>
        <tr r="M215" s="1"/>
      </tp>
      <tp>
        <v>48.46</v>
        <stp/>
        <stp>ContractData</stp>
        <stp>S.ARE</stp>
        <stp>LastTrade</stp>
        <stp/>
        <stp>T</stp>
        <tr r="C43" s="1"/>
      </tp>
      <tp>
        <v>84.66</v>
        <stp/>
        <stp>ContractData</stp>
        <stp>S.SRE</stp>
        <stp>LastTrade</stp>
        <stp/>
        <stp>T</stp>
        <tr r="C416" s="1"/>
      </tp>
      <tp>
        <v>2929645.4492786699</v>
        <stp/>
        <stp>StudyData</stp>
        <stp>S.DLR</stp>
        <stp>MA</stp>
        <stp>InputChoice=Vol,MAType=Sim,Period=21</stp>
        <stp>MA</stp>
        <stp>D</stp>
        <stp>-1</stp>
        <stp>all</stp>
        <stp/>
        <stp/>
        <stp/>
        <stp>T</stp>
        <tr r="N141" s="1"/>
      </tp>
      <tp>
        <v>120.22</v>
        <stp/>
        <stp>ContractData</stp>
        <stp>S.NRG</stp>
        <stp>LastTrade</stp>
        <stp/>
        <stp>T</stp>
        <tr r="C338" s="1"/>
      </tp>
      <tp>
        <v>2170666.5807042872</v>
        <stp/>
        <stp>StudyData</stp>
        <stp>S.HLT</stp>
        <stp>MA</stp>
        <stp>InputChoice=Vol,MAType=Sim,Period=21</stp>
        <stp>MA</stp>
        <stp>D</stp>
        <stp>-1</stp>
        <stp>all</stp>
        <stp/>
        <stp/>
        <stp/>
        <stp>T</stp>
        <tr r="N228" s="1"/>
      </tp>
      <tp>
        <v>18.89</v>
        <stp/>
        <stp>ContractData</stp>
        <stp>S.KVUE</stp>
        <stp>Low</stp>
        <stp/>
        <stp>T</stp>
        <tr r="H277" s="1"/>
      </tp>
      <tp>
        <v>-0.26715591605510491</v>
        <stp/>
        <stp>ContractData</stp>
        <stp>S.EXPE</stp>
        <stp>PerCentNetLastTrade</stp>
        <stp/>
        <stp>T</stp>
        <tr r="E178" s="1"/>
      </tp>
      <tp>
        <v>0.45884393710480664</v>
        <stp/>
        <stp>ContractData</stp>
        <stp>S.EXPD</stp>
        <stp>PerCentNetLastTrade</stp>
        <stp/>
        <stp>T</stp>
        <tr r="E177" s="1"/>
      </tp>
      <tp>
        <v>70.75</v>
        <stp/>
        <stp>ContractData</stp>
        <stp>S.WRB</stp>
        <stp>LastTrade</stp>
        <stp/>
        <stp>T</stp>
        <tr r="C491" s="1"/>
      </tp>
      <tp>
        <v>1465515.4325984761</v>
        <stp/>
        <stp>StudyData</stp>
        <stp>S.ELV</stp>
        <stp>MA</stp>
        <stp>InputChoice=Vol,MAType=Sim,Period=21</stp>
        <stp>MA</stp>
        <stp>D</stp>
        <stp>-1</stp>
        <stp>all</stp>
        <stp/>
        <stp/>
        <stp/>
        <stp>T</stp>
        <tr r="N161" s="1"/>
      </tp>
      <tp>
        <v>14024555.95043524</v>
        <stp/>
        <stp>StudyData</stp>
        <stp>S.GLW</stp>
        <stp>MA</stp>
        <stp>InputChoice=Vol,MAType=Sim,Period=21</stp>
        <stp>MA</stp>
        <stp>D</stp>
        <stp>-1</stp>
        <stp>all</stp>
        <stp/>
        <stp/>
        <stp/>
        <stp>T</stp>
        <tr r="N211" s="1"/>
      </tp>
      <tp>
        <v>792708.28885857097</v>
        <stp/>
        <stp>StudyData</stp>
        <stp>S.BLK</stp>
        <stp>MA</stp>
        <stp>InputChoice=Vol,MAType=Sim,Period=21</stp>
        <stp>MA</stp>
        <stp>D</stp>
        <stp>-1</stp>
        <stp>all</stp>
        <stp/>
        <stp/>
        <stp/>
        <stp>T</stp>
        <tr r="N66" s="1"/>
      </tp>
      <tp>
        <v>1638792.7978853339</v>
        <stp/>
        <stp>StudyData</stp>
        <stp>S.ALL</stp>
        <stp>MA</stp>
        <stp>InputChoice=Vol,MAType=Sim,Period=21</stp>
        <stp>MA</stp>
        <stp>D</stp>
        <stp>-1</stp>
        <stp>all</stp>
        <stp/>
        <stp/>
        <stp/>
        <stp>T</stp>
        <tr r="N24" s="1"/>
      </tp>
      <tp>
        <v>590166.45866233401</v>
        <stp/>
        <stp>StudyData</stp>
        <stp>S.MLM</stp>
        <stp>MA</stp>
        <stp>InputChoice=Vol,MAType=Sim,Period=21</stp>
        <stp>MA</stp>
        <stp>D</stp>
        <stp>-1</stp>
        <stp>all</stp>
        <stp/>
        <stp/>
        <stp/>
        <stp>T</stp>
        <tr r="N310" s="1"/>
      </tp>
      <tp>
        <v>-0.28876055086628166</v>
        <stp/>
        <stp>ContractData</stp>
        <stp>S.ECHO</stp>
        <stp>PerCentNetLastTrade</stp>
        <stp/>
        <stp>T</stp>
        <tr r="E154" s="1"/>
      </tp>
      <tp>
        <v>193.61</v>
        <stp/>
        <stp>ContractData</stp>
        <stp>S.KLAC</stp>
        <stp>Low</stp>
        <stp/>
        <stp>T</stp>
        <tr r="H272" s="1"/>
      </tp>
      <tp>
        <v>-3.9114127522771924</v>
        <stp/>
        <stp>ContractData</stp>
        <stp>S.EBAY</stp>
        <stp>PerCentNetLastTrade</stp>
        <stp/>
        <stp>T</stp>
        <tr r="E153" s="1"/>
      </tp>
      <tp>
        <v>2858968.2884819098</v>
        <stp/>
        <stp>StudyData</stp>
        <stp>S.VLO</stp>
        <stp>MA</stp>
        <stp>InputChoice=Vol,MAType=Sim,Period=21</stp>
        <stp>MA</stp>
        <stp>D</stp>
        <stp>-1</stp>
        <stp>all</stp>
        <stp/>
        <stp/>
        <stp/>
        <stp>T</stp>
        <tr r="N469" s="1"/>
      </tp>
      <tp>
        <v>117.14</v>
        <stp/>
        <stp>ContractData</stp>
        <stp>S.FRT</stp>
        <stp>LastTrade</stp>
        <stp/>
        <stp>T</stp>
        <tr r="C198" s="1"/>
      </tp>
      <tp>
        <v>272.54000000000002</v>
        <stp/>
        <stp>ContractData</stp>
        <stp>S.VRT</stp>
        <stp>LastTrade</stp>
        <stp/>
        <stp>T</stp>
        <tr r="C474" s="1"/>
      </tp>
      <tp>
        <v>122.02</v>
        <stp/>
        <stp>ContractData</stp>
        <stp>S.PRU</stp>
        <stp>LastTrade</stp>
        <stp/>
        <stp>T</stp>
        <tr r="C379" s="1"/>
      </tp>
      <tp>
        <v>378.3</v>
        <stp/>
        <stp>ContractData</stp>
        <stp>S.TRV</stp>
        <stp>LastTrade</stp>
        <stp/>
        <stp>T</stp>
        <tr r="C446" s="1"/>
      </tp>
      <tp>
        <v>2328906.5208031</v>
        <stp/>
        <stp>StudyData</stp>
        <stp>S.ALB</stp>
        <stp>MA</stp>
        <stp>InputChoice=Vol,MAType=Sim,Period=21</stp>
        <stp>MA</stp>
        <stp>D</stp>
        <stp>-1</stp>
        <stp>all</stp>
        <stp/>
        <stp/>
        <stp/>
        <stp>T</stp>
        <tr r="N22" s="1"/>
      </tp>
      <tp>
        <v>12485808.48405819</v>
        <stp/>
        <stp>StudyData</stp>
        <stp>S.SLB</stp>
        <stp>MA</stp>
        <stp>InputChoice=Vol,MAType=Sim,Period=21</stp>
        <stp>MA</stp>
        <stp>D</stp>
        <stp>-1</stp>
        <stp>all</stp>
        <stp/>
        <stp/>
        <stp/>
        <stp>T</stp>
        <tr r="N407" s="1"/>
      </tp>
      <tp>
        <v>5527736.3648973303</v>
        <stp/>
        <stp>StudyData</stp>
        <stp>S.PLD</stp>
        <stp>MA</stp>
        <stp>InputChoice=Vol,MAType=Sim,Period=21</stp>
        <stp>MA</stp>
        <stp>D</stp>
        <stp>-1</stp>
        <stp>all</stp>
        <stp/>
        <stp/>
        <stp/>
        <stp>T</stp>
        <tr r="N370" s="1"/>
      </tp>
      <tp>
        <v>338.14</v>
        <stp/>
        <stp>ContractData</stp>
        <stp>S.KEYS</stp>
        <stp>Low</stp>
        <stp/>
        <stp>T</stp>
        <tr r="H268" s="1"/>
      </tp>
      <tp>
        <v>233.13</v>
        <stp/>
        <stp>StudyData</stp>
        <stp>S.WM</stp>
        <stp>MA</stp>
        <stp>InputChoice=Close,MAType=Sim,Period=21</stp>
        <stp>MA</stp>
        <stp>D</stp>
        <stp/>
        <stp>all</stp>
        <stp/>
        <stp/>
        <stp/>
        <stp>T</stp>
        <tr r="P488" s="1"/>
      </tp>
      <tp>
        <v>75458.539602000004</v>
        <stp/>
        <stp>ContractData</stp>
        <stp>S.URI</stp>
        <stp>T_CVol</stp>
        <stp/>
        <stp>T</stp>
        <tr r="M464" s="1"/>
      </tp>
      <tp>
        <v>475738.91895600001</v>
        <stp/>
        <stp>ContractData</stp>
        <stp>S.CCI</stp>
        <stp>T_CVol</stp>
        <stp/>
        <stp>T</stp>
        <tr r="M83" s="1"/>
      </tp>
      <tp>
        <v>135389.003761</v>
        <stp/>
        <stp>ContractData</stp>
        <stp>S.CMI</stp>
        <stp>T_CVol</stp>
        <stp/>
        <stp>T</stp>
        <tr r="M101" s="1"/>
      </tp>
      <tp>
        <v>672804.18531099998</v>
        <stp/>
        <stp>ContractData</stp>
        <stp>S.ADI</stp>
        <stp>T_CVol</stp>
        <stp/>
        <stp>T</stp>
        <tr r="M10" s="1"/>
      </tp>
      <tp>
        <v>641153.31152500003</v>
        <stp/>
        <stp>ContractData</stp>
        <stp>S.DHI</stp>
        <stp>T_CVol</stp>
        <stp/>
        <stp>T</stp>
        <tr r="M138" s="1"/>
      </tp>
      <tp>
        <v>179147.70942900001</v>
        <stp/>
        <stp>ContractData</stp>
        <stp>S.DRI</stp>
        <stp>T_CVol</stp>
        <stp/>
        <stp>T</stp>
        <tr r="M147" s="1"/>
      </tp>
      <tp>
        <v>1622219.5120910001</v>
        <stp/>
        <stp>ContractData</stp>
        <stp>S.KMI</stp>
        <stp>T_CVol</stp>
        <stp/>
        <stp>T</stp>
        <tr r="M274" s="1"/>
      </tp>
      <tp>
        <v>497588.746147</v>
        <stp/>
        <stp>ContractData</stp>
        <stp>S.JCI</stp>
        <stp>T_CVol</stp>
        <stp/>
        <stp>T</stp>
        <tr r="M262" s="1"/>
      </tp>
      <tp>
        <v>127947.371847</v>
        <stp/>
        <stp>ContractData</stp>
        <stp>S.HII</stp>
        <stp>T_CVol</stp>
        <stp/>
        <stp>T</stp>
        <tr r="M227" s="1"/>
      </tp>
      <tp>
        <v>166283.52311899999</v>
        <stp/>
        <stp>ContractData</stp>
        <stp>S.MSI</stp>
        <stp>T_CVol</stp>
        <stp/>
        <stp>T</stp>
        <tr r="M324" s="1"/>
      </tp>
      <tp>
        <v>91082.890557000006</v>
        <stp/>
        <stp>ContractData</stp>
        <stp>S.LII</stp>
        <stp>T_CVol</stp>
        <stp/>
        <stp>T</stp>
        <tr r="M283" s="1"/>
      </tp>
      <tp>
        <v>-0.12983347445667515</v>
        <stp/>
        <stp>ContractData</stp>
        <stp>S.GOOGL</stp>
        <stp>PerCentNetLastTrade</stp>
        <stp/>
        <stp>T</stp>
        <tr r="E215" s="1"/>
      </tp>
      <tp>
        <v>24.457619047600001</v>
        <stp/>
        <stp>StudyData</stp>
        <stp>S.WY</stp>
        <stp>MA</stp>
        <stp>InputChoice=Close,MAType=Sim,Period=21</stp>
        <stp>MA</stp>
        <stp>D</stp>
        <stp/>
        <stp>all</stp>
        <stp/>
        <stp/>
        <stp/>
        <stp>T</stp>
        <tr r="P495" s="1"/>
      </tp>
      <tp>
        <v>251.66</v>
        <stp/>
        <stp>ContractData</stp>
        <stp>S.WSM</stp>
        <stp>LastTrade</stp>
        <stp/>
        <stp>T</stp>
        <tr r="C492" s="1"/>
      </tp>
      <tp>
        <v>12976716.12190496</v>
        <stp/>
        <stp>StudyData</stp>
        <stp>S.BMY</stp>
        <stp>MA</stp>
        <stp>InputChoice=Vol,MAType=Sim,Period=21</stp>
        <stp>MA</stp>
        <stp>D</stp>
        <stp>-1</stp>
        <stp>all</stp>
        <stp/>
        <stp/>
        <stp/>
        <stp>T</stp>
        <tr r="N67" s="1"/>
      </tp>
      <tp>
        <v>57.54</v>
        <stp/>
        <stp>ContractData</stp>
        <stp>S.TSN</stp>
        <stp>LastTrade</stp>
        <stp/>
        <stp>T</stp>
        <tr r="C449" s="1"/>
      </tp>
      <tp>
        <v>458.36</v>
        <stp/>
        <stp>ContractData</stp>
        <stp>S.MSI</stp>
        <stp>LastTrade</stp>
        <stp/>
        <stp>T</stp>
        <tr r="C324" s="1"/>
      </tp>
      <tp>
        <v>564847.16969847598</v>
        <stp/>
        <stp>StudyData</stp>
        <stp>S.AMP</stp>
        <stp>MA</stp>
        <stp>InputChoice=Vol,MAType=Sim,Period=21</stp>
        <stp>MA</stp>
        <stp>D</stp>
        <stp>-1</stp>
        <stp>all</stp>
        <stp/>
        <stp/>
        <stp/>
        <stp>T</stp>
        <tr r="N31" s="1"/>
      </tp>
      <tp>
        <v>3009891.52884972</v>
        <stp/>
        <stp>StudyData</stp>
        <stp>S.EMR</stp>
        <stp>MA</stp>
        <stp>InputChoice=Vol,MAType=Sim,Period=21</stp>
        <stp>MA</stp>
        <stp>D</stp>
        <stp>-1</stp>
        <stp>all</stp>
        <stp/>
        <stp/>
        <stp/>
        <stp>T</stp>
        <tr r="N163" s="1"/>
      </tp>
      <tp>
        <v>214.3</v>
        <stp/>
        <stp>ContractData</stp>
        <stp>S.RSG</stp>
        <stp>LastTrade</stp>
        <stp/>
        <stp>T</stp>
        <tr r="C399" s="1"/>
      </tp>
      <tp>
        <v>3686946.88658024</v>
        <stp/>
        <stp>StudyData</stp>
        <stp>S.CMS</stp>
        <stp>MA</stp>
        <stp>InputChoice=Vol,MAType=Sim,Period=21</stp>
        <stp>MA</stp>
        <stp>D</stp>
        <stp>-1</stp>
        <stp>all</stp>
        <stp/>
        <stp/>
        <stp/>
        <stp>T</stp>
        <tr r="N102" s="1"/>
      </tp>
      <tp>
        <v>1198297.4699014761</v>
        <stp/>
        <stp>StudyData</stp>
        <stp>S.LMT</stp>
        <stp>MA</stp>
        <stp>InputChoice=Vol,MAType=Sim,Period=21</stp>
        <stp>MA</stp>
        <stp>D</stp>
        <stp>-1</stp>
        <stp>all</stp>
        <stp/>
        <stp/>
        <stp/>
        <stp>T</stp>
        <tr r="N287" s="1"/>
      </tp>
      <tp>
        <v>3124710.91871229</v>
        <stp/>
        <stp>StudyData</stp>
        <stp>S.AMT</stp>
        <stp>MA</stp>
        <stp>InputChoice=Vol,MAType=Sim,Period=21</stp>
        <stp>MA</stp>
        <stp>D</stp>
        <stp>-1</stp>
        <stp>all</stp>
        <stp/>
        <stp/>
        <stp/>
        <stp>T</stp>
        <tr r="N32" s="1"/>
      </tp>
      <tp>
        <v>21406187.43119714</v>
        <stp/>
        <stp>StudyData</stp>
        <stp>S.WMT</stp>
        <stp>MA</stp>
        <stp>InputChoice=Vol,MAType=Sim,Period=21</stp>
        <stp>MA</stp>
        <stp>D</stp>
        <stp>-1</stp>
        <stp>all</stp>
        <stp/>
        <stp/>
        <stp/>
        <stp>T</stp>
        <tr r="N490" s="1"/>
      </tp>
      <tp>
        <v>321.8</v>
        <stp/>
        <stp>ContractData</stp>
        <stp>S.PSA</stp>
        <stp>LastTrade</stp>
        <stp/>
        <stp>T</stp>
        <tr r="C380" s="1"/>
      </tp>
      <tp>
        <v>3.2920353982300883</v>
        <stp/>
        <stp>ContractData</stp>
        <stp>S.DXCM</stp>
        <stp>PerCentNetLastTrade</stp>
        <stp/>
        <stp>T</stp>
        <tr r="E152" s="1"/>
      </tp>
      <tp>
        <v>64.150000000000006</v>
        <stp/>
        <stp>ContractData</stp>
        <stp>S.USB</stp>
        <stp>LastTrade</stp>
        <stp/>
        <stp>T</stp>
        <tr r="C465" s="1"/>
      </tp>
      <tp>
        <v>335.90000000000003</v>
        <stp/>
        <stp>ContractData</stp>
        <stp>S.NSC</stp>
        <stp>LastTrade</stp>
        <stp/>
        <stp>T</stp>
        <tr r="C339" s="1"/>
      </tp>
      <tp>
        <v>-0.55407346603734864</v>
        <stp/>
        <stp>ContractData</stp>
        <stp>S.DECK</stp>
        <stp>PerCentNetLastTrade</stp>
        <stp/>
        <stp>T</stp>
        <tr r="E134" s="1"/>
      </tp>
      <tp>
        <v>3.512792824558697</v>
        <stp/>
        <stp>ContractData</stp>
        <stp>S.DELL</stp>
        <stp>PerCentNetLastTrade</stp>
        <stp/>
        <stp>T</stp>
        <tr r="E135" s="1"/>
      </tp>
      <tp>
        <v>151.95000000000002</v>
        <stp/>
        <stp>ContractData</stp>
        <stp>S.JKHY</stp>
        <stp>Low</stp>
        <stp/>
        <stp>T</stp>
        <tr r="H263" s="1"/>
      </tp>
      <tp>
        <v>8.3443765228914639</v>
        <stp/>
        <stp>ContractData</stp>
        <stp>S.DDOG</stp>
        <stp>PerCentNetLastTrade</stp>
        <stp/>
        <stp>T</stp>
        <tr r="E132" s="1"/>
      </tp>
      <tp>
        <v>9895614.4860193301</v>
        <stp/>
        <stp>StudyData</stp>
        <stp>S.KMI</stp>
        <stp>MA</stp>
        <stp>InputChoice=Vol,MAType=Sim,Period=21</stp>
        <stp>MA</stp>
        <stp>D</stp>
        <stp>-1</stp>
        <stp>all</stp>
        <stp/>
        <stp/>
        <stp/>
        <stp>T</stp>
        <tr r="N274" s="1"/>
      </tp>
      <tp>
        <v>1020120.399273143</v>
        <stp/>
        <stp>StudyData</stp>
        <stp>S.CMI</stp>
        <stp>MA</stp>
        <stp>InputChoice=Vol,MAType=Sim,Period=21</stp>
        <stp>MA</stp>
        <stp>D</stp>
        <stp>-1</stp>
        <stp>all</stp>
        <stp/>
        <stp/>
        <stp/>
        <stp>T</stp>
        <tr r="N101" s="1"/>
      </tp>
      <tp>
        <v>50.22</v>
        <stp/>
        <stp>ContractData</stp>
        <stp>S.CSX</stp>
        <stp>LastTrade</stp>
        <stp/>
        <stp>T</stp>
        <tr r="C121" s="1"/>
      </tp>
      <tp>
        <v>50.5</v>
        <stp/>
        <stp>ContractData</stp>
        <stp>S.BSX</stp>
        <stp>LastTrade</stp>
        <stp/>
        <stp>T</stp>
        <tr r="C72" s="1"/>
      </tp>
      <tp>
        <v>212.09</v>
        <stp/>
        <stp>ContractData</stp>
        <stp>S.PSX</stp>
        <stp>LastTrade</stp>
        <stp/>
        <stp>T</stp>
        <tr r="C382" s="1"/>
      </tp>
      <tp>
        <v>-3.1351151391843151</v>
        <stp/>
        <stp>ContractData</stp>
        <stp>S.DASH</stp>
        <stp>PerCentNetLastTrade</stp>
        <stp/>
        <stp>T</stp>
        <tr r="E130" s="1"/>
      </tp>
      <tp>
        <v>181.48</v>
        <stp/>
        <stp>ContractData</stp>
        <stp>S.HSY</stp>
        <stp>LastTrade</stp>
        <stp/>
        <stp>T</stp>
        <tr r="C237" s="1"/>
      </tp>
      <tp>
        <v>3786912.8261569999</v>
        <stp/>
        <stp>StudyData</stp>
        <stp>S.MMM</stp>
        <stp>MA</stp>
        <stp>InputChoice=Vol,MAType=Sim,Period=21</stp>
        <stp>MA</stp>
        <stp>D</stp>
        <stp>-1</stp>
        <stp>all</stp>
        <stp/>
        <stp/>
        <stp/>
        <stp>T</stp>
        <tr r="N311" s="1"/>
      </tp>
      <tp>
        <v>2243389.6756245731</v>
        <stp/>
        <stp>StudyData</stp>
        <stp>S.TMO</stp>
        <stp>MA</stp>
        <stp>InputChoice=Vol,MAType=Sim,Period=21</stp>
        <stp>MA</stp>
        <stp>D</stp>
        <stp>-1</stp>
        <stp>all</stp>
        <stp/>
        <stp/>
        <stp/>
        <stp>T</stp>
        <tr r="N439" s="1"/>
      </tp>
      <tp>
        <v>22.71</v>
        <stp/>
        <stp>ContractData</stp>
        <stp>S.HST</stp>
        <stp>LastTrade</stp>
        <stp/>
        <stp>T</stp>
        <tr r="C236" s="1"/>
      </tp>
      <tp>
        <v>355.77</v>
        <stp/>
        <stp>ContractData</stp>
        <stp>S.WST</stp>
        <stp>LastTrade</stp>
        <stp/>
        <stp>T</stp>
        <tr r="C493" s="1"/>
      </tp>
      <tp>
        <v>143.51</v>
        <stp/>
        <stp>ContractData</stp>
        <stp>S.VST</stp>
        <stp>LastTrade</stp>
        <stp/>
        <stp>T</stp>
        <tr r="C476" s="1"/>
      </tp>
      <tp>
        <v>265.35000000000002</v>
        <stp/>
        <stp>ContractData</stp>
        <stp>S.JBHT</stp>
        <stp>Low</stp>
        <stp/>
        <stp>T</stp>
        <tr r="H260" s="1"/>
      </tp>
      <tp>
        <v>-0.42016806722689076</v>
        <stp/>
        <stp>ContractData</stp>
        <stp>S.DLTR</stp>
        <stp>PerCentNetLastTrade</stp>
        <stp/>
        <stp>T</stp>
        <tr r="E142" s="1"/>
      </tp>
      <tp>
        <v>3918568.4660419999</v>
        <stp/>
        <stp>StudyData</stp>
        <stp>S.KMB</stp>
        <stp>MA</stp>
        <stp>InputChoice=Vol,MAType=Sim,Period=21</stp>
        <stp>MA</stp>
        <stp>D</stp>
        <stp>-1</stp>
        <stp>all</stp>
        <stp/>
        <stp/>
        <stp/>
        <stp>T</stp>
        <tr r="N273" s="1"/>
      </tp>
      <tp>
        <v>6855903.2147682896</v>
        <stp/>
        <stp>StudyData</stp>
        <stp>S.WMB</stp>
        <stp>MA</stp>
        <stp>InputChoice=Vol,MAType=Sim,Period=21</stp>
        <stp>MA</stp>
        <stp>D</stp>
        <stp>-1</stp>
        <stp>all</stp>
        <stp/>
        <stp/>
        <stp/>
        <stp>T</stp>
        <tr r="N489" s="1"/>
      </tp>
      <tp>
        <v>3260336.0321868602</v>
        <stp/>
        <stp>StudyData</stp>
        <stp>S.OMC</stp>
        <stp>MA</stp>
        <stp>InputChoice=Vol,MAType=Sim,Period=21</stp>
        <stp>MA</stp>
        <stp>D</stp>
        <stp>-1</stp>
        <stp>all</stp>
        <stp/>
        <stp/>
        <stp/>
        <stp>T</stp>
        <tr r="N351" s="1"/>
      </tp>
      <tp>
        <v>1100627.6121948101</v>
        <stp/>
        <stp>StudyData</stp>
        <stp>S.VMC</stp>
        <stp>MA</stp>
        <stp>InputChoice=Vol,MAType=Sim,Period=21</stp>
        <stp>MA</stp>
        <stp>D</stp>
        <stp>-1</stp>
        <stp>all</stp>
        <stp/>
        <stp/>
        <stp/>
        <stp>T</stp>
        <tr r="N471" s="1"/>
      </tp>
      <tp>
        <v>29585051.044419698</v>
        <stp/>
        <stp>StudyData</stp>
        <stp>S.AMD</stp>
        <stp>MA</stp>
        <stp>InputChoice=Vol,MAType=Sim,Period=21</stp>
        <stp>MA</stp>
        <stp>D</stp>
        <stp>-1</stp>
        <stp>all</stp>
        <stp/>
        <stp/>
        <stp/>
        <stp>T</stp>
        <tr r="N28" s="1"/>
      </tp>
      <tp>
        <v>1434694.8459989531</v>
        <stp/>
        <stp>StudyData</stp>
        <stp>S.RMD</stp>
        <stp>MA</stp>
        <stp>InputChoice=Vol,MAType=Sim,Period=21</stp>
        <stp>MA</stp>
        <stp>D</stp>
        <stp>-1</stp>
        <stp>all</stp>
        <stp/>
        <stp/>
        <stp/>
        <stp>T</stp>
        <tr r="N394" s="1"/>
      </tp>
      <tp>
        <v>2425897.9588556201</v>
        <stp/>
        <stp>StudyData</stp>
        <stp>S.CME</stp>
        <stp>MA</stp>
        <stp>InputChoice=Vol,MAType=Sim,Period=21</stp>
        <stp>MA</stp>
        <stp>D</stp>
        <stp>-1</stp>
        <stp>all</stp>
        <stp/>
        <stp/>
        <stp/>
        <stp>T</stp>
        <tr r="N99" s="1"/>
      </tp>
      <tp>
        <v>1159556.905478714</v>
        <stp/>
        <stp>StudyData</stp>
        <stp>S.AME</stp>
        <stp>MA</stp>
        <stp>InputChoice=Vol,MAType=Sim,Period=21</stp>
        <stp>MA</stp>
        <stp>D</stp>
        <stp>-1</stp>
        <stp>all</stp>
        <stp/>
        <stp/>
        <stp/>
        <stp>T</stp>
        <tr r="N29" s="1"/>
      </tp>
      <tp>
        <v>497698.89914947603</v>
        <stp/>
        <stp>StudyData</stp>
        <stp>S.EME</stp>
        <stp>MA</stp>
        <stp>InputChoice=Vol,MAType=Sim,Period=21</stp>
        <stp>MA</stp>
        <stp>D</stp>
        <stp>-1</stp>
        <stp>all</stp>
        <stp/>
        <stp/>
        <stp/>
        <stp>T</stp>
        <tr r="N162" s="1"/>
      </tp>
      <tp>
        <v>282.53000000000003</v>
        <stp/>
        <stp>ContractData</stp>
        <stp>S.ESS</stp>
        <stp>LastTrade</stp>
        <stp/>
        <stp>T</stp>
        <tr r="C170" s="1"/>
      </tp>
      <tp>
        <v>19800454.591266681</v>
        <stp/>
        <stp>StudyData</stp>
        <stp>S.CMG</stp>
        <stp>MA</stp>
        <stp>InputChoice=Vol,MAType=Sim,Period=21</stp>
        <stp>MA</stp>
        <stp>D</stp>
        <stp>-1</stp>
        <stp>all</stp>
        <stp/>
        <stp/>
        <stp/>
        <stp>T</stp>
        <tr r="N100" s="1"/>
      </tp>
      <tp>
        <v>2499187.413745</v>
        <stp/>
        <stp>ContractData</stp>
        <stp>S.JNJ</stp>
        <stp>T_CVol</stp>
        <stp/>
        <stp>T</stp>
        <tr r="M264" s="1"/>
      </tp>
      <tp>
        <v>472.0904761905</v>
        <stp/>
        <stp>StudyData</stp>
        <stp>S.TT</stp>
        <stp>MA</stp>
        <stp>InputChoice=Close,MAType=Sim,Period=21</stp>
        <stp>MA</stp>
        <stp>D</stp>
        <stp/>
        <stp>all</stp>
        <stp/>
        <stp/>
        <stp/>
        <stp>T</stp>
        <tr r="P450" s="1"/>
      </tp>
      <tp>
        <v>486.01</v>
        <stp/>
        <stp>ContractData</stp>
        <stp>S.TT</stp>
        <stp>High</stp>
        <stp/>
        <stp>T</stp>
        <tr r="G450" s="1"/>
      </tp>
      <tp>
        <v>46.82</v>
        <stp/>
        <stp>ContractData</stp>
        <stp>S.VZ</stp>
        <stp>High</stp>
        <stp/>
        <stp>T</stp>
        <tr r="G479" s="1"/>
      </tp>
      <tp>
        <v>227.88</v>
        <stp/>
        <stp>ContractData</stp>
        <stp>S.WM</stp>
        <stp>High</stp>
        <stp/>
        <stp>T</stp>
        <tr r="G488" s="1"/>
      </tp>
      <tp>
        <v>25.54</v>
        <stp/>
        <stp>ContractData</stp>
        <stp>S.WY</stp>
        <stp>High</stp>
        <stp/>
        <stp>T</stp>
        <tr r="G495" s="1"/>
      </tp>
      <tp>
        <v>145.89000000000001</v>
        <stp/>
        <stp>ContractData</stp>
        <stp>S.PG</stp>
        <stp>High</stp>
        <stp/>
        <stp>T</stp>
        <tr r="G365" s="1"/>
      </tp>
      <tp>
        <v>188.6</v>
        <stp/>
        <stp>ContractData</stp>
        <stp>S.PM</stp>
        <stp>High</stp>
        <stp/>
        <stp>T</stp>
        <tr r="G372" s="1"/>
      </tp>
      <tp>
        <v>1084.8499999999999</v>
        <stp/>
        <stp>ContractData</stp>
        <stp>S.PH</stp>
        <stp>High</stp>
        <stp/>
        <stp>T</stp>
        <tr r="G367" s="1"/>
      </tp>
      <tp>
        <v>12.0219047619</v>
        <stp/>
        <stp>StudyData</stp>
        <stp>ATR(S.NXPI,MAType:=Sim,Period:=21)</stp>
        <stp>Bar</stp>
        <stp/>
        <stp>Close</stp>
        <stp>D</stp>
        <stp/>
        <stp/>
        <stp/>
        <stp/>
        <stp/>
        <stp>T</stp>
        <tr r="O347" s="1"/>
      </tp>
      <tp>
        <v>12.486190476200001</v>
        <stp/>
        <stp>StudyData</stp>
        <stp>ATR(S.EXPE,MAType:=Sim,Period:=21)</stp>
        <stp>Bar</stp>
        <stp/>
        <stp>Close</stp>
        <stp>D</stp>
        <stp/>
        <stp/>
        <stp/>
        <stp/>
        <stp/>
        <stp>T</stp>
        <tr r="O178" s="1"/>
      </tp>
      <tp>
        <v>4.6823809524</v>
        <stp/>
        <stp>StudyData</stp>
        <stp>ATR(S.EXPD,MAType:=Sim,Period:=21)</stp>
        <stp>Bar</stp>
        <stp/>
        <stp>Close</stp>
        <stp>D</stp>
        <stp/>
        <stp/>
        <stp/>
        <stp/>
        <stp/>
        <stp>T</stp>
        <tr r="O177" s="1"/>
      </tp>
      <tp>
        <v>31.53</v>
        <stp/>
        <stp>ContractData</stp>
        <stp>S.RF</stp>
        <stp>High</stp>
        <stp/>
        <stp>T</stp>
        <tr r="G391" s="1"/>
      </tp>
      <tp>
        <v>404.52</v>
        <stp/>
        <stp>ContractData</stp>
        <stp>S.RL</stp>
        <stp>High</stp>
        <stp/>
        <stp>T</stp>
        <tr r="G393" s="1"/>
      </tp>
      <tp>
        <v>93</v>
        <stp/>
        <stp>ContractData</stp>
        <stp>S.SO</stp>
        <stp>High</stp>
        <stp/>
        <stp>T</stp>
        <tr r="G412" s="1"/>
      </tp>
      <tp>
        <v>47.910000000000004</v>
        <stp/>
        <stp>ContractData</stp>
        <stp>S.SW</stp>
        <stp>High</stp>
        <stp/>
        <stp>T</stp>
        <tr r="G422" s="1"/>
      </tp>
      <tp>
        <v>125.67</v>
        <stp/>
        <stp>ContractData</stp>
        <stp>S.DG</stp>
        <stp>High</stp>
        <stp/>
        <stp>T</stp>
        <tr r="G136" s="1"/>
      </tp>
      <tp>
        <v>623.55000000000007</v>
        <stp/>
        <stp>ContractData</stp>
        <stp>S.DE</stp>
        <stp>High</stp>
        <stp/>
        <stp>T</stp>
        <tr r="G133" s="1"/>
      </tp>
      <tp>
        <v>142.97</v>
        <stp/>
        <stp>ContractData</stp>
        <stp>S.DD</stp>
        <stp>High</stp>
        <stp/>
        <stp>T</stp>
        <tr r="G131" s="1"/>
      </tp>
      <tp>
        <v>374.52</v>
        <stp/>
        <stp>ContractData</stp>
        <stp>S.EG</stp>
        <stp>High</stp>
        <stp/>
        <stp>T</stp>
        <tr r="G158" s="1"/>
      </tp>
      <tp>
        <v>107.7</v>
        <stp/>
        <stp>ContractData</stp>
        <stp>S.ED</stp>
        <stp>High</stp>
        <stp/>
        <stp>T</stp>
        <tr r="G156" s="1"/>
      </tp>
      <tp>
        <v>87.72</v>
        <stp/>
        <stp>ContractData</stp>
        <stp>S.EL</stp>
        <stp>High</stp>
        <stp/>
        <stp>T</stp>
        <tr r="G160" s="1"/>
      </tp>
      <tp>
        <v>92.41</v>
        <stp/>
        <stp>ContractData</stp>
        <stp>S.EW</stp>
        <stp>High</stp>
        <stp/>
        <stp>T</stp>
        <tr r="G174" s="1"/>
      </tp>
      <tp>
        <v>71.850000000000009</v>
        <stp/>
        <stp>ContractData</stp>
        <stp>S.ES</stp>
        <stp>High</stp>
        <stp/>
        <stp>T</stp>
        <tr r="G169" s="1"/>
      </tp>
      <tp>
        <v>47.34</v>
        <stp/>
        <stp>ContractData</stp>
        <stp>S.FE</stp>
        <stp>High</stp>
        <stp/>
        <stp>T</stp>
        <tr r="G187" s="1"/>
      </tp>
      <tp>
        <v>372.26</v>
        <stp/>
        <stp>ContractData</stp>
        <stp>S.GE</stp>
        <stp>High</stp>
        <stp/>
        <stp>T</stp>
        <tr r="G204" s="1"/>
      </tp>
      <tp>
        <v>397.19</v>
        <stp/>
        <stp>ContractData</stp>
        <stp>S.GD</stp>
        <stp>High</stp>
        <stp/>
        <stp>T</stp>
        <tr r="G202" s="1"/>
      </tp>
      <tp>
        <v>88.79</v>
        <stp/>
        <stp>ContractData</stp>
        <stp>S.GM</stp>
        <stp>High</stp>
        <stp/>
        <stp>T</stp>
        <tr r="G212" s="1"/>
      </tp>
      <tp>
        <v>188.5</v>
        <stp/>
        <stp>ContractData</stp>
        <stp>S.GL</stp>
        <stp>High</stp>
        <stp/>
        <stp>T</stp>
        <tr r="G210" s="1"/>
      </tp>
      <tp>
        <v>1045.43</v>
        <stp/>
        <stp>ContractData</stp>
        <stp>S.GS</stp>
        <stp>High</stp>
        <stp/>
        <stp>T</stp>
        <tr r="G219" s="1"/>
      </tp>
      <tp>
        <v>112.24000000000001</v>
        <stp/>
        <stp>ContractData</stp>
        <stp>S.BG</stp>
        <stp>High</stp>
        <stp/>
        <stp>T</stp>
        <tr r="G61" s="1"/>
      </tp>
      <tp>
        <v>236.49</v>
        <stp/>
        <stp>ContractData</stp>
        <stp>S.BA</stp>
        <stp>High</stp>
        <stp/>
        <stp>T</stp>
        <tr r="G53" s="1"/>
      </tp>
      <tp>
        <v>171.23</v>
        <stp/>
        <stp>ContractData</stp>
        <stp>S.BR</stp>
        <stp>High</stp>
        <stp/>
        <stp>T</stp>
        <tr r="G69" s="1"/>
      </tp>
      <tp>
        <v>139.37</v>
        <stp/>
        <stp>ContractData</stp>
        <stp>S.BX</stp>
        <stp>High</stp>
        <stp/>
        <stp>T</stp>
        <tr r="G73" s="1"/>
      </tp>
      <tp>
        <v>119.14</v>
        <stp/>
        <stp>ContractData</stp>
        <stp>S.CF</stp>
        <stp>High</stp>
        <stp/>
        <stp>T</stp>
        <tr r="G88" s="1"/>
      </tp>
      <tp>
        <v>351.25</v>
        <stp/>
        <stp>ContractData</stp>
        <stp>S.CB</stp>
        <stp>High</stp>
        <stp/>
        <stp>T</stp>
        <tr r="G80" s="1"/>
      </tp>
      <tp>
        <v>93.320000000000007</v>
        <stp/>
        <stp>ContractData</stp>
        <stp>S.CL</stp>
        <stp>High</stp>
        <stp/>
        <stp>T</stp>
        <tr r="G96" s="1"/>
      </tp>
      <tp>
        <v>285.74</v>
        <stp/>
        <stp>ContractData</stp>
        <stp>S.CI</stp>
        <stp>High</stp>
        <stp/>
        <stp>T</stp>
        <tr r="G93" s="1"/>
      </tp>
      <tp>
        <v>3.2033333332999998</v>
        <stp/>
        <stp>StudyData</stp>
        <stp>ATR(S.DXCM,MAType:=Sim,Period:=21)</stp>
        <stp>Bar</stp>
        <stp/>
        <stp>Close</stp>
        <stp>D</stp>
        <stp/>
        <stp/>
        <stp/>
        <stp/>
        <stp/>
        <stp>T</stp>
        <tr r="O152" s="1"/>
      </tp>
      <tp>
        <v>321</v>
        <stp/>
        <stp>ContractData</stp>
        <stp>S.LH</stp>
        <stp>High</stp>
        <stp/>
        <stp>T</stp>
        <tr r="G281" s="1"/>
      </tp>
      <tp>
        <v>566.76</v>
        <stp/>
        <stp>ContractData</stp>
        <stp>S.MA</stp>
        <stp>High</stp>
        <stp/>
        <stp>T</stp>
        <tr r="G296" s="1"/>
      </tp>
      <tp>
        <v>68.38</v>
        <stp/>
        <stp>ContractData</stp>
        <stp>S.MO</stp>
        <stp>High</stp>
        <stp/>
        <stp>T</stp>
        <tr r="G313" s="1"/>
      </tp>
      <tp>
        <v>894.98</v>
        <stp/>
        <stp>ContractData</stp>
        <stp>S.MU</stp>
        <stp>High</stp>
        <stp/>
        <stp>T</stp>
        <tr r="G327" s="1"/>
      </tp>
      <tp>
        <v>217.61</v>
        <stp/>
        <stp>ContractData</stp>
        <stp>S.MS</stp>
        <stp>High</stp>
        <stp/>
        <stp>T</stp>
        <tr r="G321" s="1"/>
      </tp>
      <tp>
        <v>42.34</v>
        <stp/>
        <stp>ContractData</stp>
        <stp>S.NI</stp>
        <stp>High</stp>
        <stp/>
        <stp>T</stp>
        <tr r="G334" s="1"/>
      </tp>
      <tp>
        <v>82.51</v>
        <stp/>
        <stp>ContractData</stp>
        <stp>S.ON</stp>
        <stp>High</stp>
        <stp/>
        <stp>T</stp>
        <tr r="G352" s="1"/>
      </tp>
      <tp>
        <v>33.419523809499999</v>
        <stp/>
        <stp>StudyData</stp>
        <stp>ATR(S.AXON,MAType:=Sim,Period:=21)</stp>
        <stp>Bar</stp>
        <stp/>
        <stp>Close</stp>
        <stp>D</stp>
        <stp/>
        <stp/>
        <stp/>
        <stp/>
        <stp/>
        <stp>T</stp>
        <tr r="O50" s="1"/>
      </tp>
      <tp>
        <v>354</v>
        <stp/>
        <stp>ContractData</stp>
        <stp>S.HD</stp>
        <stp>High</stp>
        <stp/>
        <stp>T</stp>
        <tr r="G225" s="1"/>
      </tp>
      <tp>
        <v>190.74</v>
        <stp/>
        <stp>ContractData</stp>
        <stp>S.IT</stp>
        <stp>High</stp>
        <stp/>
        <stp>T</stp>
        <tr r="G256" s="1"/>
      </tp>
      <tp>
        <v>87.4</v>
        <stp/>
        <stp>ContractData</stp>
        <stp>S.IR</stp>
        <stp>High</stp>
        <stp/>
        <stp>T</stp>
        <tr r="G253" s="1"/>
      </tp>
      <tp>
        <v>41.5</v>
        <stp/>
        <stp>ContractData</stp>
        <stp>S.IP</stp>
        <stp>High</stp>
        <stp/>
        <stp>T</stp>
        <tr r="G251" s="1"/>
      </tp>
      <tp>
        <v>87.53</v>
        <stp/>
        <stp>ContractData</stp>
        <stp>S.KO</stp>
        <stp>High</stp>
        <stp/>
        <stp>T</stp>
        <tr r="G275" s="1"/>
      </tp>
      <tp>
        <v>57.04</v>
        <stp/>
        <stp>ContractData</stp>
        <stp>S.KR</stp>
        <stp>High</stp>
        <stp/>
        <stp>T</stp>
        <tr r="G276" s="1"/>
      </tp>
      <tp>
        <v>35.03</v>
        <stp/>
        <stp>ContractData</stp>
        <stp>S.PPL</stp>
        <stp>LastTrade</stp>
        <stp/>
        <stp>T</stp>
        <tr r="C378" s="1"/>
      </tp>
      <tp>
        <v>344.84000000000003</v>
        <stp/>
        <stp>ContractData</stp>
        <stp>S.TPL</stp>
        <stp>LastTrade</stp>
        <stp/>
        <stp>T</stp>
        <tr r="C441" s="1"/>
      </tp>
      <tp>
        <v>358.63</v>
        <stp/>
        <stp>ContractData</stp>
        <stp>S.JPM</stp>
        <stp>LastTrade</stp>
        <stp/>
        <stp>T</stp>
        <tr r="C265" s="1"/>
      </tp>
      <tp>
        <v>3675727.6342358598</v>
        <stp/>
        <stp>StudyData</stp>
        <stp>S.BNY</stp>
        <stp>MA</stp>
        <stp>InputChoice=Vol,MAType=Sim,Period=21</stp>
        <stp>MA</stp>
        <stp>D</stp>
        <stp>-1</stp>
        <stp>all</stp>
        <stp/>
        <stp/>
        <stp/>
        <stp>T</stp>
        <tr r="N68" s="1"/>
      </tp>
      <tp>
        <v>85.66</v>
        <stp/>
        <stp>ContractData</stp>
        <stp>S.GPN</stp>
        <stp>LastTrade</stp>
        <stp/>
        <stp>T</stp>
        <tr r="C217" s="1"/>
      </tp>
      <tp>
        <v>129.25</v>
        <stp/>
        <stp>ContractData</stp>
        <stp>S.APO</stp>
        <stp>LastTrade</stp>
        <stp/>
        <stp>T</stp>
        <tr r="C40" s="1"/>
      </tp>
      <tp>
        <v>170.47</v>
        <stp/>
        <stp>ContractData</stp>
        <stp>S.APH</stp>
        <stp>LastTrade</stp>
        <stp/>
        <stp>T</stp>
        <tr r="C39" s="1"/>
      </tp>
      <tp>
        <v>0.18977773489015407</v>
        <stp/>
        <stp>ContractData</stp>
        <stp>S.GRMN</stp>
        <stp>PerCentNetLastTrade</stp>
        <stp/>
        <stp>T</stp>
        <tr r="E218" s="1"/>
      </tp>
      <tp>
        <v>305.97000000000003</v>
        <stp/>
        <stp>ContractData</stp>
        <stp>S.APD</stp>
        <stp>LastTrade</stp>
        <stp/>
        <stp>T</stp>
        <tr r="R36" s="2"/>
        <tr r="C38" s="1"/>
      </tp>
      <tp>
        <v>378</v>
        <stp/>
        <stp>ContractData</stp>
        <stp>S.ISRG</stp>
        <stp>Low</stp>
        <stp/>
        <stp>T</stp>
        <tr r="H255" s="1"/>
      </tp>
      <tp>
        <v>6799552.64958857</v>
        <stp/>
        <stp>StudyData</stp>
        <stp>S.CNP</stp>
        <stp>MA</stp>
        <stp>InputChoice=Vol,MAType=Sim,Period=21</stp>
        <stp>MA</stp>
        <stp>D</stp>
        <stp>-1</stp>
        <stp>all</stp>
        <stp/>
        <stp/>
        <stp/>
        <stp>T</stp>
        <tr r="N104" s="1"/>
      </tp>
      <tp>
        <v>3215152.5149925202</v>
        <stp/>
        <stp>StudyData</stp>
        <stp>S.UNP</stp>
        <stp>MA</stp>
        <stp>InputChoice=Vol,MAType=Sim,Period=21</stp>
        <stp>MA</stp>
        <stp>D</stp>
        <stp>-1</stp>
        <stp>all</stp>
        <stp/>
        <stp/>
        <stp/>
        <stp>T</stp>
        <tr r="N462" s="1"/>
      </tp>
      <tp>
        <v>55.410000000000004</v>
        <stp/>
        <stp>ContractData</stp>
        <stp>S.HPE</stp>
        <stp>LastTrade</stp>
        <stp/>
        <stp>T</stp>
        <tr r="C232" s="1"/>
      </tp>
      <tp>
        <v>3936029.9948566202</v>
        <stp/>
        <stp>StudyData</stp>
        <stp>S.PNR</stp>
        <stp>MA</stp>
        <stp>InputChoice=Vol,MAType=Sim,Period=21</stp>
        <stp>MA</stp>
        <stp>D</stp>
        <stp>-1</stp>
        <stp>all</stp>
        <stp/>
        <stp/>
        <stp/>
        <stp>T</stp>
        <tr r="N374" s="1"/>
      </tp>
      <tp>
        <v>116.54</v>
        <stp/>
        <stp>ContractData</stp>
        <stp>S.PPG</stp>
        <stp>LastTrade</stp>
        <stp/>
        <stp>T</stp>
        <tr r="C377" s="1"/>
      </tp>
      <tp>
        <v>219.56</v>
        <stp/>
        <stp>ContractData</stp>
        <stp>S.SPG</stp>
        <stp>LastTrade</stp>
        <stp/>
        <stp>T</stp>
        <tr r="C414" s="1"/>
      </tp>
      <tp>
        <v>2530671.1605589502</v>
        <stp/>
        <stp>StudyData</stp>
        <stp>S.LNT</stp>
        <stp>MA</stp>
        <stp>InputChoice=Vol,MAType=Sim,Period=21</stp>
        <stp>MA</stp>
        <stp>D</stp>
        <stp>-1</stp>
        <stp>all</stp>
        <stp/>
        <stp/>
        <stp/>
        <stp>T</stp>
        <tr r="N288" s="1"/>
      </tp>
      <tp>
        <v>40.33</v>
        <stp/>
        <stp>ContractData</stp>
        <stp>S.APA</stp>
        <stp>LastTrade</stp>
        <stp/>
        <stp>T</stp>
        <tr r="R31" s="2"/>
        <tr r="C37" s="1"/>
      </tp>
      <tp>
        <v>134.19999999999999</v>
        <stp/>
        <stp>ContractData</stp>
        <stp>S.GPC</stp>
        <stp>LastTrade</stp>
        <stp/>
        <stp>T</stp>
        <tr r="C216" s="1"/>
      </tp>
      <tp>
        <v>312.60000000000002</v>
        <stp/>
        <stp>ContractData</stp>
        <stp>S.MPC</stp>
        <stp>LastTrade</stp>
        <stp/>
        <stp>T</stp>
        <tr r="C315" s="1"/>
      </tp>
      <tp>
        <v>1263575.2843614761</v>
        <stp/>
        <stp>StudyData</stp>
        <stp>S.PNW</stp>
        <stp>MA</stp>
        <stp>InputChoice=Vol,MAType=Sim,Period=21</stp>
        <stp>MA</stp>
        <stp>D</stp>
        <stp>-1</stp>
        <stp>all</stp>
        <stp/>
        <stp/>
        <stp/>
        <stp>T</stp>
        <tr r="N375" s="1"/>
      </tp>
      <tp>
        <v>1.6720078027030794</v>
        <stp/>
        <stp>ContractData</stp>
        <stp>S.GEHC</stp>
        <stp>PerCentNetLastTrade</stp>
        <stp/>
        <stp>T</stp>
        <tr r="E205" s="1"/>
      </tp>
      <tp>
        <v>5434415.2225044798</v>
        <stp/>
        <stp>StudyData</stp>
        <stp>S.UNH</stp>
        <stp>MA</stp>
        <stp>InputChoice=Vol,MAType=Sim,Period=21</stp>
        <stp>MA</stp>
        <stp>D</stp>
        <stp>-1</stp>
        <stp>all</stp>
        <stp/>
        <stp/>
        <stp/>
        <stp>T</stp>
        <tr r="N461" s="1"/>
      </tp>
      <tp>
        <v>7.6863950807071479E-2</v>
        <stp/>
        <stp>ContractData</stp>
        <stp>S.GDDY</stp>
        <stp>PerCentNetLastTrade</stp>
        <stp/>
        <stp>T</stp>
        <tr r="E203" s="1"/>
      </tp>
      <tp>
        <v>8024160.2056469601</v>
        <stp/>
        <stp>StudyData</stp>
        <stp>S.JNJ</stp>
        <stp>MA</stp>
        <stp>InputChoice=Vol,MAType=Sim,Period=21</stp>
        <stp>MA</stp>
        <stp>D</stp>
        <stp>-1</stp>
        <stp>all</stp>
        <stp/>
        <stp/>
        <stp/>
        <stp>T</stp>
        <tr r="N264" s="1"/>
      </tp>
      <tp>
        <v>773.96</v>
        <stp/>
        <stp>ContractData</stp>
        <stp>S.SPY</stp>
        <stp>LastTrade</stp>
        <stp/>
        <stp>T</stp>
        <tr r="Y10" s="2"/>
      </tp>
      <tp>
        <v>120.5</v>
        <stp/>
        <stp>ContractData</stp>
        <stp>S.INCY</stp>
        <stp>Low</stp>
        <stp/>
        <stp>T</stp>
        <tr r="H247" s="1"/>
      </tp>
      <tp>
        <v>96.3</v>
        <stp/>
        <stp>ContractData</stp>
        <stp>S.INTC</stp>
        <stp>Low</stp>
        <stp/>
        <stp>T</stp>
        <tr r="H248" s="1"/>
      </tp>
      <tp>
        <v>321.65000000000003</v>
        <stp/>
        <stp>ContractData</stp>
        <stp>S.INTU</stp>
        <stp>Low</stp>
        <stp/>
        <stp>T</stp>
        <tr r="H249" s="1"/>
      </tp>
      <tp>
        <v>29.85</v>
        <stp/>
        <stp>ContractData</stp>
        <stp>S.INVH</stp>
        <stp>Low</stp>
        <stp/>
        <stp>T</stp>
        <tr r="H250" s="1"/>
      </tp>
      <tp>
        <v>346.81</v>
        <stp/>
        <stp>ContractData</stp>
        <stp>S.DPZ</stp>
        <stp>LastTrade</stp>
        <stp/>
        <stp>T</stp>
        <tr r="C146" s="1"/>
      </tp>
      <tp>
        <v>109.47</v>
        <stp/>
        <stp>ContractData</stp>
        <stp>S.CPT</stp>
        <stp>LastTrade</stp>
        <stp/>
        <stp>T</stp>
        <tr r="C114" s="1"/>
      </tp>
      <tp>
        <v>88</v>
        <stp/>
        <stp>ContractData</stp>
        <stp>S.IBKR</stp>
        <stp>Low</stp>
        <stp/>
        <stp>T</stp>
        <tr r="H241" s="1"/>
      </tp>
      <tp>
        <v>391243.28657271399</v>
        <stp/>
        <stp>StudyData</stp>
        <stp>S.SNA</stp>
        <stp>MA</stp>
        <stp>InputChoice=Vol,MAType=Sim,Period=21</stp>
        <stp>MA</stp>
        <stp>D</stp>
        <stp>-1</stp>
        <stp>all</stp>
        <stp/>
        <stp/>
        <stp/>
        <stp>T</stp>
        <tr r="N409" s="1"/>
      </tp>
      <tp>
        <v>-0.27442215746739468</v>
        <stp/>
        <stp>ContractData</stp>
        <stp>S.GOOG</stp>
        <stp>PerCentNetLastTrade</stp>
        <stp/>
        <stp>T</stp>
        <tr r="E214" s="1"/>
      </tp>
      <tp>
        <v>-1.1827348977476204</v>
        <stp/>
        <stp>ContractData</stp>
        <stp>S.GNRC</stp>
        <stp>PerCentNetLastTrade</stp>
        <stp/>
        <stp>T</stp>
        <tr r="E213" s="1"/>
      </tp>
      <tp>
        <v>5187963.76318671</v>
        <stp/>
        <stp>StudyData</stp>
        <stp>S.CNC</stp>
        <stp>MA</stp>
        <stp>InputChoice=Vol,MAType=Sim,Period=21</stp>
        <stp>MA</stp>
        <stp>D</stp>
        <stp>-1</stp>
        <stp>all</stp>
        <stp/>
        <stp/>
        <stp/>
        <stp>T</stp>
        <tr r="N103" s="1"/>
      </tp>
      <tp>
        <v>1875391.662576905</v>
        <stp/>
        <stp>StudyData</stp>
        <stp>S.PNC</stp>
        <stp>MA</stp>
        <stp>InputChoice=Vol,MAType=Sim,Period=21</stp>
        <stp>MA</stp>
        <stp>D</stp>
        <stp>-1</stp>
        <stp>all</stp>
        <stp/>
        <stp/>
        <stp/>
        <stp>T</stp>
        <tr r="N373" s="1"/>
      </tp>
      <tp>
        <v>342.39</v>
        <stp/>
        <stp>ContractData</stp>
        <stp>S.APP</stp>
        <stp>LastTrade</stp>
        <stp/>
        <stp>T</stp>
        <tr r="C41" s="1"/>
      </tp>
      <tp>
        <v>0.21770137377073792</v>
        <stp/>
        <stp>ContractData</stp>
        <stp>S.GILD</stp>
        <stp>PerCentNetLastTrade</stp>
        <stp/>
        <stp>T</stp>
        <tr r="E208" s="1"/>
      </tp>
      <tp>
        <v>30.07</v>
        <stp/>
        <stp>ContractData</stp>
        <stp>S.HPQ</stp>
        <stp>LastTrade</stp>
        <stp/>
        <stp>T</stp>
        <tr r="C233" s="1"/>
      </tp>
      <tp>
        <v>160.99</v>
        <stp/>
        <stp>ContractData</stp>
        <stp>S.TPR</stp>
        <stp>LastTrade</stp>
        <stp/>
        <stp>T</stp>
        <tr r="C442" s="1"/>
      </tp>
      <tp>
        <v>104.16</v>
        <stp/>
        <stp>ContractData</stp>
        <stp>S.UPS</stp>
        <stp>LastTrade</stp>
        <stp/>
        <stp>T</stp>
        <tr r="C463" s="1"/>
      </tp>
      <tp>
        <v>579.48</v>
        <stp/>
        <stp>ContractData</stp>
        <stp>S.IDXX</stp>
        <stp>Low</stp>
        <stp/>
        <stp>T</stp>
        <tr r="H244" s="1"/>
      </tp>
      <tp>
        <v>12.8561904762</v>
        <stp/>
        <stp>StudyData</stp>
        <stp>ATR(S.GOOGL,MAType:=Sim,Period:=21)</stp>
        <stp>Bar</stp>
        <stp/>
        <stp>Close</stp>
        <stp>D</stp>
        <stp/>
        <stp/>
        <stp/>
        <stp/>
        <stp/>
        <stp>T</stp>
        <tr r="O215" s="1"/>
      </tp>
      <tp>
        <v>253325.912931</v>
        <stp/>
        <stp>ContractData</stp>
        <stp>S.SWK</stp>
        <stp>T_CVol</stp>
        <stp/>
        <stp>T</stp>
        <tr r="M423" s="1"/>
      </tp>
      <tp>
        <v>518469.23953299999</v>
        <stp/>
        <stp>ContractData</stp>
        <stp>S.SYK</stp>
        <stp>T_CVol</stp>
        <stp/>
        <stp>T</stp>
        <tr r="M426" s="1"/>
      </tp>
      <tp>
        <v>180930.11552299999</v>
        <stp/>
        <stp>ContractData</stp>
        <stp>S.ROK</stp>
        <stp>T_CVol</stp>
        <stp/>
        <stp>T</stp>
        <tr r="M395" s="1"/>
      </tp>
      <tp>
        <v>220533.32435800001</v>
        <stp/>
        <stp>ContractData</stp>
        <stp>S.BLK</stp>
        <stp>T_CVol</stp>
        <stp/>
        <stp>T</stp>
        <tr r="M66" s="1"/>
      </tp>
      <tp>
        <v>508071.11028199998</v>
        <stp/>
        <stp>ContractData</stp>
        <stp>S.AWK</stp>
        <stp>T_CVol</stp>
        <stp/>
        <stp>T</stp>
        <tr r="M49" s="1"/>
      </tp>
      <tp>
        <v>2673877.6102319998</v>
        <stp/>
        <stp>ContractData</stp>
        <stp>S.DUK</stp>
        <stp>T_CVol</stp>
        <stp/>
        <stp>T</stp>
        <tr r="M149" s="1"/>
      </tp>
      <tp>
        <v>308686.97646099998</v>
        <stp/>
        <stp>ContractData</stp>
        <stp>S.MCK</stp>
        <stp>T_CVol</stp>
        <stp/>
        <stp>T</stp>
        <tr r="M302" s="1"/>
      </tp>
      <tp>
        <v>1458139.586685</v>
        <stp/>
        <stp>ContractData</stp>
        <stp>S.MRK</stp>
        <stp>T_CVol</stp>
        <stp/>
        <stp>T</stp>
        <tr r="M317" s="1"/>
      </tp>
      <tp>
        <v>-1.5772870662460567</v>
        <stp/>
        <stp>ContractData</stp>
        <stp>S.CMCSA</stp>
        <stp>PerCentNetLastTrade</stp>
        <stp/>
        <stp>T</stp>
        <tr r="E98" s="1"/>
      </tp>
      <tp>
        <v>1.8514285714000001</v>
        <stp/>
        <stp>StudyData</stp>
        <stp>ATR(S.PYPL,MAType:=Sim,Period:=21)</stp>
        <stp>Bar</stp>
        <stp/>
        <stp>Close</stp>
        <stp>D</stp>
        <stp/>
        <stp/>
        <stp/>
        <stp/>
        <stp/>
        <stp>T</stp>
        <tr r="O385" s="1"/>
      </tp>
      <tp>
        <v>2.8704761904999998</v>
        <stp/>
        <stp>StudyData</stp>
        <stp>ATR(S.WYNN,MAType:=Sim,Period:=21)</stp>
        <stp>Bar</stp>
        <stp/>
        <stp>Close</stp>
        <stp>D</stp>
        <stp/>
        <stp/>
        <stp/>
        <stp/>
        <stp/>
        <stp>T</stp>
        <tr r="O496" s="1"/>
      </tp>
      <tp>
        <v>1251764.990130381</v>
        <stp/>
        <stp>StudyData</stp>
        <stp>S.FOX</stp>
        <stp>MA</stp>
        <stp>InputChoice=Vol,MAType=Sim,Period=21</stp>
        <stp>MA</stp>
        <stp>D</stp>
        <stp>-1</stp>
        <stp>all</stp>
        <stp/>
        <stp/>
        <stp/>
        <stp>T</stp>
        <tr r="N196" s="1"/>
      </tp>
      <tp>
        <v>3.150839388624405</v>
        <stp/>
        <stp>ContractData</stp>
        <stp>S.FTNT</stp>
        <stp>PerCentNetLastTrade</stp>
        <stp/>
        <stp>T</stp>
        <tr r="E200" s="1"/>
      </tp>
      <tp>
        <v>-5.8508298340331937</v>
        <stp/>
        <stp>ContractData</stp>
        <stp>S.FSLR</stp>
        <stp>PerCentNetLastTrade</stp>
        <stp/>
        <stp>T</stp>
        <tr r="E199" s="1"/>
      </tp>
      <tp>
        <v>87.47</v>
        <stp/>
        <stp>ContractData</stp>
        <stp>S.HSIC</stp>
        <stp>Low</stp>
        <stp/>
        <stp>T</stp>
        <tr r="H235" s="1"/>
      </tp>
      <tp>
        <v>6447704.3391219499</v>
        <stp/>
        <stp>StudyData</stp>
        <stp>S.COP</stp>
        <stp>MA</stp>
        <stp>InputChoice=Vol,MAType=Sim,Period=21</stp>
        <stp>MA</stp>
        <stp>D</stp>
        <stp>-1</stp>
        <stp>all</stp>
        <stp/>
        <stp/>
        <stp/>
        <stp>T</stp>
        <tr r="N109" s="1"/>
      </tp>
      <tp>
        <v>868868.33269290498</v>
        <stp/>
        <stp>StudyData</stp>
        <stp>S.ROP</stp>
        <stp>MA</stp>
        <stp>InputChoice=Vol,MAType=Sim,Period=21</stp>
        <stp>MA</stp>
        <stp>D</stp>
        <stp>-1</stp>
        <stp>all</stp>
        <stp/>
        <stp/>
        <stp/>
        <stp>T</stp>
        <tr r="N397" s="1"/>
      </tp>
      <tp>
        <v>1441061.7927887619</v>
        <stp/>
        <stp>StudyData</stp>
        <stp>S.COR</stp>
        <stp>MA</stp>
        <stp>InputChoice=Vol,MAType=Sim,Period=21</stp>
        <stp>MA</stp>
        <stp>D</stp>
        <stp>-1</stp>
        <stp>all</stp>
        <stp/>
        <stp/>
        <stp/>
        <stp>T</stp>
        <tr r="N110" s="1"/>
      </tp>
      <tp>
        <v>7660720.7044098098</v>
        <stp/>
        <stp>StudyData</stp>
        <stp>S.MOS</stp>
        <stp>MA</stp>
        <stp>InputChoice=Vol,MAType=Sim,Period=21</stp>
        <stp>MA</stp>
        <stp>D</stp>
        <stp>-1</stp>
        <stp>all</stp>
        <stp/>
        <stp/>
        <stp/>
        <stp>T</stp>
        <tr r="N314" s="1"/>
      </tp>
      <tp>
        <v>1837705.366916667</v>
        <stp/>
        <stp>StudyData</stp>
        <stp>S.AOS</stp>
        <stp>MA</stp>
        <stp>InputChoice=Vol,MAType=Sim,Period=21</stp>
        <stp>MA</stp>
        <stp>D</stp>
        <stp>-1</stp>
        <stp>all</stp>
        <stp/>
        <stp/>
        <stp/>
        <stp>T</stp>
        <tr r="N36" s="1"/>
      </tp>
      <tp>
        <v>511.51</v>
        <stp/>
        <stp>ContractData</stp>
        <stp>S.HUBB</stp>
        <stp>Low</stp>
        <stp/>
        <stp>T</stp>
        <tr r="H238" s="1"/>
      </tp>
      <tp>
        <v>1231732.9782830011</v>
        <stp/>
        <stp>StudyData</stp>
        <stp>S.DOV</stp>
        <stp>MA</stp>
        <stp>InputChoice=Vol,MAType=Sim,Period=21</stp>
        <stp>MA</stp>
        <stp>D</stp>
        <stp>-1</stp>
        <stp>all</stp>
        <stp/>
        <stp/>
        <stp/>
        <stp>T</stp>
        <tr r="N144" s="1"/>
      </tp>
      <tp>
        <v>24885895.1777822</v>
        <stp/>
        <stp>StudyData</stp>
        <stp>S.NOW</stp>
        <stp>MA</stp>
        <stp>InputChoice=Vol,MAType=Sim,Period=21</stp>
        <stp>MA</stp>
        <stp>D</stp>
        <stp>-1</stp>
        <stp>all</stp>
        <stp/>
        <stp/>
        <stp/>
        <stp>T</stp>
        <tr r="N337" s="1"/>
      </tp>
      <tp>
        <v>3129365.4074178599</v>
        <stp/>
        <stp>StudyData</stp>
        <stp>S.LOW</stp>
        <stp>MA</stp>
        <stp>InputChoice=Vol,MAType=Sim,Period=21</stp>
        <stp>MA</stp>
        <stp>D</stp>
        <stp>-1</stp>
        <stp>all</stp>
        <stp/>
        <stp/>
        <stp/>
        <stp>T</stp>
        <tr r="N289" s="1"/>
      </tp>
      <tp>
        <v>10078728.20135886</v>
        <stp/>
        <stp>StudyData</stp>
        <stp>S.DOW</stp>
        <stp>MA</stp>
        <stp>InputChoice=Vol,MAType=Sim,Period=21</stp>
        <stp>MA</stp>
        <stp>D</stp>
        <stp>-1</stp>
        <stp>all</stp>
        <stp/>
        <stp/>
        <stp/>
        <stp>T</stp>
        <tr r="N145" s="1"/>
      </tp>
      <tp>
        <v>2.4971755814406484</v>
        <stp/>
        <stp>ContractData</stp>
        <stp>S.FERG</stp>
        <stp>PerCentNetLastTrade</stp>
        <stp/>
        <stp>T</stp>
        <tr r="E188" s="1"/>
      </tp>
      <tp>
        <v>-0.93257806023763468</v>
        <stp/>
        <stp>ContractData</stp>
        <stp>S.FDXF</stp>
        <stp>PerCentNetLastTrade</stp>
        <stp/>
        <stp>T</stp>
        <tr r="E186" s="1"/>
      </tp>
      <tp>
        <v>3.5254728531094619</v>
        <stp/>
        <stp>ContractData</stp>
        <stp>S.FFIV</stp>
        <stp>PerCentNetLastTrade</stp>
        <stp/>
        <stp>T</stp>
        <tr r="E189" s="1"/>
      </tp>
      <tp>
        <v>877320.34765790496</v>
        <stp/>
        <stp>StudyData</stp>
        <stp>S.ROK</stp>
        <stp>MA</stp>
        <stp>InputChoice=Vol,MAType=Sim,Period=21</stp>
        <stp>MA</stp>
        <stp>D</stp>
        <stp>-1</stp>
        <stp>all</stp>
        <stp/>
        <stp/>
        <stp/>
        <stp>T</stp>
        <tr r="N395" s="1"/>
      </tp>
      <tp>
        <v>4.4033184428844923</v>
        <stp/>
        <stp>ContractData</stp>
        <stp>S.FANG</stp>
        <stp>PerCentNetLastTrade</stp>
        <stp/>
        <stp>T</stp>
        <tr r="E181" s="1"/>
      </tp>
      <tp>
        <v>159.01</v>
        <stp/>
        <stp>ContractData</stp>
        <stp>S.HONA</stp>
        <stp>Low</stp>
        <stp/>
        <stp>T</stp>
        <tr r="H230" s="1"/>
      </tp>
      <tp>
        <v>92.4</v>
        <stp/>
        <stp>ContractData</stp>
        <stp>S.HOOD</stp>
        <stp>Low</stp>
        <stp/>
        <stp>T</stp>
        <tr r="H231" s="1"/>
      </tp>
      <tp>
        <v>0.11574074074074074</v>
        <stp/>
        <stp>ContractData</stp>
        <stp>S.FAST</stp>
        <stp>PerCentNetLastTrade</stp>
        <stp/>
        <stp>T</stp>
        <tr r="E182" s="1"/>
      </tp>
      <tp>
        <v>6241655.3642594796</v>
        <stp/>
        <stp>StudyData</stp>
        <stp>S.ROL</stp>
        <stp>MA</stp>
        <stp>InputChoice=Vol,MAType=Sim,Period=21</stp>
        <stp>MA</stp>
        <stp>D</stp>
        <stp>-1</stp>
        <stp>all</stp>
        <stp/>
        <stp/>
        <stp/>
        <stp>T</stp>
        <tr r="N396" s="1"/>
      </tp>
      <tp>
        <v>14387647.24686981</v>
        <stp/>
        <stp>StudyData</stp>
        <stp>S.XOM</stp>
        <stp>MA</stp>
        <stp>InputChoice=Vol,MAType=Sim,Period=21</stp>
        <stp>MA</stp>
        <stp>D</stp>
        <stp>-1</stp>
        <stp>all</stp>
        <stp/>
        <stp/>
        <stp/>
        <stp>T</stp>
        <tr r="N498" s="1"/>
      </tp>
      <tp>
        <v>3324139.1526164799</v>
        <stp/>
        <stp>StudyData</stp>
        <stp>S.HON</stp>
        <stp>MA</stp>
        <stp>InputChoice=Vol,MAType=Sim,Period=21</stp>
        <stp>MA</stp>
        <stp>D</stp>
        <stp>-1</stp>
        <stp>all</stp>
        <stp/>
        <stp/>
        <stp/>
        <stp>T</stp>
        <tr r="N229" s="1"/>
      </tp>
      <tp>
        <v>1443796.011410905</v>
        <stp/>
        <stp>StudyData</stp>
        <stp>S.AON</stp>
        <stp>MA</stp>
        <stp>InputChoice=Vol,MAType=Sim,Period=21</stp>
        <stp>MA</stp>
        <stp>D</stp>
        <stp>-1</stp>
        <stp>all</stp>
        <stp/>
        <stp/>
        <stp/>
        <stp>T</stp>
        <tr r="N35" s="1"/>
      </tp>
      <tp>
        <v>1912466.556603096</v>
        <stp/>
        <stp>StudyData</stp>
        <stp>S.COO</stp>
        <stp>MA</stp>
        <stp>InputChoice=Vol,MAType=Sim,Period=21</stp>
        <stp>MA</stp>
        <stp>D</stp>
        <stp>-1</stp>
        <stp>all</stp>
        <stp/>
        <stp/>
        <stp/>
        <stp>T</stp>
        <tr r="N108" s="1"/>
      </tp>
      <tp>
        <v>53.2</v>
        <stp/>
        <stp>ContractData</stp>
        <stp>S.EQT</stp>
        <stp>LastTrade</stp>
        <stp/>
        <stp>T</stp>
        <tr r="C167" s="1"/>
      </tp>
      <tp>
        <v>0.42027194066749074</v>
        <stp/>
        <stp>ContractData</stp>
        <stp>S.FLEX</stp>
        <stp>PerCentNetLastTrade</stp>
        <stp/>
        <stp>T</stp>
        <tr r="E195" s="1"/>
      </tp>
      <tp>
        <v>17.41</v>
        <stp/>
        <stp>ContractData</stp>
        <stp>S.HBAN</stp>
        <stp>Low</stp>
        <stp/>
        <stp>T</stp>
        <tr r="H223" s="1"/>
      </tp>
      <tp>
        <v>240.99</v>
        <stp/>
        <stp>ContractData</stp>
        <stp>S.IQV</stp>
        <stp>LastTrade</stp>
        <stp/>
        <stp>T</stp>
        <tr r="C252" s="1"/>
      </tp>
      <tp>
        <v>-0.89020771513353114</v>
        <stp/>
        <stp>ContractData</stp>
        <stp>S.FOXA</stp>
        <stp>PerCentNetLastTrade</stp>
        <stp/>
        <stp>T</stp>
        <tr r="E197" s="1"/>
      </tp>
      <tp>
        <v>875957.35107985698</v>
        <stp/>
        <stp>StudyData</stp>
        <stp>S.NOC</stp>
        <stp>MA</stp>
        <stp>InputChoice=Vol,MAType=Sim,Period=21</stp>
        <stp>MA</stp>
        <stp>D</stp>
        <stp>-1</stp>
        <stp>all</stp>
        <stp/>
        <stp/>
        <stp/>
        <stp>T</stp>
        <tr r="N336" s="1"/>
      </tp>
      <tp>
        <v>6331938.8109746696</v>
        <stp/>
        <stp>StudyData</stp>
        <stp>S.DOC</stp>
        <stp>MA</stp>
        <stp>InputChoice=Vol,MAType=Sim,Period=21</stp>
        <stp>MA</stp>
        <stp>D</stp>
        <stp>-1</stp>
        <stp>all</stp>
        <stp/>
        <stp/>
        <stp/>
        <stp>T</stp>
        <tr r="N143" s="1"/>
      </tp>
      <tp>
        <v>1.7130785481083157</v>
        <stp/>
        <stp>ContractData</stp>
        <stp>S.FICO</stp>
        <stp>PerCentNetLastTrade</stp>
        <stp/>
        <stp>T</stp>
        <tr r="E190" s="1"/>
      </tp>
      <tp>
        <v>-0.15764582238570679</v>
        <stp/>
        <stp>ContractData</stp>
        <stp>S.FITB</stp>
        <stp>PerCentNetLastTrade</stp>
        <stp/>
        <stp>T</stp>
        <tr r="E193" s="1"/>
      </tp>
      <tp>
        <v>-1.3737836290784202</v>
        <stp/>
        <stp>ContractData</stp>
        <stp>S.FISV</stp>
        <stp>PerCentNetLastTrade</stp>
        <stp/>
        <stp>T</stp>
        <tr r="E192" s="1"/>
      </tp>
      <tp>
        <v>65.710000000000008</v>
        <stp/>
        <stp>ContractData</stp>
        <stp>S.EQR</stp>
        <stp>LastTrade</stp>
        <stp/>
        <stp>T</stp>
        <tr r="C166" s="1"/>
      </tp>
      <tp>
        <v>4218879.7631524801</v>
        <stp/>
        <stp>StudyData</stp>
        <stp>S.COF</stp>
        <stp>MA</stp>
        <stp>InputChoice=Vol,MAType=Sim,Period=21</stp>
        <stp>MA</stp>
        <stp>D</stp>
        <stp>-1</stp>
        <stp>all</stp>
        <stp/>
        <stp/>
        <stp/>
        <stp>T</stp>
        <tr r="N105" s="1"/>
      </tp>
      <tp>
        <v>3065180.4592723302</v>
        <stp/>
        <stp>StudyData</stp>
        <stp>S.EOG</stp>
        <stp>MA</stp>
        <stp>InputChoice=Vol,MAType=Sim,Period=21</stp>
        <stp>MA</stp>
        <stp>D</stp>
        <stp>-1</stp>
        <stp>all</stp>
        <stp/>
        <stp/>
        <stp/>
        <stp>T</stp>
        <tr r="N164" s="1"/>
      </tp>
      <tp>
        <v>226.29</v>
        <stp/>
        <stp>ContractData</stp>
        <stp>S.WM</stp>
        <stp>LastTrade</stp>
        <stp/>
        <stp>T</stp>
        <tr r="C488" s="1"/>
      </tp>
      <tp>
        <v>367610.22447100002</v>
        <stp/>
        <stp>ContractData</stp>
        <stp>S.RMD</stp>
        <stp>T_CVol</stp>
        <stp/>
        <stp>T</stp>
        <tr r="M394" s="1"/>
      </tp>
      <tp>
        <v>1077526.3778850001</v>
        <stp/>
        <stp>ContractData</stp>
        <stp>S.PLD</stp>
        <stp>T_CVol</stp>
        <stp/>
        <stp>T</stp>
        <tr r="M370" s="1"/>
      </tp>
      <tp>
        <v>4935691.476605</v>
        <stp/>
        <stp>ContractData</stp>
        <stp>S.WBD</stp>
        <stp>T_CVol</stp>
        <stp/>
        <stp>T</stp>
        <tr r="M482" s="1"/>
      </tp>
      <tp>
        <v>26896087.418760002</v>
        <stp/>
        <stp>ContractData</stp>
        <stp>S.TTD</stp>
        <stp>T_CVol</stp>
        <stp/>
        <stp>T</stp>
        <tr r="Y13" s="2"/>
        <tr r="F30" s="2"/>
        <tr r="M451" s="1"/>
      </tp>
      <tp>
        <v>334631.538833</v>
        <stp/>
        <stp>ContractData</stp>
        <stp>S.CHD</stp>
        <stp>T_CVol</stp>
        <stp/>
        <stp>T</stp>
        <tr r="M90" s="1"/>
      </tp>
      <tp>
        <v>9613486.8192389999</v>
        <stp/>
        <stp>ContractData</stp>
        <stp>S.AMD</stp>
        <stp>T_CVol</stp>
        <stp/>
        <stp>T</stp>
        <tr r="M28" s="1"/>
      </tp>
      <tp>
        <v>205084.44821100001</v>
        <stp/>
        <stp>ContractData</stp>
        <stp>S.APD</stp>
        <stp>T_CVol</stp>
        <stp/>
        <stp>T</stp>
        <tr r="M38" s="1"/>
      </tp>
      <tp>
        <v>2304815.6964850002</v>
        <stp/>
        <stp>ContractData</stp>
        <stp>S.MCD</stp>
        <stp>T_CVol</stp>
        <stp/>
        <stp>T</stp>
        <tr r="M300" s="1"/>
      </tp>
      <tp>
        <v>27589.875398</v>
        <stp/>
        <stp>ContractData</stp>
        <stp>S.MTD</stp>
        <stp>T_CVol</stp>
        <stp/>
        <stp>T</stp>
        <tr r="M326" s="1"/>
      </tp>
      <tp>
        <v>25.150000000000002</v>
        <stp/>
        <stp>ContractData</stp>
        <stp>S.WY</stp>
        <stp>LastTrade</stp>
        <stp/>
        <stp>T</stp>
        <tr r="C495" s="1"/>
      </tp>
      <tp>
        <v>3.9152380951999999</v>
        <stp/>
        <stp>StudyData</stp>
        <stp>ATR(S.RVTY,MAType:=Sim,Period:=21)</stp>
        <stp>Bar</stp>
        <stp/>
        <stp>Close</stp>
        <stp>D</stp>
        <stp/>
        <stp/>
        <stp/>
        <stp/>
        <stp/>
        <stp>T</stp>
        <tr r="O401" s="1"/>
      </tp>
      <tp>
        <v>-0.98777177714972519</v>
        <stp/>
        <stp>StudyData</stp>
        <stp>S.GOOGL</stp>
        <stp>PCB</stp>
        <stp>BaseType=Index,Index=1</stp>
        <stp>Close</stp>
        <stp>Q</stp>
        <stp>0</stp>
        <stp>all</stp>
        <stp/>
        <stp/>
        <stp/>
        <stp>T</stp>
        <tr r="K215" s="1"/>
      </tp>
      <tp>
        <v>-0.12983347445666935</v>
        <stp/>
        <stp>StudyData</stp>
        <stp>S.GOOGL</stp>
        <stp>PCB</stp>
        <stp>BaseType=Index,Index=1</stp>
        <stp>Close</stp>
        <stp>W</stp>
        <stp>0</stp>
        <stp>all</stp>
        <stp/>
        <stp/>
        <stp/>
        <stp>T</stp>
        <tr r="I215" s="1"/>
      </tp>
      <tp>
        <v>13.047923322683715</v>
        <stp/>
        <stp>StudyData</stp>
        <stp>S.GOOGL</stp>
        <stp>PCB</stp>
        <stp>BaseType=Index,Index=1</stp>
        <stp>Close</stp>
        <stp>A</stp>
        <stp>0</stp>
        <stp>all</stp>
        <stp/>
        <stp/>
        <stp/>
        <stp>T</stp>
        <tr r="L215" s="1"/>
      </tp>
      <tp>
        <v>-0.64302361497205063</v>
        <stp/>
        <stp>StudyData</stp>
        <stp>S.GOOGL</stp>
        <stp>PCB</stp>
        <stp>BaseType=Index,Index=1</stp>
        <stp>Close</stp>
        <stp>M</stp>
        <stp>0</stp>
        <stp>all</stp>
        <stp/>
        <stp/>
        <stp/>
        <stp>T</stp>
        <tr r="J215" s="1"/>
      </tp>
      <tp>
        <v>0.50285714290000005</v>
        <stp/>
        <stp>StudyData</stp>
        <stp>ATR(S.KVUE,MAType:=Sim,Period:=21)</stp>
        <stp>Bar</stp>
        <stp/>
        <stp>Close</stp>
        <stp>D</stp>
        <stp/>
        <stp/>
        <stp/>
        <stp/>
        <stp/>
        <stp>T</stp>
        <tr r="O277" s="1"/>
      </tp>
      <tp>
        <v>1.6252380952000001</v>
        <stp/>
        <stp>StudyData</stp>
        <stp>ATR(S.EVRG,MAType:=Sim,Period:=21)</stp>
        <stp>Bar</stp>
        <stp/>
        <stp>Close</stp>
        <stp>D</stp>
        <stp/>
        <stp/>
        <stp/>
        <stp/>
        <stp/>
        <stp>T</stp>
        <tr r="O173" s="1"/>
      </tp>
      <tp>
        <v>7.68</v>
        <stp/>
        <stp>StudyData</stp>
        <stp>ATR(S.NVDA,MAType:=Sim,Period:=21)</stp>
        <stp>Bar</stp>
        <stp/>
        <stp>Close</stp>
        <stp>D</stp>
        <stp/>
        <stp/>
        <stp/>
        <stp/>
        <stp/>
        <stp>T</stp>
        <tr r="O343" s="1"/>
      </tp>
      <tp>
        <v>357.18</v>
        <stp/>
        <stp>ContractData</stp>
        <stp>S.GOOGL</stp>
        <stp>High</stp>
        <stp/>
        <stp>T</stp>
        <tr r="G215" s="1"/>
      </tp>
      <tp>
        <v>15.804761904799999</v>
        <stp/>
        <stp>StudyData</stp>
        <stp>ATR(S.AVGO,MAType:=Sim,Period:=21)</stp>
        <stp>Bar</stp>
        <stp/>
        <stp>Close</stp>
        <stp>D</stp>
        <stp/>
        <stp/>
        <stp/>
        <stp/>
        <stp/>
        <stp>T</stp>
        <tr r="O47" s="1"/>
      </tp>
      <tp>
        <v>3.9114285714000001</v>
        <stp/>
        <stp>StudyData</stp>
        <stp>ATR(S.CVNA,MAType:=Sim,Period:=21)</stp>
        <stp>Bar</stp>
        <stp/>
        <stp>Close</stp>
        <stp>D</stp>
        <stp/>
        <stp/>
        <stp/>
        <stp/>
        <stp/>
        <stp>T</stp>
        <tr r="O125" s="1"/>
      </tp>
      <tp>
        <v>2.3626620205380005</v>
        <stp/>
        <stp>ContractData</stp>
        <stp>S.ISRG</stp>
        <stp>PerCentNetLastTrade</stp>
        <stp/>
        <stp>T</stp>
        <tr r="E255" s="1"/>
      </tp>
      <tp>
        <v>308</v>
        <stp/>
        <stp>ContractData</stp>
        <stp>S.GRMN</stp>
        <stp>Low</stp>
        <stp/>
        <stp>T</stp>
        <tr r="H218" s="1"/>
      </tp>
      <tp>
        <v>1.6874904119862955</v>
        <stp/>
        <stp>ContractData</stp>
        <stp>S.IDXX</stp>
        <stp>PerCentNetLastTrade</stp>
        <stp/>
        <stp>T</stp>
        <tr r="E244" s="1"/>
      </tp>
      <tp>
        <v>131.61000000000001</v>
        <stp/>
        <stp>ContractData</stp>
        <stp>S.GILD</stp>
        <stp>Low</stp>
        <stp/>
        <stp>T</stp>
        <tr r="H208" s="1"/>
      </tp>
      <tp>
        <v>351.47</v>
        <stp/>
        <stp>ContractData</stp>
        <stp>S.GOOG</stp>
        <stp>Low</stp>
        <stp/>
        <stp>T</stp>
        <tr r="H214" s="1"/>
      </tp>
      <tp>
        <v>209.02</v>
        <stp/>
        <stp>ContractData</stp>
        <stp>S.GNRC</stp>
        <stp>Low</stp>
        <stp/>
        <stp>T</stp>
        <tr r="H213" s="1"/>
      </tp>
      <tp>
        <v>3.2335192986451098</v>
        <stp/>
        <stp>ContractData</stp>
        <stp>S.IBKR</stp>
        <stp>PerCentNetLastTrade</stp>
        <stp/>
        <stp>T</stp>
        <tr r="E241" s="1"/>
      </tp>
      <tp>
        <v>1.1446582614465826</v>
        <stp/>
        <stp>ContractData</stp>
        <stp>S.INCY</stp>
        <stp>PerCentNetLastTrade</stp>
        <stp/>
        <stp>T</stp>
        <tr r="E247" s="1"/>
      </tp>
      <tp>
        <v>-3.5022134776192817</v>
        <stp/>
        <stp>ContractData</stp>
        <stp>S.INTC</stp>
        <stp>PerCentNetLastTrade</stp>
        <stp/>
        <stp>T</stp>
        <tr r="E248" s="1"/>
      </tp>
      <tp>
        <v>1.4235203689469638</v>
        <stp/>
        <stp>ContractData</stp>
        <stp>S.INTU</stp>
        <stp>PerCentNetLastTrade</stp>
        <stp/>
        <stp>T</stp>
        <tr r="E249" s="1"/>
      </tp>
      <tp>
        <v>-1.5805070793546263</v>
        <stp/>
        <stp>ContractData</stp>
        <stp>S.INVH</stp>
        <stp>PerCentNetLastTrade</stp>
        <stp/>
        <stp>T</stp>
        <tr r="E250" s="1"/>
      </tp>
      <tp>
        <v>71.23</v>
        <stp/>
        <stp>ContractData</stp>
        <stp>S.GEHC</stp>
        <stp>Low</stp>
        <stp/>
        <stp>T</stp>
        <tr r="H205" s="1"/>
      </tp>
      <tp>
        <v>90</v>
        <stp/>
        <stp>ContractData</stp>
        <stp>S.GDDY</stp>
        <stp>Low</stp>
        <stp/>
        <stp>T</stp>
        <tr r="H203" s="1"/>
      </tp>
      <tp>
        <v>216540.41824500001</v>
        <stp/>
        <stp>ContractData</stp>
        <stp>S.STE</stp>
        <stp>T_CVol</stp>
        <stp/>
        <stp>T</stp>
        <tr r="M417" s="1"/>
      </tp>
      <tp>
        <v>1144042.4783620001</v>
        <stp/>
        <stp>ContractData</stp>
        <stp>S.SRE</stp>
        <stp>T_CVol</stp>
        <stp/>
        <stp>T</stp>
        <tr r="M416" s="1"/>
      </tp>
      <tp>
        <v>21430528.20287</v>
        <stp/>
        <stp>ContractData</stp>
        <stp>S.PFE</stp>
        <stp>T_CVol</stp>
        <stp/>
        <stp>T</stp>
        <tr r="M363" s="1"/>
      </tp>
      <tp>
        <v>437665.379908</v>
        <stp/>
        <stp>ContractData</stp>
        <stp>S.CME</stp>
        <stp>T_CVol</stp>
        <stp/>
        <stp>T</stp>
        <tr r="M99" s="1"/>
      </tp>
      <tp>
        <v>176445.372172</v>
        <stp/>
        <stp>ContractData</stp>
        <stp>S.AEE</stp>
        <stp>T_CVol</stp>
        <stp/>
        <stp>T</stp>
        <tr r="M14" s="1"/>
      </tp>
      <tp>
        <v>194511.18451399999</v>
        <stp/>
        <stp>ContractData</stp>
        <stp>S.AME</stp>
        <stp>T_CVol</stp>
        <stp/>
        <stp>T</stp>
        <tr r="M29" s="1"/>
      </tp>
      <tp>
        <v>477668.956045</v>
        <stp/>
        <stp>ContractData</stp>
        <stp>S.ARE</stp>
        <stp>T_CVol</stp>
        <stp/>
        <stp>T</stp>
        <tr r="M43" s="1"/>
      </tp>
      <tp>
        <v>76801.236743999994</v>
        <stp/>
        <stp>ContractData</stp>
        <stp>S.EME</stp>
        <stp>T_CVol</stp>
        <stp/>
        <stp>T</stp>
        <tr r="M162" s="1"/>
      </tp>
      <tp>
        <v>619959.96545699995</v>
        <stp/>
        <stp>ContractData</stp>
        <stp>S.EXE</stp>
        <stp>T_CVol</stp>
        <stp/>
        <stp>T</stp>
        <tr r="M176" s="1"/>
      </tp>
      <tp>
        <v>186224.18060699999</v>
        <stp/>
        <stp>ContractData</stp>
        <stp>S.DTE</stp>
        <stp>T_CVol</stp>
        <stp/>
        <stp>T</stp>
        <tr r="M148" s="1"/>
      </tp>
      <tp>
        <v>540748.48644799995</v>
        <stp/>
        <stp>ContractData</stp>
        <stp>S.ICE</stp>
        <stp>T_CVol</stp>
        <stp/>
        <stp>T</stp>
        <tr r="M243" s="1"/>
      </tp>
      <tp>
        <v>8610438.4161530007</v>
        <stp/>
        <stp>ContractData</stp>
        <stp>S.HPE</stp>
        <stp>T_CVol</stp>
        <stp/>
        <stp>T</stp>
        <tr r="M232" s="1"/>
      </tp>
      <tp>
        <v>842138.989909</v>
        <stp/>
        <stp>ContractData</stp>
        <stp>S.OKE</stp>
        <stp>T_CVol</stp>
        <stp/>
        <stp>T</stp>
        <tr r="M350" s="1"/>
      </tp>
      <tp>
        <v>2689475.2746279999</v>
        <stp/>
        <stp>ContractData</stp>
        <stp>S.NEE</stp>
        <stp>T_CVol</stp>
        <stp/>
        <stp>T</stp>
        <tr r="M331" s="1"/>
      </tp>
      <tp>
        <v>8347441.3108620001</v>
        <stp/>
        <stp>ContractData</stp>
        <stp>S.NKE</stp>
        <stp>T_CVol</stp>
        <stp/>
        <stp>T</stp>
        <tr r="M335" s="1"/>
      </tp>
      <tp>
        <v>342320.131307</v>
        <stp/>
        <stp>ContractData</stp>
        <stp>S.NUE</stp>
        <stp>T_CVol</stp>
        <stp/>
        <stp>T</stp>
        <tr r="M342" s="1"/>
      </tp>
      <tp>
        <v>24.77</v>
        <stp/>
        <stp>ContractData</stp>
        <stp>S.CMCSA</stp>
        <stp>Low</stp>
        <stp/>
        <stp>T</stp>
        <tr r="H98" s="1"/>
      </tp>
      <tp>
        <v>46.77</v>
        <stp/>
        <stp>ContractData</stp>
        <stp>S.VZ</stp>
        <stp>LastTrade</stp>
        <stp/>
        <stp>T</stp>
        <tr r="C479" s="1"/>
      </tp>
      <tp>
        <v>0.85809523809999999</v>
        <stp/>
        <stp>StudyData</stp>
        <stp>ATR(S.NWSA,MAType:=Sim,Period:=21)</stp>
        <stp>Bar</stp>
        <stp/>
        <stp>Close</stp>
        <stp>D</stp>
        <stp/>
        <stp/>
        <stp/>
        <stp/>
        <stp/>
        <stp>T</stp>
        <tr r="O346" s="1"/>
      </tp>
      <tp>
        <v>2.9952380952</v>
        <stp/>
        <stp>StudyData</stp>
        <stp>ATR(S.SWKS,MAType:=Sim,Period:=21)</stp>
        <stp>Bar</stp>
        <stp/>
        <stp>Close</stp>
        <stp>D</stp>
        <stp/>
        <stp/>
        <stp/>
        <stp/>
        <stp/>
        <stp>T</stp>
        <tr r="O424" s="1"/>
      </tp>
      <tp>
        <v>-0.34047355006906749</v>
        <stp/>
        <stp>ContractData</stp>
        <stp>S.HUBB</stp>
        <stp>PerCentNetLastTrade</stp>
        <stp/>
        <stp>T</stp>
        <tr r="E238" s="1"/>
      </tp>
      <tp>
        <v>7482873.85453567</v>
        <stp/>
        <stp>StudyData</stp>
        <stp>S.BAX</stp>
        <stp>MA</stp>
        <stp>InputChoice=Vol,MAType=Sim,Period=21</stp>
        <stp>MA</stp>
        <stp>D</stp>
        <stp>-1</stp>
        <stp>all</stp>
        <stp/>
        <stp/>
        <stp/>
        <stp>T</stp>
        <tr r="N56" s="1"/>
      </tp>
      <tp>
        <v>-0.29501872234199478</v>
        <stp/>
        <stp>ContractData</stp>
        <stp>S.HSIC</stp>
        <stp>PerCentNetLastTrade</stp>
        <stp/>
        <stp>T</stp>
        <tr r="E235" s="1"/>
      </tp>
      <tp>
        <v>233.51</v>
        <stp/>
        <stp>ContractData</stp>
        <stp>S.FSLR</stp>
        <stp>Low</stp>
        <stp/>
        <stp>T</stp>
        <tr r="H199" s="1"/>
      </tp>
      <tp>
        <v>3122706.90937619</v>
        <stp/>
        <stp>StudyData</stp>
        <stp>S.TAP</stp>
        <stp>MA</stp>
        <stp>InputChoice=Vol,MAType=Sim,Period=21</stp>
        <stp>MA</stp>
        <stp>D</stp>
        <stp>-1</stp>
        <stp>all</stp>
        <stp/>
        <stp/>
        <stp/>
        <stp>T</stp>
        <tr r="N429" s="1"/>
      </tp>
      <tp>
        <v>1699234.6513645721</v>
        <stp/>
        <stp>StudyData</stp>
        <stp>S.MAR</stp>
        <stp>MA</stp>
        <stp>InputChoice=Vol,MAType=Sim,Period=21</stp>
        <stp>MA</stp>
        <stp>D</stp>
        <stp>-1</stp>
        <stp>all</stp>
        <stp/>
        <stp/>
        <stp/>
        <stp>T</stp>
        <tr r="N298" s="1"/>
      </tp>
      <tp>
        <v>2401104.8260013801</v>
        <stp/>
        <stp>StudyData</stp>
        <stp>S.HAS</stp>
        <stp>MA</stp>
        <stp>InputChoice=Vol,MAType=Sim,Period=21</stp>
        <stp>MA</stp>
        <stp>D</stp>
        <stp>-1</stp>
        <stp>all</stp>
        <stp/>
        <stp/>
        <stp/>
        <stp>T</stp>
        <tr r="N222" s="1"/>
      </tp>
      <tp>
        <v>2822979.6016941401</v>
        <stp/>
        <stp>StudyData</stp>
        <stp>S.MAS</stp>
        <stp>MA</stp>
        <stp>InputChoice=Vol,MAType=Sim,Period=21</stp>
        <stp>MA</stp>
        <stp>D</stp>
        <stp>-1</stp>
        <stp>all</stp>
        <stp/>
        <stp/>
        <stp/>
        <stp>T</stp>
        <tr r="N299" s="1"/>
      </tp>
      <tp>
        <v>3113619.92207505</v>
        <stp/>
        <stp>StudyData</stp>
        <stp>S.CAT</stp>
        <stp>MA</stp>
        <stp>InputChoice=Vol,MAType=Sim,Period=21</stp>
        <stp>MA</stp>
        <stp>D</stp>
        <stp>-1</stp>
        <stp>all</stp>
        <stp/>
        <stp/>
        <stp/>
        <stp>T</stp>
        <tr r="N79" s="1"/>
      </tp>
      <tp>
        <v>897315.58006490499</v>
        <stp/>
        <stp>StudyData</stp>
        <stp>S.WAT</stp>
        <stp>MA</stp>
        <stp>InputChoice=Vol,MAType=Sim,Period=21</stp>
        <stp>MA</stp>
        <stp>D</stp>
        <stp>-1</stp>
        <stp>all</stp>
        <stp/>
        <stp/>
        <stp/>
        <stp>T</stp>
        <tr r="N481" s="1"/>
      </tp>
      <tp>
        <v>159.64000000000001</v>
        <stp/>
        <stp>ContractData</stp>
        <stp>S.FTNT</stp>
        <stp>Low</stp>
        <stp/>
        <stp>T</stp>
        <tr r="H200" s="1"/>
      </tp>
      <tp>
        <v>2133727.8108510971</v>
        <stp/>
        <stp>StudyData</stp>
        <stp>S.CAH</stp>
        <stp>MA</stp>
        <stp>InputChoice=Vol,MAType=Sim,Period=21</stp>
        <stp>MA</stp>
        <stp>D</stp>
        <stp>-1</stp>
        <stp>all</stp>
        <stp/>
        <stp/>
        <stp/>
        <stp>T</stp>
        <tr r="N76" s="1"/>
      </tp>
      <tp>
        <v>1029.3499999999999</v>
        <stp/>
        <stp>ContractData</stp>
        <stp>S.FICO</stp>
        <stp>Low</stp>
        <stp/>
        <stp>T</stp>
        <tr r="H190" s="1"/>
      </tp>
      <tp>
        <v>56.63</v>
        <stp/>
        <stp>ContractData</stp>
        <stp>S.FITB</stp>
        <stp>Low</stp>
        <stp/>
        <stp>T</stp>
        <tr r="H193" s="1"/>
      </tp>
      <tp>
        <v>51.19</v>
        <stp/>
        <stp>ContractData</stp>
        <stp>S.FISV</stp>
        <stp>Low</stp>
        <stp/>
        <stp>T</stp>
        <tr r="H192" s="1"/>
      </tp>
      <tp>
        <v>61.99</v>
        <stp/>
        <stp>ContractData</stp>
        <stp>S.FOXA</stp>
        <stp>Low</stp>
        <stp/>
        <stp>T</stp>
        <tr r="H197" s="1"/>
      </tp>
      <tp>
        <v>12302478.397992101</v>
        <stp/>
        <stp>StudyData</stp>
        <stp>S.HAL</stp>
        <stp>MA</stp>
        <stp>InputChoice=Vol,MAType=Sim,Period=21</stp>
        <stp>MA</stp>
        <stp>D</stp>
        <stp>-1</stp>
        <stp>all</stp>
        <stp/>
        <stp/>
        <stp/>
        <stp>T</stp>
        <tr r="N221" s="1"/>
      </tp>
      <tp>
        <v>6178383.0024214303</v>
        <stp/>
        <stp>StudyData</stp>
        <stp>S.DAL</stp>
        <stp>MA</stp>
        <stp>InputChoice=Vol,MAType=Sim,Period=21</stp>
        <stp>MA</stp>
        <stp>D</stp>
        <stp>-1</stp>
        <stp>all</stp>
        <stp/>
        <stp/>
        <stp/>
        <stp>T</stp>
        <tr r="N129" s="1"/>
      </tp>
      <tp>
        <v>4204010.3403778598</v>
        <stp/>
        <stp>StudyData</stp>
        <stp>S.UAL</stp>
        <stp>MA</stp>
        <stp>InputChoice=Vol,MAType=Sim,Period=21</stp>
        <stp>MA</stp>
        <stp>D</stp>
        <stp>-1</stp>
        <stp>all</stp>
        <stp/>
        <stp/>
        <stp/>
        <stp>T</stp>
        <tr r="N456" s="1"/>
      </tp>
      <tp>
        <v>120.12</v>
        <stp/>
        <stp>ContractData</stp>
        <stp>S.FLEX</stp>
        <stp>Low</stp>
        <stp/>
        <stp>T</stp>
        <tr r="H195" s="1"/>
      </tp>
      <tp>
        <v>-0.39886039886039887</v>
        <stp/>
        <stp>ContractData</stp>
        <stp>S.HBAN</stp>
        <stp>PerCentNetLastTrade</stp>
        <stp/>
        <stp>T</stp>
        <tr r="E223" s="1"/>
      </tp>
      <tp>
        <v>1175564.0441212859</v>
        <stp/>
        <stp>StudyData</stp>
        <stp>S.MAA</stp>
        <stp>MA</stp>
        <stp>InputChoice=Vol,MAType=Sim,Period=21</stp>
        <stp>MA</stp>
        <stp>D</stp>
        <stp>-1</stp>
        <stp>all</stp>
        <stp/>
        <stp/>
        <stp/>
        <stp>T</stp>
        <tr r="N297" s="1"/>
      </tp>
      <tp>
        <v>-3.8395347457124207</v>
        <stp/>
        <stp>ContractData</stp>
        <stp>S.HONA</stp>
        <stp>PerCentNetLastTrade</stp>
        <stp/>
        <stp>T</stp>
        <tr r="E230" s="1"/>
      </tp>
      <tp>
        <v>190.8</v>
        <stp/>
        <stp>ContractData</stp>
        <stp>S.FANG</stp>
        <stp>Low</stp>
        <stp/>
        <stp>T</stp>
        <tr r="H181" s="1"/>
      </tp>
      <tp>
        <v>0.32157787544216959</v>
        <stp/>
        <stp>ContractData</stp>
        <stp>S.HOOD</stp>
        <stp>PerCentNetLastTrade</stp>
        <stp/>
        <stp>T</stp>
        <tr r="E231" s="1"/>
      </tp>
      <tp>
        <v>51.28</v>
        <stp/>
        <stp>ContractData</stp>
        <stp>S.FAST</stp>
        <stp>Low</stp>
        <stp/>
        <stp>T</stp>
        <tr r="H182" s="1"/>
      </tp>
      <tp>
        <v>1076850.5016156191</v>
        <stp/>
        <stp>StudyData</stp>
        <stp>S.WAB</stp>
        <stp>MA</stp>
        <stp>InputChoice=Vol,MAType=Sim,Period=21</stp>
        <stp>MA</stp>
        <stp>D</stp>
        <stp>-1</stp>
        <stp>all</stp>
        <stp/>
        <stp/>
        <stp/>
        <stp>T</stp>
        <tr r="N480" s="1"/>
      </tp>
      <tp>
        <v>32496505.6847554</v>
        <stp/>
        <stp>StudyData</stp>
        <stp>S.BAC</stp>
        <stp>MA</stp>
        <stp>InputChoice=Vol,MAType=Sim,Period=21</stp>
        <stp>MA</stp>
        <stp>D</stp>
        <stp>-1</stp>
        <stp>all</stp>
        <stp/>
        <stp/>
        <stp/>
        <stp>T</stp>
        <tr r="N54" s="1"/>
      </tp>
      <tp>
        <v>401.83</v>
        <stp/>
        <stp>ContractData</stp>
        <stp>S.FFIV</stp>
        <stp>Low</stp>
        <stp/>
        <stp>T</stp>
        <tr r="H189" s="1"/>
      </tp>
      <tp>
        <v>259.08</v>
        <stp/>
        <stp>ContractData</stp>
        <stp>S.FERG</stp>
        <stp>Low</stp>
        <stp/>
        <stp>T</stp>
        <tr r="H188" s="1"/>
      </tp>
      <tp>
        <v>141.6</v>
        <stp/>
        <stp>ContractData</stp>
        <stp>S.FDXF</stp>
        <stp>Low</stp>
        <stp/>
        <stp>T</stp>
        <tr r="H186" s="1"/>
      </tp>
      <tp>
        <v>681008.81507000001</v>
        <stp/>
        <stp>ContractData</stp>
        <stp>S.SYF</stp>
        <stp>T_CVol</stp>
        <stp/>
        <stp>T</stp>
        <tr r="M425" s="1"/>
      </tp>
      <tp>
        <v>122859.86545899999</v>
        <stp/>
        <stp>ContractData</stp>
        <stp>S.RJF</stp>
        <stp>T_CVol</stp>
        <stp/>
        <stp>T</stp>
        <tr r="M392" s="1"/>
      </tp>
      <tp>
        <v>565160.901266</v>
        <stp/>
        <stp>ContractData</stp>
        <stp>S.COF</stp>
        <stp>T_CVol</stp>
        <stp/>
        <stp>T</stp>
        <tr r="M105" s="1"/>
      </tp>
      <tp>
        <v>284929.25666200003</v>
        <stp/>
        <stp>ContractData</stp>
        <stp>S.IFF</stp>
        <stp>T_CVol</stp>
        <stp/>
        <stp>T</stp>
        <tr r="M246" s="1"/>
      </tp>
      <tp>
        <v>2.4219047619</v>
        <stp/>
        <stp>StudyData</stp>
        <stp>ATR(S.CTVA,MAType:=Sim,Period:=21)</stp>
        <stp>Bar</stp>
        <stp/>
        <stp>Close</stp>
        <stp>D</stp>
        <stp/>
        <stp/>
        <stp/>
        <stp/>
        <stp/>
        <stp>T</stp>
        <tr r="O124" s="1"/>
      </tp>
      <tp>
        <v>7.6833333333000002</v>
        <stp/>
        <stp>StudyData</stp>
        <stp>ATR(S.TTWO,MAType:=Sim,Period:=21)</stp>
        <stp>Bar</stp>
        <stp/>
        <stp>Close</stp>
        <stp>D</stp>
        <stp/>
        <stp/>
        <stp/>
        <stp/>
        <stp/>
        <stp>T</stp>
        <tr r="O452" s="1"/>
      </tp>
      <tp>
        <v>4.1904761905000001</v>
        <stp/>
        <stp>StudyData</stp>
        <stp>ATR(S.NTRS,MAType:=Sim,Period:=21)</stp>
        <stp>Bar</stp>
        <stp/>
        <stp>Close</stp>
        <stp>D</stp>
        <stp/>
        <stp/>
        <stp/>
        <stp/>
        <stp/>
        <stp>T</stp>
        <tr r="O341" s="1"/>
      </tp>
      <tp>
        <v>0.559047619</v>
        <stp/>
        <stp>StudyData</stp>
        <stp>ATR(S.VTRS,MAType:=Sim,Period:=21)</stp>
        <stp>Bar</stp>
        <stp/>
        <stp>Close</stp>
        <stp>D</stp>
        <stp/>
        <stp/>
        <stp/>
        <stp/>
        <stp/>
        <stp>T</stp>
        <tr r="O478" s="1"/>
      </tp>
      <tp>
        <v>2.5461904762000001</v>
        <stp/>
        <stp>StudyData</stp>
        <stp>ATR(S.CTSH,MAType:=Sim,Period:=21)</stp>
        <stp>Bar</stp>
        <stp/>
        <stp>Close</stp>
        <stp>D</stp>
        <stp/>
        <stp/>
        <stp/>
        <stp/>
        <stp/>
        <stp>T</stp>
        <tr r="O123" s="1"/>
      </tp>
      <tp>
        <v>6.0104761905000004</v>
        <stp/>
        <stp>StudyData</stp>
        <stp>ATR(S.CTAS,MAType:=Sim,Period:=21)</stp>
        <stp>Bar</stp>
        <stp/>
        <stp>Close</stp>
        <stp>D</stp>
        <stp/>
        <stp/>
        <stp/>
        <stp/>
        <stp/>
        <stp>T</stp>
        <tr r="O122" s="1"/>
      </tp>
      <tp>
        <v>8.2114285714000008</v>
        <stp/>
        <stp>StudyData</stp>
        <stp>ATR(S.NTAP,MAType:=Sim,Period:=21)</stp>
        <stp>Bar</stp>
        <stp/>
        <stp>Close</stp>
        <stp>D</stp>
        <stp/>
        <stp/>
        <stp/>
        <stp/>
        <stp/>
        <stp>T</stp>
        <tr r="L39" s="2"/>
        <tr r="O340" s="1"/>
      </tp>
      <tp>
        <v>8.3338095237999994</v>
        <stp/>
        <stp>StudyData</stp>
        <stp>ATR(S.STLD,MAType:=Sim,Period:=21)</stp>
        <stp>Bar</stp>
        <stp/>
        <stp>Close</stp>
        <stp>D</stp>
        <stp/>
        <stp/>
        <stp/>
        <stp/>
        <stp/>
        <stp>T</stp>
        <tr r="O418" s="1"/>
      </tp>
      <tp>
        <v>7.0633333333000001</v>
        <stp/>
        <stp>StudyData</stp>
        <stp>ATR(S.FTNT,MAType:=Sim,Period:=21)</stp>
        <stp>Bar</stp>
        <stp/>
        <stp>Close</stp>
        <stp>D</stp>
        <stp/>
        <stp/>
        <stp/>
        <stp/>
        <stp/>
        <stp>T</stp>
        <tr r="O200" s="1"/>
      </tp>
      <tp>
        <v>1.7609523810000001</v>
        <stp/>
        <stp>StudyData</stp>
        <stp>ATR(S.OTIS,MAType:=Sim,Period:=21)</stp>
        <stp>Bar</stp>
        <stp/>
        <stp>Close</stp>
        <stp>D</stp>
        <stp/>
        <stp/>
        <stp/>
        <stp/>
        <stp/>
        <stp>T</stp>
        <tr r="O355" s="1"/>
      </tp>
      <tp>
        <v>3543848.56852243</v>
        <stp/>
        <stp>StudyData</stp>
        <stp>S.BBY</stp>
        <stp>MA</stp>
        <stp>InputChoice=Vol,MAType=Sim,Period=21</stp>
        <stp>MA</stp>
        <stp>D</stp>
        <stp>-1</stp>
        <stp>all</stp>
        <stp/>
        <stp/>
        <stp/>
        <stp>T</stp>
        <tr r="N57" s="1"/>
      </tp>
      <tp>
        <v>-1.1960478419136766</v>
        <stp/>
        <stp>ContractData</stp>
        <stp>S.KVUE</stp>
        <stp>PerCentNetLastTrade</stp>
        <stp/>
        <stp>T</stp>
        <tr r="E277" s="1"/>
      </tp>
      <tp>
        <v>304.2</v>
        <stp/>
        <stp>ContractData</stp>
        <stp>S.EXPE</stp>
        <stp>Low</stp>
        <stp/>
        <stp>T</stp>
        <tr r="H178" s="1"/>
      </tp>
      <tp>
        <v>178.22</v>
        <stp/>
        <stp>ContractData</stp>
        <stp>S.EXPD</stp>
        <stp>Low</stp>
        <stp/>
        <stp>T</stp>
        <tr r="H177" s="1"/>
      </tp>
      <tp>
        <v>247.45000000000002</v>
        <stp/>
        <stp>ContractData</stp>
        <stp>S.ERIE</stp>
        <stp>Low</stp>
        <stp/>
        <stp>T</stp>
        <tr r="H168" s="1"/>
      </tp>
      <tp>
        <v>1030.9100000000001</v>
        <stp/>
        <stp>ContractData</stp>
        <stp>S.EQIX</stp>
        <stp>Low</stp>
        <stp/>
        <stp>T</stp>
        <tr r="H165" s="1"/>
      </tp>
      <tp>
        <v>12017027.65563786</v>
        <stp/>
        <stp>StudyData</stp>
        <stp>S.ABT</stp>
        <stp>MA</stp>
        <stp>InputChoice=Vol,MAType=Sim,Period=21</stp>
        <stp>MA</stp>
        <stp>D</stp>
        <stp>-1</stp>
        <stp>all</stp>
        <stp/>
        <stp/>
        <stp/>
        <stp>T</stp>
        <tr r="N6" s="1"/>
      </tp>
      <tp>
        <v>82.19</v>
        <stp/>
        <stp>ContractData</stp>
        <stp>S.EVRG</stp>
        <stp>Low</stp>
        <stp/>
        <stp>T</stp>
        <tr r="H173" s="1"/>
      </tp>
      <tp>
        <v>-5.2790568085168785E-2</v>
        <stp/>
        <stp>ContractData</stp>
        <stp>S.KEYS</stp>
        <stp>PerCentNetLastTrade</stp>
        <stp/>
        <stp>T</stp>
        <tr r="E268" s="1"/>
      </tp>
      <tp>
        <v>2570685.6539380499</v>
        <stp/>
        <stp>StudyData</stp>
        <stp>S.ZBH</stp>
        <stp>MA</stp>
        <stp>InputChoice=Vol,MAType=Sim,Period=21</stp>
        <stp>MA</stp>
        <stp>D</stp>
        <stp>-1</stp>
        <stp>all</stp>
        <stp/>
        <stp/>
        <stp/>
        <stp>T</stp>
        <tr r="N502" s="1"/>
      </tp>
      <tp>
        <v>1062307.9662826189</v>
        <stp/>
        <stp>StudyData</stp>
        <stp>S.JBL</stp>
        <stp>MA</stp>
        <stp>InputChoice=Vol,MAType=Sim,Period=21</stp>
        <stp>MA</stp>
        <stp>D</stp>
        <stp>-1</stp>
        <stp>all</stp>
        <stp/>
        <stp/>
        <stp/>
        <stp>T</stp>
        <tr r="N261" s="1"/>
      </tp>
      <tp>
        <v>13470030.044532759</v>
        <stp/>
        <stp>StudyData</stp>
        <stp>S.IBM</stp>
        <stp>MA</stp>
        <stp>InputChoice=Vol,MAType=Sim,Period=21</stp>
        <stp>MA</stp>
        <stp>D</stp>
        <stp>-1</stp>
        <stp>all</stp>
        <stp/>
        <stp/>
        <stp/>
        <stp>T</stp>
        <tr r="N242" s="1"/>
      </tp>
      <tp>
        <v>88.39</v>
        <stp/>
        <stp>ContractData</stp>
        <stp>S.ECHO</stp>
        <stp>Low</stp>
        <stp/>
        <stp>T</stp>
        <tr r="H154" s="1"/>
      </tp>
      <tp>
        <v>-1.7616475695320781</v>
        <stp/>
        <stp>ContractData</stp>
        <stp>S.KLAC</stp>
        <stp>PerCentNetLastTrade</stp>
        <stp/>
        <stp>T</stp>
        <tr r="E272" s="1"/>
      </tp>
      <tp>
        <v>106.56</v>
        <stp/>
        <stp>ContractData</stp>
        <stp>S.EBAY</stp>
        <stp>Low</stp>
        <stp/>
        <stp>T</stp>
        <tr r="H153" s="1"/>
      </tp>
      <tp>
        <v>25358276.843660001</v>
        <stp/>
        <stp>StudyData</stp>
        <stp>S.WBD</stp>
        <stp>MA</stp>
        <stp>InputChoice=Vol,MAType=Sim,Period=21</stp>
        <stp>MA</stp>
        <stp>D</stp>
        <stp>-1</stp>
        <stp>all</stp>
        <stp/>
        <stp/>
        <stp/>
        <stp>T</stp>
        <tr r="N482" s="1"/>
      </tp>
      <tp>
        <v>0.87476190480000005</v>
        <stp/>
        <stp>StudyData</stp>
        <stp>ATR(S.CMCSA,MAType:=Sim,Period:=21)</stp>
        <stp>Bar</stp>
        <stp/>
        <stp>Close</stp>
        <stp>D</stp>
        <stp/>
        <stp/>
        <stp/>
        <stp/>
        <stp/>
        <stp>T</stp>
        <tr r="O98" s="1"/>
      </tp>
      <tp>
        <v>33274292.4421294</v>
        <stp/>
        <stp>StudyData</stp>
        <stp>S.CMCSA</stp>
        <stp>MA</stp>
        <stp>InputChoice=Vol,MAType=Sim,Period=21</stp>
        <stp>MA</stp>
        <stp>D</stp>
        <stp>-1</stp>
        <stp>all</stp>
        <stp/>
        <stp/>
        <stp/>
        <stp>T</stp>
        <tr r="N98" s="1"/>
      </tp>
      <tp>
        <v>297743.14447200001</v>
        <stp/>
        <stp>ContractData</stp>
        <stp>S.SPG</stp>
        <stp>T_CVol</stp>
        <stp/>
        <stp>T</stp>
        <tr r="M414" s="1"/>
      </tp>
      <tp>
        <v>179438.62908399999</v>
        <stp/>
        <stp>ContractData</stp>
        <stp>S.REG</stp>
        <stp>T_CVol</stp>
        <stp/>
        <stp>T</stp>
        <tr r="M389" s="1"/>
      </tp>
      <tp>
        <v>297124.27685999998</v>
        <stp/>
        <stp>ContractData</stp>
        <stp>S.RSG</stp>
        <stp>T_CVol</stp>
        <stp/>
        <stp>T</stp>
        <tr r="M399" s="1"/>
      </tp>
      <tp>
        <v>216099.43166100001</v>
        <stp/>
        <stp>ContractData</stp>
        <stp>S.PFG</stp>
        <stp>T_CVol</stp>
        <stp/>
        <stp>T</stp>
        <tr r="M364" s="1"/>
      </tp>
      <tp>
        <v>662824.17070599995</v>
        <stp/>
        <stp>ContractData</stp>
        <stp>S.PEG</stp>
        <stp>T_CVol</stp>
        <stp/>
        <stp>T</stp>
        <tr r="M361" s="1"/>
      </tp>
      <tp>
        <v>5935931.3344959999</v>
        <stp/>
        <stp>ContractData</stp>
        <stp>S.PCG</stp>
        <stp>T_CVol</stp>
        <stp/>
        <stp>T</stp>
        <tr r="M360" s="1"/>
      </tp>
      <tp>
        <v>128477.092726</v>
        <stp/>
        <stp>ContractData</stp>
        <stp>S.PKG</stp>
        <stp>T_CVol</stp>
        <stp/>
        <stp>T</stp>
        <tr r="M369" s="1"/>
      </tp>
      <tp>
        <v>276072.48855399998</v>
        <stp/>
        <stp>ContractData</stp>
        <stp>S.PPG</stp>
        <stp>T_CVol</stp>
        <stp/>
        <stp>T</stp>
        <tr r="M377" s="1"/>
      </tp>
      <tp>
        <v>94483.686910999997</v>
        <stp/>
        <stp>ContractData</stp>
        <stp>S.TDG</stp>
        <stp>T_CVol</stp>
        <stp/>
        <stp>T</stp>
        <tr r="M430" s="1"/>
      </tp>
      <tp>
        <v>560484.72754600004</v>
        <stp/>
        <stp>ContractData</stp>
        <stp>S.CFG</stp>
        <stp>T_CVol</stp>
        <stp/>
        <stp>T</stp>
        <tr r="M89" s="1"/>
      </tp>
      <tp>
        <v>619876.48662600003</v>
        <stp/>
        <stp>ContractData</stp>
        <stp>S.CEG</stp>
        <stp>T_CVol</stp>
        <stp/>
        <stp>T</stp>
        <tr r="M87" s="1"/>
      </tp>
      <tp>
        <v>4820779.2795909997</v>
        <stp/>
        <stp>ContractData</stp>
        <stp>S.CMG</stp>
        <stp>T_CVol</stp>
        <stp/>
        <stp>T</stp>
        <tr r="M100" s="1"/>
      </tp>
      <tp>
        <v>268840.224575</v>
        <stp/>
        <stp>ContractData</stp>
        <stp>S.AJG</stp>
        <stp>T_CVol</stp>
        <stp/>
        <stp>T</stp>
        <tr r="M20" s="1"/>
      </tp>
      <tp>
        <v>560322.98863899999</v>
        <stp/>
        <stp>ContractData</stp>
        <stp>S.AIG</stp>
        <stp>T_CVol</stp>
        <stp/>
        <stp>T</stp>
        <tr r="M18" s="1"/>
      </tp>
      <tp>
        <v>858902.52267199999</v>
        <stp/>
        <stp>ContractData</stp>
        <stp>S.EOG</stp>
        <stp>T_CVol</stp>
        <stp/>
        <stp>T</stp>
        <tr r="M164" s="1"/>
      </tp>
      <tp>
        <v>292129.98513500002</v>
        <stp/>
        <stp>ContractData</stp>
        <stp>S.HIG</stp>
        <stp>T_CVol</stp>
        <stp/>
        <stp>T</stp>
        <tr r="M226" s="1"/>
      </tp>
      <tp>
        <v>569322.64165400004</v>
        <stp/>
        <stp>ContractData</stp>
        <stp>S.NRG</stp>
        <stp>T_CVol</stp>
        <stp/>
        <stp>T</stp>
        <tr r="M338" s="1"/>
      </tp>
      <tp>
        <v>479.52</v>
        <stp/>
        <stp>ContractData</stp>
        <stp>S.TT</stp>
        <stp>LastTrade</stp>
        <stp/>
        <stp>T</stp>
        <tr r="C450" s="1"/>
      </tp>
      <tp>
        <v>352.71</v>
        <stp/>
        <stp>ContractData</stp>
        <stp>S.GOOGL</stp>
        <stp>Low</stp>
        <stp/>
        <stp>T</stp>
        <tr r="H215" s="1"/>
      </tp>
      <tp>
        <v>17.0352380952</v>
        <stp/>
        <stp>StudyData</stp>
        <stp>ATR(S.HUBB,MAType:=Sim,Period:=21)</stp>
        <stp>Bar</stp>
        <stp/>
        <stp>Close</stp>
        <stp>D</stp>
        <stp/>
        <stp/>
        <stp/>
        <stp/>
        <stp/>
        <stp>T</stp>
        <tr r="O238" s="1"/>
      </tp>
      <tp>
        <v>3.9352380951999999</v>
        <stp/>
        <stp>StudyData</stp>
        <stp>ATR(S.LULU,MAType:=Sim,Period:=21)</stp>
        <stp>Bar</stp>
        <stp/>
        <stp>Close</stp>
        <stp>D</stp>
        <stp/>
        <stp/>
        <stp/>
        <stp/>
        <stp/>
        <stp>T</stp>
        <tr r="O291" s="1"/>
      </tp>
      <tp>
        <v>14201663.70535519</v>
        <stp/>
        <stp>StudyData</stp>
        <stp>S.FCX</stp>
        <stp>MA</stp>
        <stp>InputChoice=Vol,MAType=Sim,Period=21</stp>
        <stp>MA</stp>
        <stp>D</stp>
        <stp>-1</stp>
        <stp>all</stp>
        <stp/>
        <stp/>
        <stp/>
        <stp>T</stp>
        <tr r="N183" s="1"/>
      </tp>
      <tp>
        <v>84.52</v>
        <stp/>
        <stp>ContractData</stp>
        <stp>S.DXCM</stp>
        <stp>Low</stp>
        <stp/>
        <stp>T</stp>
        <tr r="H152" s="1"/>
      </tp>
      <tp>
        <v>3539504.4230847098</v>
        <stp/>
        <stp>StudyData</stp>
        <stp>S.JCI</stp>
        <stp>MA</stp>
        <stp>InputChoice=Vol,MAType=Sim,Period=21</stp>
        <stp>MA</stp>
        <stp>D</stp>
        <stp>-1</stp>
        <stp>all</stp>
        <stp/>
        <stp/>
        <stp/>
        <stp>T</stp>
        <tr r="N262" s="1"/>
      </tp>
      <tp>
        <v>4639847.7393837599</v>
        <stp/>
        <stp>StudyData</stp>
        <stp>S.CCI</stp>
        <stp>MA</stp>
        <stp>InputChoice=Vol,MAType=Sim,Period=21</stp>
        <stp>MA</stp>
        <stp>D</stp>
        <stp>-1</stp>
        <stp>all</stp>
        <stp/>
        <stp/>
        <stp/>
        <stp>T</stp>
        <tr r="N83" s="1"/>
      </tp>
      <tp>
        <v>1000929.371809238</v>
        <stp/>
        <stp>StudyData</stp>
        <stp>S.MCK</stp>
        <stp>MA</stp>
        <stp>InputChoice=Vol,MAType=Sim,Period=21</stp>
        <stp>MA</stp>
        <stp>D</stp>
        <stp>-1</stp>
        <stp>all</stp>
        <stp/>
        <stp/>
        <stp/>
        <stp>T</stp>
        <tr r="N302" s="1"/>
      </tp>
      <tp>
        <v>18271392.443471719</v>
        <stp/>
        <stp>StudyData</stp>
        <stp>S.CCL</stp>
        <stp>MA</stp>
        <stp>InputChoice=Vol,MAType=Sim,Period=21</stp>
        <stp>MA</stp>
        <stp>D</stp>
        <stp>-1</stp>
        <stp>all</stp>
        <stp/>
        <stp/>
        <stp/>
        <stp>T</stp>
        <tr r="N84" s="1"/>
      </tp>
      <tp>
        <v>1228579.991932048</v>
        <stp/>
        <stp>StudyData</stp>
        <stp>S.ECL</stp>
        <stp>MA</stp>
        <stp>InputChoice=Vol,MAType=Sim,Period=21</stp>
        <stp>MA</stp>
        <stp>D</stp>
        <stp>-1</stp>
        <stp>all</stp>
        <stp/>
        <stp/>
        <stp/>
        <stp>T</stp>
        <tr r="N155" s="1"/>
      </tp>
      <tp>
        <v>2327406.6730965199</v>
        <stp/>
        <stp>StudyData</stp>
        <stp>S.RCL</stp>
        <stp>MA</stp>
        <stp>InputChoice=Vol,MAType=Sim,Period=21</stp>
        <stp>MA</stp>
        <stp>D</stp>
        <stp>-1</stp>
        <stp>all</stp>
        <stp/>
        <stp/>
        <stp/>
        <stp>T</stp>
        <tr r="N388" s="1"/>
      </tp>
      <tp>
        <v>7565258.5413757199</v>
        <stp/>
        <stp>StudyData</stp>
        <stp>S.ACN</stp>
        <stp>MA</stp>
        <stp>InputChoice=Vol,MAType=Sim,Period=21</stp>
        <stp>MA</stp>
        <stp>D</stp>
        <stp>-1</stp>
        <stp>all</stp>
        <stp/>
        <stp/>
        <stp/>
        <stp>T</stp>
        <tr r="N8" s="1"/>
      </tp>
      <tp>
        <v>-0.74482347683598982</v>
        <stp/>
        <stp>ContractData</stp>
        <stp>S.JBHT</stp>
        <stp>PerCentNetLastTrade</stp>
        <stp/>
        <stp>T</stp>
        <tr r="E260" s="1"/>
      </tp>
      <tp>
        <v>128.25</v>
        <stp/>
        <stp>ContractData</stp>
        <stp>S.DLTR</stp>
        <stp>Low</stp>
        <stp/>
        <stp>T</stp>
        <tr r="H142" s="1"/>
      </tp>
      <tp>
        <v>874718.48887676199</v>
        <stp/>
        <stp>StudyData</stp>
        <stp>S.MCO</stp>
        <stp>MA</stp>
        <stp>InputChoice=Vol,MAType=Sim,Period=21</stp>
        <stp>MA</stp>
        <stp>D</stp>
        <stp>-1</stp>
        <stp>all</stp>
        <stp/>
        <stp/>
        <stp/>
        <stp>T</stp>
        <tr r="N303" s="1"/>
      </tp>
      <tp>
        <v>1747013.945747429</v>
        <stp/>
        <stp>StudyData</stp>
        <stp>S.HCA</stp>
        <stp>MA</stp>
        <stp>InputChoice=Vol,MAType=Sim,Period=21</stp>
        <stp>MA</stp>
        <stp>D</stp>
        <stp>-1</stp>
        <stp>all</stp>
        <stp/>
        <stp/>
        <stp/>
        <stp>T</stp>
        <tr r="N224" s="1"/>
      </tp>
      <tp>
        <v>208.27</v>
        <stp/>
        <stp>ContractData</stp>
        <stp>S.DASH</stp>
        <stp>Low</stp>
        <stp/>
        <stp>T</stp>
        <tr r="H130" s="1"/>
      </tp>
      <tp>
        <v>4658349.00217795</v>
        <stp/>
        <stp>StudyData</stp>
        <stp>S.MCD</stp>
        <stp>MA</stp>
        <stp>InputChoice=Vol,MAType=Sim,Period=21</stp>
        <stp>MA</stp>
        <stp>D</stp>
        <stp>-1</stp>
        <stp>all</stp>
        <stp/>
        <stp/>
        <stp/>
        <stp>T</stp>
        <tr r="N300" s="1"/>
      </tp>
      <tp>
        <v>4165154.02856476</v>
        <stp/>
        <stp>StudyData</stp>
        <stp>S.ICE</stp>
        <stp>MA</stp>
        <stp>InputChoice=Vol,MAType=Sim,Period=21</stp>
        <stp>MA</stp>
        <stp>D</stp>
        <stp>-1</stp>
        <stp>all</stp>
        <stp/>
        <stp/>
        <stp/>
        <stp>T</stp>
        <tr r="N243" s="1"/>
      </tp>
      <tp>
        <v>95.03</v>
        <stp/>
        <stp>ContractData</stp>
        <stp>S.DECK</stp>
        <stp>Low</stp>
        <stp/>
        <stp>T</stp>
        <tr r="H134" s="1"/>
      </tp>
      <tp>
        <v>451.5</v>
        <stp/>
        <stp>ContractData</stp>
        <stp>S.DELL</stp>
        <stp>Low</stp>
        <stp/>
        <stp>T</stp>
        <tr r="H135" s="1"/>
      </tp>
      <tp>
        <v>-0.72459121513305547</v>
        <stp/>
        <stp>ContractData</stp>
        <stp>S.JKHY</stp>
        <stp>PerCentNetLastTrade</stp>
        <stp/>
        <stp>T</stp>
        <tr r="E263" s="1"/>
      </tp>
      <tp>
        <v>229.76</v>
        <stp/>
        <stp>ContractData</stp>
        <stp>S.DDOG</stp>
        <stp>Low</stp>
        <stp/>
        <stp>T</stp>
        <tr r="H132" s="1"/>
      </tp>
      <tp>
        <v>23290571.9177901</v>
        <stp/>
        <stp>StudyData</stp>
        <stp>S.PCG</stp>
        <stp>MA</stp>
        <stp>InputChoice=Vol,MAType=Sim,Period=21</stp>
        <stp>MA</stp>
        <stp>D</stp>
        <stp>-1</stp>
        <stp>all</stp>
        <stp/>
        <stp/>
        <stp/>
        <stp>T</stp>
        <tr r="N360" s="1"/>
      </tp>
      <tp>
        <v>91.41</v>
        <stp/>
        <stp>ContractData</stp>
        <stp>S.SO</stp>
        <stp>LastTrade</stp>
        <stp/>
        <stp>T</stp>
        <tr r="C412" s="1"/>
      </tp>
      <tp>
        <v>47.5</v>
        <stp/>
        <stp>ContractData</stp>
        <stp>S.SW</stp>
        <stp>LastTrade</stp>
        <stp/>
        <stp>T</stp>
        <tr r="C422" s="1"/>
      </tp>
      <tp>
        <v>366.59000000000003</v>
        <stp/>
        <stp>ContractData</stp>
        <stp>S.GE</stp>
        <stp>Low</stp>
        <stp/>
        <stp>T</stp>
        <tr r="H204" s="1"/>
      </tp>
      <tp>
        <v>392.05</v>
        <stp/>
        <stp>ContractData</stp>
        <stp>S.GD</stp>
        <stp>Low</stp>
        <stp/>
        <stp>T</stp>
        <tr r="H202" s="1"/>
      </tp>
      <tp>
        <v>86.38</v>
        <stp/>
        <stp>ContractData</stp>
        <stp>S.GM</stp>
        <stp>Low</stp>
        <stp/>
        <stp>T</stp>
        <tr r="H212" s="1"/>
      </tp>
      <tp>
        <v>185.07</v>
        <stp/>
        <stp>ContractData</stp>
        <stp>S.GL</stp>
        <stp>Low</stp>
        <stp/>
        <stp>T</stp>
        <tr r="H210" s="1"/>
      </tp>
      <tp>
        <v>1035</v>
        <stp/>
        <stp>ContractData</stp>
        <stp>S.GS</stp>
        <stp>Low</stp>
        <stp/>
        <stp>T</stp>
        <tr r="H219" s="1"/>
      </tp>
      <tp>
        <v>46.660000000000004</v>
        <stp/>
        <stp>ContractData</stp>
        <stp>S.FE</stp>
        <stp>Low</stp>
        <stp/>
        <stp>T</stp>
        <tr r="H187" s="1"/>
      </tp>
      <tp>
        <v>369.51</v>
        <stp/>
        <stp>ContractData</stp>
        <stp>S.EG</stp>
        <stp>Low</stp>
        <stp/>
        <stp>T</stp>
        <tr r="H158" s="1"/>
      </tp>
      <tp>
        <v>105.97</v>
        <stp/>
        <stp>ContractData</stp>
        <stp>S.ED</stp>
        <stp>Low</stp>
        <stp/>
        <stp>T</stp>
        <tr r="H156" s="1"/>
      </tp>
      <tp>
        <v>85.960000000000008</v>
        <stp/>
        <stp>ContractData</stp>
        <stp>S.EL</stp>
        <stp>Low</stp>
        <stp/>
        <stp>T</stp>
        <tr r="H160" s="1"/>
      </tp>
      <tp>
        <v>70.88</v>
        <stp/>
        <stp>ContractData</stp>
        <stp>S.ES</stp>
        <stp>Low</stp>
        <stp/>
        <stp>T</stp>
        <tr r="H169" s="1"/>
      </tp>
      <tp>
        <v>88.600000000000009</v>
        <stp/>
        <stp>ContractData</stp>
        <stp>S.EW</stp>
        <stp>Low</stp>
        <stp/>
        <stp>T</stp>
        <tr r="H174" s="1"/>
      </tp>
      <tp>
        <v>121.43</v>
        <stp/>
        <stp>ContractData</stp>
        <stp>S.DG</stp>
        <stp>Low</stp>
        <stp/>
        <stp>T</stp>
        <tr r="H136" s="1"/>
      </tp>
      <tp>
        <v>611.78</v>
        <stp/>
        <stp>ContractData</stp>
        <stp>S.DE</stp>
        <stp>Low</stp>
        <stp/>
        <stp>T</stp>
        <tr r="H133" s="1"/>
      </tp>
      <tp>
        <v>140.31</v>
        <stp/>
        <stp>ContractData</stp>
        <stp>S.DD</stp>
        <stp>Low</stp>
        <stp/>
        <stp>T</stp>
        <tr r="H131" s="1"/>
      </tp>
      <tp>
        <v>346.73</v>
        <stp/>
        <stp>ContractData</stp>
        <stp>S.CB</stp>
        <stp>Low</stp>
        <stp/>
        <stp>T</stp>
        <tr r="H80" s="1"/>
      </tp>
      <tp>
        <v>115.5</v>
        <stp/>
        <stp>ContractData</stp>
        <stp>S.CF</stp>
        <stp>Low</stp>
        <stp/>
        <stp>T</stp>
        <tr r="H88" s="1"/>
      </tp>
      <tp>
        <v>279.53000000000003</v>
        <stp/>
        <stp>ContractData</stp>
        <stp>S.CI</stp>
        <stp>Low</stp>
        <stp/>
        <stp>T</stp>
        <tr r="H93" s="1"/>
      </tp>
      <tp>
        <v>92.210000000000008</v>
        <stp/>
        <stp>ContractData</stp>
        <stp>S.CL</stp>
        <stp>Low</stp>
        <stp/>
        <stp>T</stp>
        <tr r="H96" s="1"/>
      </tp>
      <tp>
        <v>231.68</v>
        <stp/>
        <stp>ContractData</stp>
        <stp>S.BA</stp>
        <stp>Low</stp>
        <stp/>
        <stp>T</stp>
        <tr r="H53" s="1"/>
      </tp>
      <tp>
        <v>108.8</v>
        <stp/>
        <stp>ContractData</stp>
        <stp>S.BG</stp>
        <stp>Low</stp>
        <stp/>
        <stp>T</stp>
        <tr r="H61" s="1"/>
      </tp>
      <tp>
        <v>165.3</v>
        <stp/>
        <stp>ContractData</stp>
        <stp>S.BR</stp>
        <stp>Low</stp>
        <stp/>
        <stp>T</stp>
        <tr r="H69" s="1"/>
      </tp>
      <tp>
        <v>136.85</v>
        <stp/>
        <stp>ContractData</stp>
        <stp>S.BX</stp>
        <stp>Low</stp>
        <stp/>
        <stp>T</stp>
        <tr r="H73" s="1"/>
      </tp>
      <tp>
        <v>80.56</v>
        <stp/>
        <stp>ContractData</stp>
        <stp>S.ON</stp>
        <stp>Low</stp>
        <stp/>
        <stp>T</stp>
        <tr r="H352" s="1"/>
      </tp>
      <tp>
        <v>41.79</v>
        <stp/>
        <stp>ContractData</stp>
        <stp>S.NI</stp>
        <stp>Low</stp>
        <stp/>
        <stp>T</stp>
        <tr r="H334" s="1"/>
      </tp>
      <tp>
        <v>559.62</v>
        <stp/>
        <stp>ContractData</stp>
        <stp>S.MA</stp>
        <stp>Low</stp>
        <stp/>
        <stp>T</stp>
        <tr r="H296" s="1"/>
      </tp>
      <tp>
        <v>66.48</v>
        <stp/>
        <stp>ContractData</stp>
        <stp>S.MO</stp>
        <stp>Low</stp>
        <stp/>
        <stp>T</stp>
        <tr r="H313" s="1"/>
      </tp>
      <tp>
        <v>215.94</v>
        <stp/>
        <stp>ContractData</stp>
        <stp>S.MS</stp>
        <stp>Low</stp>
        <stp/>
        <stp>T</stp>
        <tr r="H321" s="1"/>
      </tp>
      <tp>
        <v>854.4</v>
        <stp/>
        <stp>ContractData</stp>
        <stp>S.MU</stp>
        <stp>Low</stp>
        <stp/>
        <stp>T</stp>
        <tr r="H327" s="1"/>
      </tp>
      <tp>
        <v>316.7</v>
        <stp/>
        <stp>ContractData</stp>
        <stp>S.LH</stp>
        <stp>Low</stp>
        <stp/>
        <stp>T</stp>
        <tr r="H281" s="1"/>
      </tp>
      <tp>
        <v>86.43</v>
        <stp/>
        <stp>ContractData</stp>
        <stp>S.KO</stp>
        <stp>Low</stp>
        <stp/>
        <stp>T</stp>
        <tr r="H275" s="1"/>
      </tp>
      <tp>
        <v>56.24</v>
        <stp/>
        <stp>ContractData</stp>
        <stp>S.KR</stp>
        <stp>Low</stp>
        <stp/>
        <stp>T</stp>
        <tr r="H276" s="1"/>
      </tp>
      <tp>
        <v>86.4</v>
        <stp/>
        <stp>ContractData</stp>
        <stp>S.IR</stp>
        <stp>Low</stp>
        <stp/>
        <stp>T</stp>
        <tr r="H253" s="1"/>
      </tp>
      <tp>
        <v>40.99</v>
        <stp/>
        <stp>ContractData</stp>
        <stp>S.IP</stp>
        <stp>Low</stp>
        <stp/>
        <stp>T</stp>
        <tr r="H251" s="1"/>
      </tp>
      <tp>
        <v>182.62</v>
        <stp/>
        <stp>ContractData</stp>
        <stp>S.IT</stp>
        <stp>Low</stp>
        <stp/>
        <stp>T</stp>
        <tr r="H256" s="1"/>
      </tp>
      <tp>
        <v>347.06</v>
        <stp/>
        <stp>ContractData</stp>
        <stp>S.HD</stp>
        <stp>Low</stp>
        <stp/>
        <stp>T</stp>
        <tr r="H225" s="1"/>
      </tp>
      <tp>
        <v>225.56</v>
        <stp/>
        <stp>ContractData</stp>
        <stp>S.WM</stp>
        <stp>Low</stp>
        <stp/>
        <stp>T</stp>
        <tr r="H488" s="1"/>
      </tp>
      <tp>
        <v>24.89</v>
        <stp/>
        <stp>ContractData</stp>
        <stp>S.WY</stp>
        <stp>Low</stp>
        <stp/>
        <stp>T</stp>
        <tr r="H495" s="1"/>
      </tp>
      <tp>
        <v>46.09</v>
        <stp/>
        <stp>ContractData</stp>
        <stp>S.VZ</stp>
        <stp>Low</stp>
        <stp/>
        <stp>T</stp>
        <tr r="H479" s="1"/>
      </tp>
      <tp>
        <v>478.90000000000003</v>
        <stp/>
        <stp>ContractData</stp>
        <stp>S.TT</stp>
        <stp>Low</stp>
        <stp/>
        <stp>T</stp>
        <tr r="H450" s="1"/>
      </tp>
      <tp>
        <v>91.19</v>
        <stp/>
        <stp>ContractData</stp>
        <stp>S.SO</stp>
        <stp>Low</stp>
        <stp/>
        <stp>T</stp>
        <tr r="H412" s="1"/>
      </tp>
      <tp>
        <v>47.300000000000004</v>
        <stp/>
        <stp>ContractData</stp>
        <stp>S.SW</stp>
        <stp>Low</stp>
        <stp/>
        <stp>T</stp>
        <tr r="H422" s="1"/>
      </tp>
      <tp>
        <v>31.18</v>
        <stp/>
        <stp>ContractData</stp>
        <stp>S.RF</stp>
        <stp>Low</stp>
        <stp/>
        <stp>T</stp>
        <tr r="H391" s="1"/>
      </tp>
      <tp>
        <v>395.92</v>
        <stp/>
        <stp>ContractData</stp>
        <stp>S.RL</stp>
        <stp>Low</stp>
        <stp/>
        <stp>T</stp>
        <tr r="H393" s="1"/>
      </tp>
      <tp>
        <v>144.15</v>
        <stp/>
        <stp>ContractData</stp>
        <stp>S.PG</stp>
        <stp>Low</stp>
        <stp/>
        <stp>T</stp>
        <tr r="H365" s="1"/>
      </tp>
      <tp>
        <v>1060.96</v>
        <stp/>
        <stp>ContractData</stp>
        <stp>S.PH</stp>
        <stp>Low</stp>
        <stp/>
        <stp>T</stp>
        <tr r="H367" s="1"/>
      </tp>
      <tp>
        <v>185.69</v>
        <stp/>
        <stp>ContractData</stp>
        <stp>S.PM</stp>
        <stp>Low</stp>
        <stp/>
        <stp>T</stp>
        <tr r="H372" s="1"/>
      </tp>
      <tp>
        <v>14.53</v>
        <stp/>
        <stp>StudyData</stp>
        <stp>ATR(S.VRTX,MAType:=Sim,Period:=21)</stp>
        <stp>Bar</stp>
        <stp/>
        <stp>Close</stp>
        <stp>D</stp>
        <stp/>
        <stp/>
        <stp/>
        <stp/>
        <stp/>
        <stp>T</stp>
        <tr r="L30" s="2"/>
        <tr r="O475" s="1"/>
      </tp>
      <tp>
        <v>17.426666666700001</v>
        <stp/>
        <stp>StudyData</stp>
        <stp>ATR(S.MRVL,MAType:=Sim,Period:=21)</stp>
        <stp>Bar</stp>
        <stp/>
        <stp>Close</stp>
        <stp>D</stp>
        <stp/>
        <stp/>
        <stp/>
        <stp/>
        <stp/>
        <stp>T</stp>
        <tr r="O320" s="1"/>
      </tp>
      <tp>
        <v>9.9504761904999999</v>
        <stp/>
        <stp>StudyData</stp>
        <stp>ATR(S.CRWD,MAType:=Sim,Period:=21)</stp>
        <stp>Bar</stp>
        <stp/>
        <stp>Close</stp>
        <stp>D</stp>
        <stp/>
        <stp/>
        <stp/>
        <stp/>
        <stp/>
        <stp>T</stp>
        <tr r="O118" s="1"/>
      </tp>
      <tp>
        <v>8.1390476189999994</v>
        <stp/>
        <stp>StudyData</stp>
        <stp>ATR(S.VRSK,MAType:=Sim,Period:=21)</stp>
        <stp>Bar</stp>
        <stp/>
        <stp>Close</stp>
        <stp>D</stp>
        <stp/>
        <stp/>
        <stp/>
        <stp/>
        <stp/>
        <stp>T</stp>
        <tr r="O472" s="1"/>
      </tp>
      <tp>
        <v>4.8014285713999998</v>
        <stp/>
        <stp>StudyData</stp>
        <stp>ATR(S.MRSH,MAType:=Sim,Period:=21)</stp>
        <stp>Bar</stp>
        <stp/>
        <stp>Close</stp>
        <stp>D</stp>
        <stp/>
        <stp/>
        <stp/>
        <stp/>
        <stp/>
        <stp>T</stp>
        <tr r="O319" s="1"/>
      </tp>
      <tp>
        <v>9.4723809524</v>
        <stp/>
        <stp>StudyData</stp>
        <stp>ATR(S.VRSN,MAType:=Sim,Period:=21)</stp>
        <stp>Bar</stp>
        <stp/>
        <stp>Close</stp>
        <stp>D</stp>
        <stp/>
        <stp/>
        <stp/>
        <stp/>
        <stp/>
        <stp>T</stp>
        <tr r="O473" s="1"/>
      </tp>
      <tp>
        <v>5.0685714286000003</v>
        <stp/>
        <stp>StudyData</stp>
        <stp>ATR(S.ARES,MAType:=Sim,Period:=21)</stp>
        <stp>Bar</stp>
        <stp/>
        <stp>Close</stp>
        <stp>D</stp>
        <stp/>
        <stp/>
        <stp/>
        <stp/>
        <stp/>
        <stp>T</stp>
        <tr r="O44" s="1"/>
      </tp>
      <tp>
        <v>7.6476190476000001</v>
        <stp/>
        <stp>StudyData</stp>
        <stp>ATR(S.TRGP,MAType:=Sim,Period:=21)</stp>
        <stp>Bar</stp>
        <stp/>
        <stp>Close</stp>
        <stp>D</stp>
        <stp/>
        <stp/>
        <stp/>
        <stp/>
        <stp/>
        <stp>T</stp>
        <tr r="O443" s="1"/>
      </tp>
      <tp>
        <v>23.9014285714</v>
        <stp/>
        <stp>StudyData</stp>
        <stp>ATR(S.LRCX,MAType:=Sim,Period:=21)</stp>
        <stp>Bar</stp>
        <stp/>
        <stp>Close</stp>
        <stp>D</stp>
        <stp/>
        <stp/>
        <stp/>
        <stp/>
        <stp/>
        <stp>T</stp>
        <tr r="O290" s="1"/>
      </tp>
      <tp>
        <v>6.9985714286</v>
        <stp/>
        <stp>StudyData</stp>
        <stp>ATR(S.ORCL,MAType:=Sim,Period:=21)</stp>
        <stp>Bar</stp>
        <stp/>
        <stp>Close</stp>
        <stp>D</stp>
        <stp/>
        <stp/>
        <stp/>
        <stp/>
        <stp/>
        <stp>T</stp>
        <tr r="O353" s="1"/>
      </tp>
      <tp>
        <v>2.7376190476</v>
        <stp/>
        <stp>StudyData</stp>
        <stp>ATR(S.ORLY,MAType:=Sim,Period:=21)</stp>
        <stp>Bar</stp>
        <stp/>
        <stp>Close</stp>
        <stp>D</stp>
        <stp/>
        <stp/>
        <stp/>
        <stp/>
        <stp/>
        <stp>T</stp>
        <tr r="O354" s="1"/>
      </tp>
      <tp>
        <v>9.8023809524000001</v>
        <stp/>
        <stp>StudyData</stp>
        <stp>ATR(S.GRMN,MAType:=Sim,Period:=21)</stp>
        <stp>Bar</stp>
        <stp/>
        <stp>Close</stp>
        <stp>D</stp>
        <stp/>
        <stp/>
        <stp/>
        <stp/>
        <stp/>
        <stp>T</stp>
        <tr r="O218" s="1"/>
      </tp>
      <tp>
        <v>2.0299999999999998</v>
        <stp/>
        <stp>StudyData</stp>
        <stp>ATR(S.TRMB,MAType:=Sim,Period:=21)</stp>
        <stp>Bar</stp>
        <stp/>
        <stp>Close</stp>
        <stp>D</stp>
        <stp/>
        <stp/>
        <stp/>
        <stp/>
        <stp/>
        <stp>T</stp>
        <tr r="O444" s="1"/>
      </tp>
      <tp>
        <v>3.3876190475999999</v>
        <stp/>
        <stp>StudyData</stp>
        <stp>ATR(S.MRNA,MAType:=Sim,Period:=21)</stp>
        <stp>Bar</stp>
        <stp/>
        <stp>Close</stp>
        <stp>D</stp>
        <stp/>
        <stp/>
        <stp/>
        <stp/>
        <stp/>
        <stp>T</stp>
        <tr r="O318" s="1"/>
      </tp>
      <tp>
        <v>2.9090476189999999</v>
        <stp/>
        <stp>StudyData</stp>
        <stp>ATR(S.TROW,MAType:=Sim,Period:=21)</stp>
        <stp>Bar</stp>
        <stp/>
        <stp>Close</stp>
        <stp>D</stp>
        <stp/>
        <stp/>
        <stp/>
        <stp/>
        <stp/>
        <stp>T</stp>
        <tr r="O445" s="1"/>
      </tp>
      <tp>
        <v>12.3442857143</v>
        <stp/>
        <stp>StudyData</stp>
        <stp>ATR(S.ERIE,MAType:=Sim,Period:=21)</stp>
        <stp>Bar</stp>
        <stp/>
        <stp>Close</stp>
        <stp>D</stp>
        <stp/>
        <stp/>
        <stp/>
        <stp/>
        <stp/>
        <stp>T</stp>
        <tr r="O168" s="1"/>
      </tp>
      <tp>
        <v>7.7195238095000001</v>
        <stp/>
        <stp>StudyData</stp>
        <stp>ATR(S.BRKB,MAType:=Sim,Period:=21)</stp>
        <stp>Bar</stp>
        <stp/>
        <stp>Close</stp>
        <stp>D</stp>
        <stp/>
        <stp/>
        <stp/>
        <stp/>
        <stp/>
        <stp>T</stp>
        <tr r="L32" s="2"/>
        <tr r="O70" s="1"/>
      </tp>
      <tp>
        <v>1849593.6264404771</v>
        <stp/>
        <stp>StudyData</stp>
        <stp>S.BDX</stp>
        <stp>MA</stp>
        <stp>InputChoice=Vol,MAType=Sim,Period=21</stp>
        <stp>MA</stp>
        <stp>D</stp>
        <stp>-1</stp>
        <stp>all</stp>
        <stp/>
        <stp/>
        <stp/>
        <stp>T</stp>
        <tr r="N58" s="1"/>
      </tp>
      <tp>
        <v>1492539.3854904759</v>
        <stp/>
        <stp>StudyData</stp>
        <stp>S.FDX</stp>
        <stp>MA</stp>
        <stp>InputChoice=Vol,MAType=Sim,Period=21</stp>
        <stp>MA</stp>
        <stp>D</stp>
        <stp>-1</stp>
        <stp>all</stp>
        <stp/>
        <stp/>
        <stp/>
        <stp>T</stp>
        <tr r="N185" s="1"/>
      </tp>
      <tp>
        <v>450547.82264438103</v>
        <stp/>
        <stp>StudyData</stp>
        <stp>S.TDY</stp>
        <stp>MA</stp>
        <stp>InputChoice=Vol,MAType=Sim,Period=21</stp>
        <stp>MA</stp>
        <stp>D</stp>
        <stp>-1</stp>
        <stp>all</stp>
        <stp/>
        <stp/>
        <stp/>
        <stp>T</stp>
        <tr r="N431" s="1"/>
      </tp>
      <tp>
        <v>3076.42</v>
        <stp/>
        <stp>ContractData</stp>
        <stp>S.AZO</stp>
        <stp>LastTrade</stp>
        <stp/>
        <stp>T</stp>
        <tr r="C52" s="1"/>
      </tp>
      <tp>
        <v>-0.67211781326255404</v>
        <stp/>
        <stp>ContractData</stp>
        <stp>S.MPWR</stp>
        <stp>PerCentNetLastTrade</stp>
        <stp/>
        <stp>T</stp>
        <tr r="E316" s="1"/>
      </tp>
      <tp>
        <v>2.0260405208104162</v>
        <stp/>
        <stp>ContractData</stp>
        <stp>S.MSFT</stp>
        <stp>PerCentNetLastTrade</stp>
        <stp/>
        <stp>T</stp>
        <tr r="E323" s="1"/>
      </tp>
      <tp>
        <v>0.42438340110446227</v>
        <stp/>
        <stp>ContractData</stp>
        <stp>S.MSCI</stp>
        <stp>PerCentNetLastTrade</stp>
        <stp/>
        <stp>T</stp>
        <tr r="E322" s="1"/>
      </tp>
      <tp>
        <v>0.33800912624640866</v>
        <stp/>
        <stp>ContractData</stp>
        <stp>S.MRNA</stp>
        <stp>PerCentNetLastTrade</stp>
        <stp/>
        <stp>T</stp>
        <tr r="E318" s="1"/>
      </tp>
      <tp>
        <v>-1.4401975128017557</v>
        <stp/>
        <stp>ContractData</stp>
        <stp>S.MRVL</stp>
        <stp>PerCentNetLastTrade</stp>
        <stp/>
        <stp>T</stp>
        <tr r="E320" s="1"/>
      </tp>
      <tp>
        <v>-0.37568484216018783</v>
        <stp/>
        <stp>ContractData</stp>
        <stp>S.MRSH</stp>
        <stp>PerCentNetLastTrade</stp>
        <stp/>
        <stp>T</stp>
        <tr r="E319" s="1"/>
      </tp>
      <tp>
        <v>30.04</v>
        <stp/>
        <stp>ContractData</stp>
        <stp>S.CSGP</stp>
        <stp>Low</stp>
        <stp/>
        <stp>T</stp>
        <tr r="H120" s="1"/>
      </tp>
      <tp>
        <v>122.51</v>
        <stp/>
        <stp>ContractData</stp>
        <stp>S.CSCO</stp>
        <stp>Low</stp>
        <stp/>
        <stp>T</stp>
        <tr r="H119" s="1"/>
      </tp>
      <tp>
        <v>12330927.03684986</v>
        <stp/>
        <stp>StudyData</stp>
        <stp>S.KDP</stp>
        <stp>MA</stp>
        <stp>InputChoice=Vol,MAType=Sim,Period=21</stp>
        <stp>MA</stp>
        <stp>D</stp>
        <stp>-1</stp>
        <stp>all</stp>
        <stp/>
        <stp/>
        <stp/>
        <stp>T</stp>
        <tr r="N266" s="1"/>
      </tp>
      <tp>
        <v>2501862.7787748598</v>
        <stp/>
        <stp>StudyData</stp>
        <stp>S.ADP</stp>
        <stp>MA</stp>
        <stp>InputChoice=Vol,MAType=Sim,Period=21</stp>
        <stp>MA</stp>
        <stp>D</stp>
        <stp>-1</stp>
        <stp>all</stp>
        <stp/>
        <stp/>
        <stp/>
        <stp>T</stp>
        <tr r="N12" s="1"/>
      </tp>
      <tp>
        <v>214.55</v>
        <stp/>
        <stp>ContractData</stp>
        <stp>S.CRWD</stp>
        <stp>Low</stp>
        <stp/>
        <stp>T</stp>
        <tr r="H118" s="1"/>
      </tp>
      <tp>
        <v>3478439.0520334798</v>
        <stp/>
        <stp>StudyData</stp>
        <stp>S.UDR</stp>
        <stp>MA</stp>
        <stp>InputChoice=Vol,MAType=Sim,Period=21</stp>
        <stp>MA</stp>
        <stp>D</stp>
        <stp>-1</stp>
        <stp>all</stp>
        <stp/>
        <stp/>
        <stp/>
        <stp>T</stp>
        <tr r="N458" s="1"/>
      </tp>
      <tp>
        <v>390.71000000000004</v>
        <stp/>
        <stp>ContractData</stp>
        <stp>S.CPAY</stp>
        <stp>Low</stp>
        <stp/>
        <stp>T</stp>
        <tr r="H112" s="1"/>
      </tp>
      <tp>
        <v>28.93</v>
        <stp/>
        <stp>ContractData</stp>
        <stp>S.CPRT</stp>
        <stp>Low</stp>
        <stp/>
        <stp>T</stp>
        <tr r="H113" s="1"/>
      </tp>
      <tp>
        <v>906560.18234457204</v>
        <stp/>
        <stp>StudyData</stp>
        <stp>S.FDS</stp>
        <stp>MA</stp>
        <stp>InputChoice=Vol,MAType=Sim,Period=21</stp>
        <stp>MA</stp>
        <stp>D</stp>
        <stp>-1</stp>
        <stp>all</stp>
        <stp/>
        <stp/>
        <stp/>
        <stp>T</stp>
        <tr r="N184" s="1"/>
      </tp>
      <tp>
        <v>7095753.5539041003</v>
        <stp/>
        <stp>StudyData</stp>
        <stp>S.MDT</stp>
        <stp>MA</stp>
        <stp>InputChoice=Vol,MAType=Sim,Period=21</stp>
        <stp>MA</stp>
        <stp>D</stp>
        <stp>-1</stp>
        <stp>all</stp>
        <stp/>
        <stp/>
        <stp/>
        <stp>T</stp>
        <tr r="N305" s="1"/>
      </tp>
      <tp>
        <v>70.75</v>
        <stp/>
        <stp>ContractData</stp>
        <stp>S.CVNA</stp>
        <stp>Low</stp>
        <stp/>
        <stp>T</stp>
        <tr r="H125" s="1"/>
      </tp>
      <tp>
        <v>200.9</v>
        <stp/>
        <stp>ContractData</stp>
        <stp>S.CTAS</stp>
        <stp>Low</stp>
        <stp/>
        <stp>T</stp>
        <tr r="H122" s="1"/>
      </tp>
      <tp>
        <v>76.61</v>
        <stp/>
        <stp>ContractData</stp>
        <stp>S.CTVA</stp>
        <stp>Low</stp>
        <stp/>
        <stp>T</stp>
        <tr r="H124" s="1"/>
      </tp>
      <tp>
        <v>56.370000000000005</v>
        <stp/>
        <stp>ContractData</stp>
        <stp>S.CTSH</stp>
        <stp>Low</stp>
        <stp/>
        <stp>T</stp>
        <tr r="H123" s="1"/>
      </tp>
      <tp>
        <v>2120713.9506396661</v>
        <stp/>
        <stp>StudyData</stp>
        <stp>S.CDW</stp>
        <stp>MA</stp>
        <stp>InputChoice=Vol,MAType=Sim,Period=21</stp>
        <stp>MA</stp>
        <stp>D</stp>
        <stp>-1</stp>
        <stp>all</stp>
        <stp/>
        <stp/>
        <stp/>
        <stp>T</stp>
        <tr r="N86" s="1"/>
      </tp>
      <tp>
        <v>1.3224117547711536</v>
        <stp/>
        <stp>ContractData</stp>
        <stp>S.META</stp>
        <stp>PerCentNetLastTrade</stp>
        <stp/>
        <stp>T</stp>
        <tr r="E307" s="1"/>
      </tp>
      <tp>
        <v>-1.6930202842996327</v>
        <stp/>
        <stp>ContractData</stp>
        <stp>S.MDLZ</stp>
        <stp>PerCentNetLastTrade</stp>
        <stp/>
        <stp>T</stp>
        <tr r="E304" s="1"/>
      </tp>
      <tp>
        <v>3897782.6823421898</v>
        <stp/>
        <stp>StudyData</stp>
        <stp>S.ADI</stp>
        <stp>MA</stp>
        <stp>InputChoice=Vol,MAType=Sim,Period=21</stp>
        <stp>MA</stp>
        <stp>D</stp>
        <stp>-1</stp>
        <stp>all</stp>
        <stp/>
        <stp/>
        <stp/>
        <stp>T</stp>
        <tr r="N10" s="1"/>
      </tp>
      <tp>
        <v>393.48</v>
        <stp/>
        <stp>ContractData</stp>
        <stp>S.CIEN</stp>
        <stp>Low</stp>
        <stp/>
        <stp>T</stp>
        <tr r="H94" s="1"/>
      </tp>
      <tp>
        <v>173.98</v>
        <stp/>
        <stp>ContractData</stp>
        <stp>S.CINF</stp>
        <stp>Low</stp>
        <stp/>
        <stp>T</stp>
        <tr r="H95" s="1"/>
      </tp>
      <tp>
        <v>148.01</v>
        <stp/>
        <stp>ContractData</stp>
        <stp>S.CHTR</stp>
        <stp>Low</stp>
        <stp/>
        <stp>T</stp>
        <tr r="H92" s="1"/>
      </tp>
      <tp>
        <v>148.12</v>
        <stp/>
        <stp>ContractData</stp>
        <stp>S.CHRW</stp>
        <stp>Low</stp>
        <stp/>
        <stp>T</stp>
        <tr r="H91" s="1"/>
      </tp>
      <tp>
        <v>328.37</v>
        <stp/>
        <stp>ContractData</stp>
        <stp>S.COHR</stp>
        <stp>Low</stp>
        <stp/>
        <stp>T</stp>
        <tr r="H106" s="1"/>
      </tp>
      <tp>
        <v>147.9</v>
        <stp/>
        <stp>ContractData</stp>
        <stp>S.COIN</stp>
        <stp>Low</stp>
        <stp/>
        <stp>T</stp>
        <tr r="H107" s="1"/>
      </tp>
      <tp>
        <v>940.56000000000006</v>
        <stp/>
        <stp>ContractData</stp>
        <stp>S.COST</stp>
        <stp>Low</stp>
        <stp/>
        <stp>T</stp>
        <tr r="H111" s="1"/>
      </tp>
      <tp>
        <v>3765759.4022573298</v>
        <stp/>
        <stp>StudyData</stp>
        <stp>S.ADM</stp>
        <stp>MA</stp>
        <stp>InputChoice=Vol,MAType=Sim,Period=21</stp>
        <stp>MA</stp>
        <stp>D</stp>
        <stp>-1</stp>
        <stp>all</stp>
        <stp/>
        <stp/>
        <stp/>
        <stp>T</stp>
        <tr r="N11" s="1"/>
      </tp>
      <tp>
        <v>-3.4242531585783444</v>
        <stp/>
        <stp>ContractData</stp>
        <stp>S.MCHP</stp>
        <stp>PerCentNetLastTrade</stp>
        <stp/>
        <stp>T</stp>
        <tr r="E301" s="1"/>
      </tp>
      <tp>
        <v>287.64</v>
        <stp/>
        <stp>ContractData</stp>
        <stp>S.CBOE</stp>
        <stp>Low</stp>
        <stp/>
        <stp>T</stp>
        <tr r="H81" s="1"/>
      </tp>
      <tp>
        <v>144.47</v>
        <stp/>
        <stp>ContractData</stp>
        <stp>S.CBRE</stp>
        <stp>Low</stp>
        <stp/>
        <stp>T</stp>
        <tr r="H82" s="1"/>
      </tp>
      <tp>
        <v>63.65</v>
        <stp/>
        <stp>ContractData</stp>
        <stp>S.CARR</stp>
        <stp>Low</stp>
        <stp/>
        <stp>T</stp>
        <tr r="H77" s="1"/>
      </tp>
      <tp>
        <v>825.28</v>
        <stp/>
        <stp>ContractData</stp>
        <stp>S.CASY</stp>
        <stp>Low</stp>
        <stp/>
        <stp>T</stp>
        <tr r="H78" s="1"/>
      </tp>
      <tp>
        <v>1.7042939353696325</v>
        <stp/>
        <stp>ContractData</stp>
        <stp>S.MNST</stp>
        <stp>PerCentNetLastTrade</stp>
        <stp/>
        <stp>T</stp>
        <tr r="E312" s="1"/>
      </tp>
      <tp>
        <v>8165410.7361008599</v>
        <stp/>
        <stp>StudyData</stp>
        <stp>S.WDC</stp>
        <stp>MA</stp>
        <stp>InputChoice=Vol,MAType=Sim,Period=21</stp>
        <stp>MA</stp>
        <stp>D</stp>
        <stp>-1</stp>
        <stp>all</stp>
        <stp/>
        <stp/>
        <stp/>
        <stp>T</stp>
        <tr r="N484" s="1"/>
      </tp>
      <tp>
        <v>337.31</v>
        <stp/>
        <stp>ContractData</stp>
        <stp>S.CDNS</stp>
        <stp>Low</stp>
        <stp/>
        <stp>T</stp>
        <tr r="H85" s="1"/>
      </tp>
      <tp>
        <v>428795.137463286</v>
        <stp/>
        <stp>StudyData</stp>
        <stp>S.TDG</stp>
        <stp>MA</stp>
        <stp>InputChoice=Vol,MAType=Sim,Period=21</stp>
        <stp>MA</stp>
        <stp>D</stp>
        <stp>-1</stp>
        <stp>all</stp>
        <stp/>
        <stp/>
        <stp/>
        <stp>T</stp>
        <tr r="N430" s="1"/>
      </tp>
      <tp>
        <v>31.32</v>
        <stp/>
        <stp>ContractData</stp>
        <stp>S.RF</stp>
        <stp>LastTrade</stp>
        <stp/>
        <stp>T</stp>
        <tr r="C391" s="1"/>
      </tp>
      <tp>
        <v>403.52</v>
        <stp/>
        <stp>ContractData</stp>
        <stp>S.RL</stp>
        <stp>LastTrade</stp>
        <stp/>
        <stp>T</stp>
        <tr r="R35" s="2"/>
        <tr r="C393" s="1"/>
      </tp>
      <tp>
        <v>65602.986334000001</v>
        <stp/>
        <stp>ContractData</stp>
        <stp>S.SNA</stp>
        <stp>T_CVol</stp>
        <stp/>
        <stp>T</stp>
        <tr r="M409" s="1"/>
      </tp>
      <tp>
        <v>150229.944758</v>
        <stp/>
        <stp>ContractData</stp>
        <stp>S.PSA</stp>
        <stp>T_CVol</stp>
        <stp/>
        <stp>T</stp>
        <tr r="M380" s="1"/>
      </tp>
      <tp>
        <v>1895599.352373</v>
        <stp/>
        <stp>ContractData</stp>
        <stp>S.APA</stp>
        <stp>T_CVol</stp>
        <stp/>
        <stp>T</stp>
        <tr r="M37" s="1"/>
      </tp>
      <tp>
        <v>212086.243816</v>
        <stp/>
        <stp>ContractData</stp>
        <stp>S.DVA</stp>
        <stp>T_CVol</stp>
        <stp/>
        <stp>T</stp>
        <tr r="M150" s="1"/>
      </tp>
      <tp>
        <v>276146.634877</v>
        <stp/>
        <stp>ContractData</stp>
        <stp>S.HCA</stp>
        <stp>T_CVol</stp>
        <stp/>
        <stp>T</stp>
        <tr r="M224" s="1"/>
      </tp>
      <tp>
        <v>127147.37798999999</v>
        <stp/>
        <stp>ContractData</stp>
        <stp>S.MAA</stp>
        <stp>T_CVol</stp>
        <stp/>
        <stp>T</stp>
        <tr r="M297" s="1"/>
      </tp>
      <tp>
        <v>15.379047619</v>
        <stp/>
        <stp>StudyData</stp>
        <stp>ATR(S.ISRG,MAType:=Sim,Period:=21)</stp>
        <stp>Bar</stp>
        <stp/>
        <stp>Close</stp>
        <stp>D</stp>
        <stp/>
        <stp/>
        <stp/>
        <stp/>
        <stp/>
        <stp>T</stp>
        <tr r="O255" s="1"/>
      </tp>
      <tp>
        <v>15.892857142900001</v>
        <stp/>
        <stp>StudyData</stp>
        <stp>ATR(S.MSFT,MAType:=Sim,Period:=21)</stp>
        <stp>Bar</stp>
        <stp/>
        <stp>Close</stp>
        <stp>D</stp>
        <stp/>
        <stp/>
        <stp/>
        <stp/>
        <stp/>
        <stp>T</stp>
        <tr r="O323" s="1"/>
      </tp>
      <tp>
        <v>1.6042857143</v>
        <stp/>
        <stp>StudyData</stp>
        <stp>ATR(S.CSGP,MAType:=Sim,Period:=21)</stp>
        <stp>Bar</stp>
        <stp/>
        <stp>Close</stp>
        <stp>D</stp>
        <stp/>
        <stp/>
        <stp/>
        <stp/>
        <stp/>
        <stp>T</stp>
        <tr r="O120" s="1"/>
      </tp>
      <tp>
        <v>18.451428571400001</v>
        <stp/>
        <stp>StudyData</stp>
        <stp>ATR(S.MSCI,MAType:=Sim,Period:=21)</stp>
        <stp>Bar</stp>
        <stp/>
        <stp>Close</stp>
        <stp>D</stp>
        <stp/>
        <stp/>
        <stp/>
        <stp/>
        <stp/>
        <stp>T</stp>
        <tr r="O322" s="1"/>
      </tp>
      <tp>
        <v>3.5680952381000002</v>
        <stp/>
        <stp>StudyData</stp>
        <stp>ATR(S.CSCO,MAType:=Sim,Period:=21)</stp>
        <stp>Bar</stp>
        <stp/>
        <stp>Close</stp>
        <stp>D</stp>
        <stp/>
        <stp/>
        <stp/>
        <stp/>
        <stp/>
        <stp>T</stp>
        <tr r="O119" s="1"/>
      </tp>
      <tp>
        <v>1.0928571429</v>
        <stp/>
        <stp>StudyData</stp>
        <stp>ATR(S.TSCO,MAType:=Sim,Period:=21)</stp>
        <stp>Bar</stp>
        <stp/>
        <stp>Close</stp>
        <stp>D</stp>
        <stp/>
        <stp/>
        <stp/>
        <stp/>
        <stp/>
        <stp>T</stp>
        <tr r="O447" s="1"/>
      </tp>
      <tp>
        <v>12.9285714286</v>
        <stp/>
        <stp>StudyData</stp>
        <stp>ATR(S.FSLR,MAType:=Sim,Period:=21)</stp>
        <stp>Bar</stp>
        <stp/>
        <stp>Close</stp>
        <stp>D</stp>
        <stp/>
        <stp/>
        <stp/>
        <stp/>
        <stp/>
        <stp>T</stp>
        <tr r="O199" s="1"/>
      </tp>
      <tp>
        <v>14.0904761905</v>
        <stp/>
        <stp>StudyData</stp>
        <stp>ATR(S.TSLA,MAType:=Sim,Period:=21)</stp>
        <stp>Bar</stp>
        <stp/>
        <stp>Close</stp>
        <stp>D</stp>
        <stp/>
        <stp/>
        <stp/>
        <stp/>
        <stp/>
        <stp>T</stp>
        <tr r="O448" s="1"/>
      </tp>
      <tp>
        <v>2.0938095238000001</v>
        <stp/>
        <stp>StudyData</stp>
        <stp>ATR(S.HSIC,MAType:=Sim,Period:=21)</stp>
        <stp>Bar</stp>
        <stp/>
        <stp>Close</stp>
        <stp>D</stp>
        <stp/>
        <stp/>
        <stp/>
        <stp/>
        <stp/>
        <stp>T</stp>
        <tr r="O235" s="1"/>
      </tp>
      <tp>
        <v>0.370952381</v>
        <stp/>
        <stp>StudyData</stp>
        <stp>ATR(S.PSKY,MAType:=Sim,Period:=21)</stp>
        <stp>Bar</stp>
        <stp/>
        <stp>Close</stp>
        <stp>D</stp>
        <stp/>
        <stp/>
        <stp/>
        <stp/>
        <stp/>
        <stp>T</stp>
        <tr r="O381" s="1"/>
      </tp>
      <tp>
        <v>-1.026598226784881</v>
        <stp/>
        <stp>ContractData</stp>
        <stp>S.LULU</stp>
        <stp>PerCentNetLastTrade</stp>
        <stp/>
        <stp>T</stp>
        <tr r="E291" s="1"/>
      </tp>
      <tp>
        <v>744652.23931933404</v>
        <stp/>
        <stp>StudyData</stp>
        <stp>S.IEX</stp>
        <stp>MA</stp>
        <stp>InputChoice=Vol,MAType=Sim,Period=21</stp>
        <stp>MA</stp>
        <stp>D</stp>
        <stp>-1</stp>
        <stp>all</stp>
        <stp/>
        <stp/>
        <stp/>
        <stp>T</stp>
        <tr r="N245" s="1"/>
      </tp>
      <tp>
        <v>10537318.31091119</v>
        <stp/>
        <stp>StudyData</stp>
        <stp>S.KEY</stp>
        <stp>MA</stp>
        <stp>InputChoice=Vol,MAType=Sim,Period=21</stp>
        <stp>MA</stp>
        <stp>D</stp>
        <stp>-1</stp>
        <stp>all</stp>
        <stp/>
        <stp/>
        <stp/>
        <stp>T</stp>
        <tr r="N267" s="1"/>
      </tp>
      <tp>
        <v>-0.88003854183394892</v>
        <stp/>
        <stp>ContractData</stp>
        <stp>S.LRCX</stp>
        <stp>PerCentNetLastTrade</stp>
        <stp/>
        <stp>T</stp>
        <tr r="E290" s="1"/>
      </tp>
      <tp>
        <v>4041917.7259021401</v>
        <stp/>
        <stp>StudyData</stp>
        <stp>S.AEP</stp>
        <stp>MA</stp>
        <stp>InputChoice=Vol,MAType=Sim,Period=21</stp>
        <stp>MA</stp>
        <stp>D</stp>
        <stp>-1</stp>
        <stp>all</stp>
        <stp/>
        <stp/>
        <stp/>
        <stp>T</stp>
        <tr r="N15" s="1"/>
      </tp>
      <tp>
        <v>7921879.2727969503</v>
        <stp/>
        <stp>StudyData</stp>
        <stp>S.PEP</stp>
        <stp>MA</stp>
        <stp>InputChoice=Vol,MAType=Sim,Period=21</stp>
        <stp>MA</stp>
        <stp>D</stp>
        <stp>-1</stp>
        <stp>all</stp>
        <stp/>
        <stp/>
        <stp/>
        <stp>T</stp>
        <tr r="N362" s="1"/>
      </tp>
      <tp>
        <v>523</v>
        <stp/>
        <stp>ContractData</stp>
        <stp>S.BRKB</stp>
        <stp>Low</stp>
        <stp/>
        <stp>T</stp>
        <tr r="H70" s="1"/>
      </tp>
      <tp>
        <v>3708476.7664068099</v>
        <stp/>
        <stp>StudyData</stp>
        <stp>S.TER</stp>
        <stp>MA</stp>
        <stp>InputChoice=Vol,MAType=Sim,Period=21</stp>
        <stp>MA</stp>
        <stp>D</stp>
        <stp>-1</stp>
        <stp>all</stp>
        <stp/>
        <stp/>
        <stp/>
        <stp>T</stp>
        <tr r="N434" s="1"/>
      </tp>
      <tp>
        <v>5982048.9409870002</v>
        <stp/>
        <stp>ContractData</stp>
        <stp>S.CMCSA</stp>
        <stp>T_CVol</stp>
        <stp/>
        <stp>T</stp>
        <tr r="M98" s="1"/>
      </tp>
      <tp>
        <v>6905584.7959227199</v>
        <stp/>
        <stp>StudyData</stp>
        <stp>S.AES</stp>
        <stp>MA</stp>
        <stp>InputChoice=Vol,MAType=Sim,Period=21</stp>
        <stp>MA</stp>
        <stp>D</stp>
        <stp>-1</stp>
        <stp>all</stp>
        <stp/>
        <stp/>
        <stp/>
        <stp>T</stp>
        <tr r="N16" s="1"/>
      </tp>
      <tp>
        <v>4135462.2917083399</v>
        <stp/>
        <stp>StudyData</stp>
        <stp>S.MET</stp>
        <stp>MA</stp>
        <stp>InputChoice=Vol,MAType=Sim,Period=21</stp>
        <stp>MA</stp>
        <stp>D</stp>
        <stp>-1</stp>
        <stp>all</stp>
        <stp/>
        <stp/>
        <stp/>
        <stp>T</stp>
        <tr r="N306" s="1"/>
      </tp>
      <tp>
        <v>2782731.5592563301</v>
        <stp/>
        <stp>StudyData</stp>
        <stp>S.GEV</stp>
        <stp>MA</stp>
        <stp>InputChoice=Vol,MAType=Sim,Period=21</stp>
        <stp>MA</stp>
        <stp>D</stp>
        <stp>-1</stp>
        <stp>all</stp>
        <stp/>
        <stp/>
        <stp/>
        <stp>T</stp>
        <tr r="N207" s="1"/>
      </tp>
      <tp>
        <v>209.21</v>
        <stp/>
        <stp>ContractData</stp>
        <stp>S.BKNG</stp>
        <stp>Low</stp>
        <stp/>
        <stp>T</stp>
        <tr r="H63" s="1"/>
      </tp>
      <tp>
        <v>2.0280584429744857</v>
        <stp/>
        <stp>ContractData</stp>
        <stp>S.LDOS</stp>
        <stp>PerCentNetLastTrade</stp>
        <stp/>
        <stp>T</stp>
        <tr r="E279" s="1"/>
      </tp>
      <tp>
        <v>206.66</v>
        <stp/>
        <stp>ContractData</stp>
        <stp>S.BIIB</stp>
        <stp>Low</stp>
        <stp/>
        <stp>T</stp>
        <tr r="H62" s="1"/>
      </tp>
      <tp>
        <v>5076602.0146966204</v>
        <stp/>
        <stp>StudyData</stp>
        <stp>S.XEL</stp>
        <stp>MA</stp>
        <stp>InputChoice=Vol,MAType=Sim,Period=21</stp>
        <stp>MA</stp>
        <stp>D</stp>
        <stp>-1</stp>
        <stp>all</stp>
        <stp/>
        <stp/>
        <stp/>
        <stp>T</stp>
        <tr r="N497" s="1"/>
      </tp>
      <tp>
        <v>2804036.656126</v>
        <stp/>
        <stp>StudyData</stp>
        <stp>S.TEL</stp>
        <stp>MA</stp>
        <stp>InputChoice=Vol,MAType=Sim,Period=21</stp>
        <stp>MA</stp>
        <stp>D</stp>
        <stp>-1</stp>
        <stp>all</stp>
        <stp/>
        <stp/>
        <stp/>
        <stp>T</stp>
        <tr r="N433" s="1"/>
      </tp>
      <tp>
        <v>7439752.8138140002</v>
        <stp/>
        <stp>StudyData</stp>
        <stp>S.NEM</stp>
        <stp>MA</stp>
        <stp>InputChoice=Vol,MAType=Sim,Period=21</stp>
        <stp>MA</stp>
        <stp>D</stp>
        <stp>-1</stp>
        <stp>all</stp>
        <stp/>
        <stp/>
        <stp/>
        <stp>T</stp>
        <tr r="N332" s="1"/>
      </tp>
      <tp>
        <v>2426633.5918687098</v>
        <stp/>
        <stp>StudyData</stp>
        <stp>S.LEN</stp>
        <stp>MA</stp>
        <stp>InputChoice=Vol,MAType=Sim,Period=21</stp>
        <stp>MA</stp>
        <stp>D</stp>
        <stp>-1</stp>
        <stp>all</stp>
        <stp/>
        <stp/>
        <stp/>
        <stp>T</stp>
        <tr r="N280" s="1"/>
      </tp>
      <tp>
        <v>4947227.2961943801</v>
        <stp/>
        <stp>StudyData</stp>
        <stp>S.BEN</stp>
        <stp>MA</stp>
        <stp>InputChoice=Vol,MAType=Sim,Period=21</stp>
        <stp>MA</stp>
        <stp>D</stp>
        <stp>-1</stp>
        <stp>all</stp>
        <stp/>
        <stp/>
        <stp/>
        <stp>T</stp>
        <tr r="N59" s="1"/>
      </tp>
      <tp>
        <v>4524855.99620343</v>
        <stp/>
        <stp>StudyData</stp>
        <stp>S.GEN</stp>
        <stp>MA</stp>
        <stp>InputChoice=Vol,MAType=Sim,Period=21</stp>
        <stp>MA</stp>
        <stp>D</stp>
        <stp>-1</stp>
        <stp>all</stp>
        <stp/>
        <stp/>
        <stp/>
        <stp>T</stp>
        <tr r="N206" s="1"/>
      </tp>
      <tp>
        <v>71.540000000000006</v>
        <stp/>
        <stp>ContractData</stp>
        <stp>S.BLDR</stp>
        <stp>Low</stp>
        <stp/>
        <stp>T</stp>
        <tr r="H65" s="1"/>
      </tp>
      <tp>
        <v>61.96</v>
        <stp/>
        <stp>ContractData</stp>
        <stp>S.BALL</stp>
        <stp>Low</stp>
        <stp/>
        <stp>T</stp>
        <tr r="H55" s="1"/>
      </tp>
      <tp>
        <v>2037069.6227083809</v>
        <stp/>
        <stp>StudyData</stp>
        <stp>S.WEC</stp>
        <stp>MA</stp>
        <stp>InputChoice=Vol,MAType=Sim,Period=21</stp>
        <stp>MA</stp>
        <stp>D</stp>
        <stp>-1</stp>
        <stp>all</stp>
        <stp/>
        <stp/>
        <stp/>
        <stp>T</stp>
        <tr r="N485" s="1"/>
      </tp>
      <tp>
        <v>-5.6360021119561434</v>
        <stp/>
        <stp>ContractData</stp>
        <stp>S.LITE</stp>
        <stp>PerCentNetLastTrade</stp>
        <stp/>
        <stp>T</stp>
        <tr r="E285" s="1"/>
      </tp>
      <tp>
        <v>10676867.317349469</v>
        <stp/>
        <stp>StudyData</stp>
        <stp>S.NEE</stp>
        <stp>MA</stp>
        <stp>InputChoice=Vol,MAType=Sim,Period=21</stp>
        <stp>MA</stp>
        <stp>D</stp>
        <stp>-1</stp>
        <stp>all</stp>
        <stp/>
        <stp/>
        <stp/>
        <stp>T</stp>
        <tr r="N331" s="1"/>
      </tp>
      <tp>
        <v>1533119.132742191</v>
        <stp/>
        <stp>StudyData</stp>
        <stp>S.AEE</stp>
        <stp>MA</stp>
        <stp>InputChoice=Vol,MAType=Sim,Period=21</stp>
        <stp>MA</stp>
        <stp>D</stp>
        <stp>-1</stp>
        <stp>all</stp>
        <stp/>
        <stp/>
        <stp/>
        <stp>T</stp>
        <tr r="N14" s="1"/>
      </tp>
      <tp>
        <v>2826016.4129440002</v>
        <stp/>
        <stp>StudyData</stp>
        <stp>S.CEG</stp>
        <stp>MA</stp>
        <stp>InputChoice=Vol,MAType=Sim,Period=21</stp>
        <stp>MA</stp>
        <stp>D</stp>
        <stp>-1</stp>
        <stp>all</stp>
        <stp/>
        <stp/>
        <stp/>
        <stp>T</stp>
        <tr r="N87" s="1"/>
      </tp>
      <tp>
        <v>1460646.3827984771</v>
        <stp/>
        <stp>StudyData</stp>
        <stp>S.REG</stp>
        <stp>MA</stp>
        <stp>InputChoice=Vol,MAType=Sim,Period=21</stp>
        <stp>MA</stp>
        <stp>D</stp>
        <stp>-1</stp>
        <stp>all</stp>
        <stp/>
        <stp/>
        <stp/>
        <stp>T</stp>
        <tr r="N389" s="1"/>
      </tp>
      <tp>
        <v>3098970.68858429</v>
        <stp/>
        <stp>StudyData</stp>
        <stp>S.PEG</stp>
        <stp>MA</stp>
        <stp>InputChoice=Vol,MAType=Sim,Period=21</stp>
        <stp>MA</stp>
        <stp>D</stp>
        <stp>-1</stp>
        <stp>all</stp>
        <stp/>
        <stp/>
        <stp/>
        <stp>T</stp>
        <tr r="N361" s="1"/>
      </tp>
      <tp>
        <v>2956004.0548069999</v>
        <stp/>
        <stp>ContractData</stp>
        <stp>S.SLB</stp>
        <stp>T_CVol</stp>
        <stp/>
        <stp>T</stp>
        <tr r="M407" s="1"/>
      </tp>
      <tp>
        <v>105765.519825</v>
        <stp/>
        <stp>ContractData</stp>
        <stp>S.WAB</stp>
        <stp>T_CVol</stp>
        <stp/>
        <stp>T</stp>
        <tr r="M480" s="1"/>
      </tp>
      <tp>
        <v>1577856.9207909999</v>
        <stp/>
        <stp>ContractData</stp>
        <stp>S.WMB</stp>
        <stp>T_CVol</stp>
        <stp/>
        <stp>T</stp>
        <tr r="M489" s="1"/>
      </tp>
      <tp>
        <v>452828.55828699999</v>
        <stp/>
        <stp>ContractData</stp>
        <stp>S.WRB</stp>
        <stp>T_CVol</stp>
        <stp/>
        <stp>T</stp>
        <tr r="M491" s="1"/>
      </tp>
      <tp>
        <v>2129892.753186</v>
        <stp/>
        <stp>ContractData</stp>
        <stp>S.USB</stp>
        <stp>T_CVol</stp>
        <stp/>
        <stp>T</stp>
        <tr r="M465" s="1"/>
      </tp>
      <tp>
        <v>317266.230935</v>
        <stp/>
        <stp>ContractData</stp>
        <stp>S.BFB</stp>
        <stp>T_CVol</stp>
        <stp/>
        <stp>T</stp>
        <tr r="M60" s="1"/>
      </tp>
      <tp>
        <v>747359.68666600005</v>
        <stp/>
        <stp>ContractData</stp>
        <stp>S.ALB</stp>
        <stp>T_CVol</stp>
        <stp/>
        <stp>T</stp>
        <tr r="M22" s="1"/>
      </tp>
      <tp>
        <v>90985.492201999994</v>
        <stp/>
        <stp>ContractData</stp>
        <stp>S.AVB</stp>
        <stp>T_CVol</stp>
        <stp/>
        <stp>T</stp>
        <tr r="M46" s="1"/>
      </tp>
      <tp>
        <v>692069.64165699994</v>
        <stp/>
        <stp>ContractData</stp>
        <stp>S.KMB</stp>
        <stp>T_CVol</stp>
        <stp/>
        <stp>T</stp>
        <tr r="M273" s="1"/>
      </tp>
      <tp>
        <v>138071.89008499999</v>
        <stp/>
        <stp>ContractData</stp>
        <stp>S.MTB</stp>
        <stp>T_CVol</stp>
        <stp/>
        <stp>T</stp>
        <tr r="M325" s="1"/>
      </tp>
      <tp>
        <v>703544.97145700001</v>
        <stp/>
        <stp>ContractData</stp>
        <stp>S.LYB</stp>
        <stp>T_CVol</stp>
        <stp/>
        <stp>T</stp>
        <tr r="M294" s="1"/>
      </tp>
      <tp>
        <v>2.3004761905</v>
        <stp/>
        <stp>StudyData</stp>
        <stp>ATR(S.APTV,MAType:=Sim,Period:=21)</stp>
        <stp>Bar</stp>
        <stp/>
        <stp>Close</stp>
        <stp>D</stp>
        <stp/>
        <stp/>
        <stp/>
        <stp/>
        <stp/>
        <stp>T</stp>
        <tr r="O42" s="1"/>
      </tp>
      <tp>
        <v>88.795238095200006</v>
        <stp/>
        <stp>StudyData</stp>
        <stp>ATR(S.MPWR,MAType:=Sim,Period:=21)</stp>
        <stp>Bar</stp>
        <stp/>
        <stp>Close</stp>
        <stp>D</stp>
        <stp/>
        <stp/>
        <stp/>
        <stp/>
        <stp/>
        <stp>T</stp>
        <tr r="O316" s="1"/>
      </tp>
      <tp>
        <v>0.9704761905</v>
        <stp/>
        <stp>StudyData</stp>
        <stp>ATR(S.CPRT,MAType:=Sim,Period:=21)</stp>
        <stp>Bar</stp>
        <stp/>
        <stp>Close</stp>
        <stp>D</stp>
        <stp/>
        <stp/>
        <stp/>
        <stp/>
        <stp/>
        <stp>T</stp>
        <tr r="O113" s="1"/>
      </tp>
      <tp>
        <v>12.223333333299999</v>
        <stp/>
        <stp>StudyData</stp>
        <stp>ATR(S.SPGI,MAType:=Sim,Period:=21)</stp>
        <stp>Bar</stp>
        <stp/>
        <stp>Close</stp>
        <stp>D</stp>
        <stp/>
        <stp/>
        <stp/>
        <stp/>
        <stp/>
        <stp>T</stp>
        <tr r="O415" s="1"/>
      </tp>
      <tp>
        <v>11.295714285700001</v>
        <stp/>
        <stp>StudyData</stp>
        <stp>ATR(S.CPAY,MAType:=Sim,Period:=21)</stp>
        <stp>Bar</stp>
        <stp/>
        <stp>Close</stp>
        <stp>D</stp>
        <stp/>
        <stp/>
        <stp/>
        <stp/>
        <stp/>
        <stp>T</stp>
        <tr r="O112" s="1"/>
      </tp>
      <tp>
        <v>1789694.088425905</v>
        <stp/>
        <stp>StudyData</stp>
        <stp>S.EFX</stp>
        <stp>MA</stp>
        <stp>InputChoice=Vol,MAType=Sim,Period=21</stp>
        <stp>MA</stp>
        <stp>D</stp>
        <stp>-1</stp>
        <stp>all</stp>
        <stp/>
        <stp/>
        <stp/>
        <stp>T</stp>
        <tr r="N157" s="1"/>
      </tp>
      <tp>
        <v>-1.8110555480470334</v>
        <stp/>
        <stp>ContractData</stp>
        <stp>S.OTIS</stp>
        <stp>PerCentNetLastTrade</stp>
        <stp/>
        <stp>T</stp>
        <tr r="E355" s="1"/>
      </tp>
      <tp>
        <v>281.69</v>
        <stp/>
        <stp>ContractData</stp>
        <stp>S.TXN</stp>
        <stp>LastTrade</stp>
        <stp/>
        <stp>T</stp>
        <tr r="C453" s="1"/>
      </tp>
      <tp>
        <v>566.95000000000005</v>
        <stp/>
        <stp>ContractData</stp>
        <stp>S.AXON</stp>
        <stp>Low</stp>
        <stp/>
        <stp>T</stp>
        <tr r="H50" s="1"/>
      </tp>
      <tp>
        <v>1.8500884233437627</v>
        <stp/>
        <stp>ContractData</stp>
        <stp>S.ORCL</stp>
        <stp>PerCentNetLastTrade</stp>
        <stp/>
        <stp>T</stp>
        <tr r="E353" s="1"/>
      </tp>
      <tp>
        <v>-1.2937025553298407</v>
        <stp/>
        <stp>ContractData</stp>
        <stp>S.ORLY</stp>
        <stp>PerCentNetLastTrade</stp>
        <stp/>
        <stp>T</stp>
        <tr r="E354" s="1"/>
      </tp>
      <tp>
        <v>95.3</v>
        <stp/>
        <stp>ContractData</stp>
        <stp>S.EXE</stp>
        <stp>LastTrade</stp>
        <stp/>
        <stp>T</stp>
        <tr r="C176" s="1"/>
      </tp>
      <tp>
        <v>134.42000000000002</v>
        <stp/>
        <stp>ContractData</stp>
        <stp>S.ARES</stp>
        <stp>Low</stp>
        <stp/>
        <stp>T</stp>
        <tr r="H44" s="1"/>
      </tp>
      <tp>
        <v>48.6</v>
        <stp/>
        <stp>ContractData</stp>
        <stp>S.APTV</stp>
        <stp>Low</stp>
        <stp/>
        <stp>T</stp>
        <tr r="H42" s="1"/>
      </tp>
      <tp>
        <v>424.47</v>
        <stp/>
        <stp>ContractData</stp>
        <stp>S.AVGO</stp>
        <stp>Low</stp>
        <stp/>
        <stp>T</stp>
        <tr r="H47" s="1"/>
      </tp>
      <tp>
        <v>24.96</v>
        <stp/>
        <stp>ContractData</stp>
        <stp>S.CMCSA</stp>
        <stp>LastTrade</stp>
        <stp/>
        <stp>T</stp>
        <tr r="C98" s="1"/>
      </tp>
      <tp>
        <v>44.59</v>
        <stp/>
        <stp>ContractData</stp>
        <stp>S.EXC</stp>
        <stp>LastTrade</stp>
        <stp/>
        <stp>T</stp>
        <tr r="C175" s="1"/>
      </tp>
      <tp>
        <v>107.32000000000001</v>
        <stp/>
        <stp>ContractData</stp>
        <stp>S.AKAM</stp>
        <stp>Low</stp>
        <stp/>
        <stp>T</stp>
        <tr r="H21" s="1"/>
      </tp>
      <tp>
        <v>-0.93362913662414493</v>
        <stp/>
        <stp>ContractData</stp>
        <stp>S.ODFL</stp>
        <stp>PerCentNetLastTrade</stp>
        <stp/>
        <stp>T</stp>
        <tr r="E349" s="1"/>
      </tp>
      <tp>
        <v>2012546.7547497619</v>
        <stp/>
        <stp>StudyData</stp>
        <stp>S.AFL</stp>
        <stp>MA</stp>
        <stp>InputChoice=Vol,MAType=Sim,Period=21</stp>
        <stp>MA</stp>
        <stp>D</stp>
        <stp>-1</stp>
        <stp>all</stp>
        <stp/>
        <stp/>
        <stp/>
        <stp>T</stp>
        <tr r="N17" s="1"/>
      </tp>
      <tp>
        <v>58.01</v>
        <stp/>
        <stp>ContractData</stp>
        <stp>S.OXY</stp>
        <stp>LastTrade</stp>
        <stp/>
        <stp>T</stp>
        <tr r="C356" s="1"/>
      </tp>
      <tp>
        <v>187.03</v>
        <stp/>
        <stp>ContractData</stp>
        <stp>S.ANET</stp>
        <stp>Low</stp>
        <stp/>
        <stp>T</stp>
        <tr r="H34" s="1"/>
      </tp>
      <tp>
        <v>406.42</v>
        <stp/>
        <stp>ContractData</stp>
        <stp>S.AMGN</stp>
        <stp>Low</stp>
        <stp/>
        <stp>T</stp>
        <tr r="H30" s="1"/>
      </tp>
      <tp>
        <v>527.06000000000006</v>
        <stp/>
        <stp>ContractData</stp>
        <stp>S.AMAT</stp>
        <stp>Low</stp>
        <stp/>
        <stp>T</stp>
        <tr r="H26" s="1"/>
      </tp>
      <tp>
        <v>46.88</v>
        <stp/>
        <stp>ContractData</stp>
        <stp>S.AMCR</stp>
        <stp>Low</stp>
        <stp/>
        <stp>T</stp>
        <tr r="H27" s="1"/>
      </tp>
      <tp>
        <v>273.60000000000002</v>
        <stp/>
        <stp>ContractData</stp>
        <stp>S.AMZN</stp>
        <stp>Low</stp>
        <stp/>
        <stp>T</stp>
        <tr r="H33" s="1"/>
      </tp>
      <tp>
        <v>172.70000000000002</v>
        <stp/>
        <stp>ContractData</stp>
        <stp>S.ALGN</stp>
        <stp>Low</stp>
        <stp/>
        <stp>T</stp>
        <tr r="H23" s="1"/>
      </tp>
      <tp>
        <v>165.62</v>
        <stp/>
        <stp>ContractData</stp>
        <stp>S.ALLE</stp>
        <stp>Low</stp>
        <stp/>
        <stp>T</stp>
        <tr r="H25" s="1"/>
      </tp>
      <tp>
        <v>89.09</v>
        <stp/>
        <stp>ContractData</stp>
        <stp>S.TXT</stp>
        <stp>LastTrade</stp>
        <stp/>
        <stp>T</stp>
        <tr r="C454" s="1"/>
      </tp>
      <tp>
        <v>97.12</v>
        <stp/>
        <stp>ContractData</stp>
        <stp>S.ACGL</stp>
        <stp>Low</stp>
        <stp/>
        <stp>T</stp>
        <tr r="H7" s="1"/>
      </tp>
      <tp>
        <v>244.5</v>
        <stp/>
        <stp>ContractData</stp>
        <stp>S.ABBV</stp>
        <stp>Low</stp>
        <stp/>
        <stp>T</stp>
        <tr r="H4" s="1"/>
      </tp>
      <tp>
        <v>177.43</v>
        <stp/>
        <stp>ContractData</stp>
        <stp>S.ABNB</stp>
        <stp>Low</stp>
        <stp/>
        <stp>T</stp>
        <tr r="H5" s="1"/>
      </tp>
      <tp>
        <v>304.61</v>
        <stp/>
        <stp>ContractData</stp>
        <stp>S.AAPL</stp>
        <stp>Low</stp>
        <stp/>
        <stp>T</stp>
        <tr r="H3" s="1"/>
      </tp>
      <tp>
        <v>2429368.9456753801</v>
        <stp/>
        <stp>StudyData</stp>
        <stp>S.BFB</stp>
        <stp>MA</stp>
        <stp>InputChoice=Vol,MAType=Sim,Period=21</stp>
        <stp>MA</stp>
        <stp>D</stp>
        <stp>-1</stp>
        <stp>all</stp>
        <stp/>
        <stp/>
        <stp/>
        <stp>T</stp>
        <tr r="N60" s="1"/>
      </tp>
      <tp>
        <v>16479809.64045658</v>
        <stp/>
        <stp>StudyData</stp>
        <stp>S.WFC</stp>
        <stp>MA</stp>
        <stp>InputChoice=Vol,MAType=Sim,Period=21</stp>
        <stp>MA</stp>
        <stp>D</stp>
        <stp>-1</stp>
        <stp>all</stp>
        <stp/>
        <stp/>
        <stp/>
        <stp>T</stp>
        <tr r="N487" s="1"/>
      </tp>
      <tp>
        <v>7771575.52838152</v>
        <stp/>
        <stp>StudyData</stp>
        <stp>S.TFC</stp>
        <stp>MA</stp>
        <stp>InputChoice=Vol,MAType=Sim,Period=21</stp>
        <stp>MA</stp>
        <stp>D</stp>
        <stp>-1</stp>
        <stp>all</stp>
        <stp/>
        <stp/>
        <stp/>
        <stp>T</stp>
        <tr r="N435" s="1"/>
      </tp>
      <tp>
        <v>338.76</v>
        <stp/>
        <stp>ContractData</stp>
        <stp>S.AXP</stp>
        <stp>LastTrade</stp>
        <stp/>
        <stp>T</stp>
        <tr r="C51" s="1"/>
      </tp>
      <tp>
        <v>67.790000000000006</v>
        <stp/>
        <stp>ContractData</stp>
        <stp>S.BXP</stp>
        <stp>LastTrade</stp>
        <stp/>
        <stp>T</stp>
        <tr r="C74" s="1"/>
      </tp>
      <tp>
        <v>41064146.515489198</v>
        <stp/>
        <stp>StudyData</stp>
        <stp>S.PFE</stp>
        <stp>MA</stp>
        <stp>InputChoice=Vol,MAType=Sim,Period=21</stp>
        <stp>MA</stp>
        <stp>D</stp>
        <stp>-1</stp>
        <stp>all</stp>
        <stp/>
        <stp/>
        <stp/>
        <stp>T</stp>
        <tr r="N363" s="1"/>
      </tp>
      <tp>
        <v>145.63</v>
        <stp/>
        <stp>ContractData</stp>
        <stp>S.EXR</stp>
        <stp>LastTrade</stp>
        <stp/>
        <stp>T</stp>
        <tr r="C179" s="1"/>
      </tp>
      <tp>
        <v>1813711.628013381</v>
        <stp/>
        <stp>StudyData</stp>
        <stp>S.IFF</stp>
        <stp>MA</stp>
        <stp>InputChoice=Vol,MAType=Sim,Period=21</stp>
        <stp>MA</stp>
        <stp>D</stp>
        <stp>-1</stp>
        <stp>all</stp>
        <stp/>
        <stp/>
        <stp/>
        <stp>T</stp>
        <tr r="N246" s="1"/>
      </tp>
      <tp>
        <v>262.14</v>
        <stp/>
        <stp>ContractData</stp>
        <stp>S.ADBE</stp>
        <stp>Low</stp>
        <stp/>
        <stp>T</stp>
        <tr r="H9" s="1"/>
      </tp>
      <tp>
        <v>246.51000000000002</v>
        <stp/>
        <stp>ContractData</stp>
        <stp>S.ADSK</stp>
        <stp>Low</stp>
        <stp/>
        <stp>T</stp>
        <tr r="H13" s="1"/>
      </tp>
      <tp>
        <v>4305649.1726642903</v>
        <stp/>
        <stp>StudyData</stp>
        <stp>S.CFG</stp>
        <stp>MA</stp>
        <stp>InputChoice=Vol,MAType=Sim,Period=21</stp>
        <stp>MA</stp>
        <stp>D</stp>
        <stp>-1</stp>
        <stp>all</stp>
        <stp/>
        <stp/>
        <stp/>
        <stp>T</stp>
        <tr r="N89" s="1"/>
      </tp>
      <tp>
        <v>1647712.7054607151</v>
        <stp/>
        <stp>StudyData</stp>
        <stp>S.PFG</stp>
        <stp>MA</stp>
        <stp>InputChoice=Vol,MAType=Sim,Period=21</stp>
        <stp>MA</stp>
        <stp>D</stp>
        <stp>-1</stp>
        <stp>all</stp>
        <stp/>
        <stp/>
        <stp/>
        <stp>T</stp>
        <tr r="N364" s="1"/>
      </tp>
      <tp>
        <v>3.9474218458000001</v>
        <stp/>
        <stp>StudyData</stp>
        <stp>S.YUM</stp>
        <stp>StdDev</stp>
        <stp>InputChoice=Close,Period1=21</stp>
        <stp>STDDEV</stp>
        <stp>D</stp>
        <stp/>
        <stp>all</stp>
        <stp/>
        <stp/>
        <stp/>
        <stp>T</stp>
        <tr r="Q501" s="1"/>
      </tp>
      <tp>
        <v>2.1604566158999998</v>
        <stp/>
        <stp>StudyData</stp>
        <stp>S.XYZ</stp>
        <stp>StdDev</stp>
        <stp>InputChoice=Close,Period1=21</stp>
        <stp>STDDEV</stp>
        <stp>D</stp>
        <stp/>
        <stp>all</stp>
        <stp/>
        <stp/>
        <stp/>
        <stp>T</stp>
        <tr r="Q500" s="1"/>
      </tp>
      <tp>
        <v>2.5386327493</v>
        <stp/>
        <stp>StudyData</stp>
        <stp>S.XYL</stp>
        <stp>StdDev</stp>
        <stp>InputChoice=Close,Period1=21</stp>
        <stp>STDDEV</stp>
        <stp>D</stp>
        <stp/>
        <stp>all</stp>
        <stp/>
        <stp/>
        <stp/>
        <stp>T</stp>
        <tr r="Q499" s="1"/>
      </tp>
      <tp>
        <v>4.4291937094999998</v>
        <stp/>
        <stp>StudyData</stp>
        <stp>S.XOM</stp>
        <stp>StdDev</stp>
        <stp>InputChoice=Close,Period1=21</stp>
        <stp>STDDEV</stp>
        <stp>D</stp>
        <stp/>
        <stp>all</stp>
        <stp/>
        <stp/>
        <stp/>
        <stp>T</stp>
        <tr r="Q498" s="1"/>
      </tp>
      <tp>
        <v>1.3676470682999999</v>
        <stp/>
        <stp>StudyData</stp>
        <stp>S.XEL</stp>
        <stp>StdDev</stp>
        <stp>InputChoice=Close,Period1=21</stp>
        <stp>STDDEV</stp>
        <stp>D</stp>
        <stp/>
        <stp>all</stp>
        <stp/>
        <stp/>
        <stp/>
        <stp>T</stp>
        <tr r="Q497" s="1"/>
      </tp>
      <tp>
        <v>1.4581075238000001</v>
        <stp/>
        <stp>StudyData</stp>
        <stp>S.ZTS</stp>
        <stp>StdDev</stp>
        <stp>InputChoice=Close,Period1=21</stp>
        <stp>STDDEV</stp>
        <stp>D</stp>
        <stp/>
        <stp>all</stp>
        <stp/>
        <stp/>
        <stp/>
        <stp>T</stp>
        <tr r="Q504" s="1"/>
      </tp>
      <tp>
        <v>3.0452860862</v>
        <stp/>
        <stp>StudyData</stp>
        <stp>S.ZBH</stp>
        <stp>StdDev</stp>
        <stp>InputChoice=Close,Period1=21</stp>
        <stp>STDDEV</stp>
        <stp>D</stp>
        <stp/>
        <stp>all</stp>
        <stp/>
        <stp/>
        <stp/>
        <stp>T</stp>
        <tr r="Q502" s="1"/>
      </tp>
      <tp>
        <v>30.4955789592</v>
        <stp/>
        <stp>StudyData</stp>
        <stp>S.PWR</stp>
        <stp>StdDev</stp>
        <stp>InputChoice=Close,Period1=21</stp>
        <stp>STDDEV</stp>
        <stp>D</stp>
        <stp/>
        <stp>all</stp>
        <stp/>
        <stp/>
        <stp/>
        <stp>T</stp>
        <tr r="Q384" s="1"/>
      </tp>
      <tp>
        <v>10.919766968999999</v>
        <stp/>
        <stp>StudyData</stp>
        <stp>S.PTC</stp>
        <stp>StdDev</stp>
        <stp>InputChoice=Close,Period1=21</stp>
        <stp>STDDEV</stp>
        <stp>D</stp>
        <stp/>
        <stp>all</stp>
        <stp/>
        <stp/>
        <stp/>
        <stp>T</stp>
        <tr r="Q383" s="1"/>
      </tp>
      <tp>
        <v>2.6699258145</v>
        <stp/>
        <stp>StudyData</stp>
        <stp>S.PRU</stp>
        <stp>StdDev</stp>
        <stp>InputChoice=Close,Period1=21</stp>
        <stp>STDDEV</stp>
        <stp>D</stp>
        <stp/>
        <stp>all</stp>
        <stp/>
        <stp/>
        <stp/>
        <stp>T</stp>
        <tr r="Q379" s="1"/>
      </tp>
      <tp>
        <v>4.2991996302000004</v>
        <stp/>
        <stp>StudyData</stp>
        <stp>S.PSX</stp>
        <stp>StdDev</stp>
        <stp>InputChoice=Close,Period1=21</stp>
        <stp>STDDEV</stp>
        <stp>D</stp>
        <stp/>
        <stp>all</stp>
        <stp/>
        <stp/>
        <stp/>
        <stp>T</stp>
        <tr r="Q382" s="1"/>
      </tp>
      <tp>
        <v>5.8398235615000003</v>
        <stp/>
        <stp>StudyData</stp>
        <stp>S.PSA</stp>
        <stp>StdDev</stp>
        <stp>InputChoice=Close,Period1=21</stp>
        <stp>STDDEV</stp>
        <stp>D</stp>
        <stp/>
        <stp>all</stp>
        <stp/>
        <stp/>
        <stp/>
        <stp>T</stp>
        <tr r="Q380" s="1"/>
      </tp>
      <tp>
        <v>2.5247452892000002</v>
        <stp/>
        <stp>StudyData</stp>
        <stp>S.PPG</stp>
        <stp>StdDev</stp>
        <stp>InputChoice=Close,Period1=21</stp>
        <stp>STDDEV</stp>
        <stp>D</stp>
        <stp/>
        <stp>all</stp>
        <stp/>
        <stp/>
        <stp/>
        <stp>T</stp>
        <tr r="Q377" s="1"/>
      </tp>
      <tp>
        <v>0.4941237463</v>
        <stp/>
        <stp>StudyData</stp>
        <stp>S.PPL</stp>
        <stp>StdDev</stp>
        <stp>InputChoice=Close,Period1=21</stp>
        <stp>STDDEV</stp>
        <stp>D</stp>
        <stp/>
        <stp>all</stp>
        <stp/>
        <stp/>
        <stp/>
        <stp>T</stp>
        <tr r="Q378" s="1"/>
      </tp>
      <tp>
        <v>3.1021369271000001</v>
        <stp/>
        <stp>StudyData</stp>
        <stp>S.PNW</stp>
        <stp>StdDev</stp>
        <stp>InputChoice=Close,Period1=21</stp>
        <stp>STDDEV</stp>
        <stp>D</stp>
        <stp/>
        <stp>all</stp>
        <stp/>
        <stp/>
        <stp/>
        <stp>T</stp>
        <tr r="Q375" s="1"/>
      </tp>
      <tp>
        <v>4.0105283777</v>
        <stp/>
        <stp>StudyData</stp>
        <stp>S.PNR</stp>
        <stp>StdDev</stp>
        <stp>InputChoice=Close,Period1=21</stp>
        <stp>STDDEV</stp>
        <stp>D</stp>
        <stp/>
        <stp>all</stp>
        <stp/>
        <stp/>
        <stp/>
        <stp>T</stp>
        <tr r="Q374" s="1"/>
      </tp>
      <tp>
        <v>1.9557005461000001</v>
        <stp/>
        <stp>StudyData</stp>
        <stp>S.PNC</stp>
        <stp>StdDev</stp>
        <stp>InputChoice=Close,Period1=21</stp>
        <stp>STDDEV</stp>
        <stp>D</stp>
        <stp/>
        <stp>all</stp>
        <stp/>
        <stp/>
        <stp/>
        <stp>T</stp>
        <tr r="Q373" s="1"/>
      </tp>
      <tp>
        <v>3.6160495099999999</v>
        <stp/>
        <stp>StudyData</stp>
        <stp>S.PLD</stp>
        <stp>StdDev</stp>
        <stp>InputChoice=Close,Period1=21</stp>
        <stp>STDDEV</stp>
        <stp>D</stp>
        <stp/>
        <stp>all</stp>
        <stp/>
        <stp/>
        <stp/>
        <stp>T</stp>
        <tr r="Q370" s="1"/>
      </tp>
      <tp>
        <v>11.7863901874</v>
        <stp/>
        <stp>StudyData</stp>
        <stp>S.PKG</stp>
        <stp>StdDev</stp>
        <stp>InputChoice=Close,Period1=21</stp>
        <stp>STDDEV</stp>
        <stp>D</stp>
        <stp/>
        <stp>all</stp>
        <stp/>
        <stp/>
        <stp/>
        <stp>T</stp>
        <tr r="Q369" s="1"/>
      </tp>
      <tp>
        <v>3.3209583896999999</v>
        <stp/>
        <stp>StudyData</stp>
        <stp>S.PHM</stp>
        <stp>StdDev</stp>
        <stp>InputChoice=Close,Period1=21</stp>
        <stp>STDDEV</stp>
        <stp>D</stp>
        <stp/>
        <stp>all</stp>
        <stp/>
        <stp/>
        <stp/>
        <stp>T</stp>
        <tr r="Q368" s="1"/>
      </tp>
      <tp>
        <v>2.2467449874000001</v>
        <stp/>
        <stp>StudyData</stp>
        <stp>S.PFG</stp>
        <stp>StdDev</stp>
        <stp>InputChoice=Close,Period1=21</stp>
        <stp>STDDEV</stp>
        <stp>D</stp>
        <stp/>
        <stp>all</stp>
        <stp/>
        <stp/>
        <stp/>
        <stp>T</stp>
        <tr r="Q364" s="1"/>
      </tp>
      <tp>
        <v>0.69133345800000001</v>
        <stp/>
        <stp>StudyData</stp>
        <stp>S.PFE</stp>
        <stp>StdDev</stp>
        <stp>InputChoice=Close,Period1=21</stp>
        <stp>STDDEV</stp>
        <stp>D</stp>
        <stp/>
        <stp>all</stp>
        <stp/>
        <stp/>
        <stp/>
        <stp>T</stp>
        <tr r="Q363" s="1"/>
      </tp>
      <tp>
        <v>7.1184616735999997</v>
        <stp/>
        <stp>StudyData</stp>
        <stp>S.PGR</stp>
        <stp>StdDev</stp>
        <stp>InputChoice=Close,Period1=21</stp>
        <stp>STDDEV</stp>
        <stp>D</stp>
        <stp/>
        <stp>all</stp>
        <stp/>
        <stp/>
        <stp/>
        <stp>T</stp>
        <tr r="Q366" s="1"/>
      </tp>
      <tp>
        <v>2.3660050814</v>
        <stp/>
        <stp>StudyData</stp>
        <stp>S.PEP</stp>
        <stp>StdDev</stp>
        <stp>InputChoice=Close,Period1=21</stp>
        <stp>STDDEV</stp>
        <stp>D</stp>
        <stp/>
        <stp>all</stp>
        <stp/>
        <stp/>
        <stp/>
        <stp>T</stp>
        <tr r="Q362" s="1"/>
      </tp>
      <tp>
        <v>1.8600535188</v>
        <stp/>
        <stp>StudyData</stp>
        <stp>S.PEG</stp>
        <stp>StdDev</stp>
        <stp>InputChoice=Close,Period1=21</stp>
        <stp>STDDEV</stp>
        <stp>D</stp>
        <stp/>
        <stp>all</stp>
        <stp/>
        <stp/>
        <stp/>
        <stp>T</stp>
        <tr r="Q361" s="1"/>
      </tp>
      <tp>
        <v>0.2392173558</v>
        <stp/>
        <stp>StudyData</stp>
        <stp>S.PCG</stp>
        <stp>StdDev</stp>
        <stp>InputChoice=Close,Period1=21</stp>
        <stp>STDDEV</stp>
        <stp>D</stp>
        <stp/>
        <stp>all</stp>
        <stp/>
        <stp/>
        <stp/>
        <stp>T</stp>
        <tr r="Q360" s="1"/>
      </tp>
      <tp>
        <v>1.4822236161</v>
        <stp/>
        <stp>StudyData</stp>
        <stp>S.SYY</stp>
        <stp>StdDev</stp>
        <stp>InputChoice=Close,Period1=21</stp>
        <stp>STDDEV</stp>
        <stp>D</stp>
        <stp/>
        <stp>all</stp>
        <stp/>
        <stp/>
        <stp/>
        <stp>T</stp>
        <tr r="Q427" s="1"/>
      </tp>
      <tp>
        <v>2.4185106265999998</v>
        <stp/>
        <stp>StudyData</stp>
        <stp>S.SYF</stp>
        <stp>StdDev</stp>
        <stp>InputChoice=Close,Period1=21</stp>
        <stp>STDDEV</stp>
        <stp>D</stp>
        <stp/>
        <stp>all</stp>
        <stp/>
        <stp/>
        <stp/>
        <stp>T</stp>
        <tr r="Q425" s="1"/>
      </tp>
      <tp>
        <v>12.3084210061</v>
        <stp/>
        <stp>StudyData</stp>
        <stp>S.SYK</stp>
        <stp>StdDev</stp>
        <stp>InputChoice=Close,Period1=21</stp>
        <stp>STDDEV</stp>
        <stp>D</stp>
        <stp/>
        <stp>all</stp>
        <stp/>
        <stp/>
        <stp/>
        <stp>T</stp>
        <tr r="Q426" s="1"/>
      </tp>
      <tp>
        <v>5.7604499934</v>
        <stp/>
        <stp>StudyData</stp>
        <stp>S.SWK</stp>
        <stp>StdDev</stp>
        <stp>InputChoice=Close,Period1=21</stp>
        <stp>STDDEV</stp>
        <stp>D</stp>
        <stp/>
        <stp>all</stp>
        <stp/>
        <stp/>
        <stp/>
        <stp>T</stp>
        <tr r="Q423" s="1"/>
      </tp>
      <tp>
        <v>2.5216470520000001</v>
        <stp/>
        <stp>StudyData</stp>
        <stp>S.STT</stp>
        <stp>StdDev</stp>
        <stp>InputChoice=Close,Period1=21</stp>
        <stp>STDDEV</stp>
        <stp>D</stp>
        <stp/>
        <stp>all</stp>
        <stp/>
        <stp/>
        <stp/>
        <stp>T</stp>
        <tr r="Q419" s="1"/>
      </tp>
      <tp>
        <v>1.8263767832</v>
        <stp/>
        <stp>StudyData</stp>
        <stp>S.STZ</stp>
        <stp>StdDev</stp>
        <stp>InputChoice=Close,Period1=21</stp>
        <stp>STDDEV</stp>
        <stp>D</stp>
        <stp/>
        <stp>all</stp>
        <stp/>
        <stp/>
        <stp/>
        <stp>T</stp>
        <tr r="Q421" s="1"/>
      </tp>
      <tp>
        <v>45.716528025400002</v>
        <stp/>
        <stp>StudyData</stp>
        <stp>S.STX</stp>
        <stp>StdDev</stp>
        <stp>InputChoice=Close,Period1=21</stp>
        <stp>STDDEV</stp>
        <stp>D</stp>
        <stp/>
        <stp>all</stp>
        <stp/>
        <stp/>
        <stp/>
        <stp>T</stp>
        <tr r="Q420" s="1"/>
      </tp>
      <tp>
        <v>9.8638840992999999</v>
        <stp/>
        <stp>StudyData</stp>
        <stp>S.STE</stp>
        <stp>StdDev</stp>
        <stp>InputChoice=Close,Period1=21</stp>
        <stp>STDDEV</stp>
        <stp>D</stp>
        <stp/>
        <stp>all</stp>
        <stp/>
        <stp/>
        <stp/>
        <stp>T</stp>
        <tr r="Q417" s="1"/>
      </tp>
      <tp>
        <v>3.3259321233999999</v>
        <stp/>
        <stp>StudyData</stp>
        <stp>S.SRE</stp>
        <stp>StdDev</stp>
        <stp>InputChoice=Close,Period1=21</stp>
        <stp>STDDEV</stp>
        <stp>D</stp>
        <stp/>
        <stp>all</stp>
        <stp/>
        <stp/>
        <stp/>
        <stp>T</stp>
        <tr r="Q416" s="1"/>
      </tp>
      <tp>
        <v>12.9857817764</v>
        <stp/>
        <stp>StudyData</stp>
        <stp>S.SPY</stp>
        <stp>StdDev</stp>
        <stp>InputChoice=Close,Period1=21</stp>
        <stp>STDDEV</stp>
        <stp>D</stp>
        <stp/>
        <stp>all</stp>
        <stp/>
        <stp/>
        <stp/>
        <stp>T</stp>
        <tr r="Y18" s="2"/>
      </tp>
      <tp>
        <v>4.6225728816</v>
        <stp/>
        <stp>StudyData</stp>
        <stp>S.SPG</stp>
        <stp>StdDev</stp>
        <stp>InputChoice=Close,Period1=21</stp>
        <stp>STDDEV</stp>
        <stp>D</stp>
        <stp/>
        <stp>all</stp>
        <stp/>
        <stp/>
        <stp/>
        <stp>T</stp>
        <tr r="Q414" s="1"/>
      </tp>
      <tp>
        <v>6.2124449746000003</v>
        <stp/>
        <stp>StudyData</stp>
        <stp>S.SNA</stp>
        <stp>StdDev</stp>
        <stp>InputChoice=Close,Period1=21</stp>
        <stp>STDDEV</stp>
        <stp>D</stp>
        <stp/>
        <stp>all</stp>
        <stp/>
        <stp/>
        <stp/>
        <stp>T</stp>
        <tr r="Q409" s="1"/>
      </tp>
      <tp>
        <v>1.9011086394000001</v>
        <stp/>
        <stp>StudyData</stp>
        <stp>S.SLB</stp>
        <stp>StdDev</stp>
        <stp>InputChoice=Close,Period1=21</stp>
        <stp>STDDEV</stp>
        <stp>D</stp>
        <stp/>
        <stp>all</stp>
        <stp/>
        <stp/>
        <stp/>
        <stp>T</stp>
        <tr r="Q407" s="1"/>
      </tp>
      <tp>
        <v>4.5277877245000004</v>
        <stp/>
        <stp>StudyData</stp>
        <stp>S.SJM</stp>
        <stp>StdDev</stp>
        <stp>InputChoice=Close,Period1=21</stp>
        <stp>STDDEV</stp>
        <stp>D</stp>
        <stp/>
        <stp>all</stp>
        <stp/>
        <stp/>
        <stp/>
        <stp>T</stp>
        <tr r="Q406" s="1"/>
      </tp>
      <tp>
        <v>18.002508794699999</v>
        <stp/>
        <stp>StudyData</stp>
        <stp>S.SHW</stp>
        <stp>StdDev</stp>
        <stp>InputChoice=Close,Period1=21</stp>
        <stp>STDDEV</stp>
        <stp>D</stp>
        <stp/>
        <stp>all</stp>
        <stp/>
        <stp/>
        <stp/>
        <stp>T</stp>
        <tr r="Q405" s="1"/>
      </tp>
      <tp>
        <v>11.8758331943</v>
        <stp/>
        <stp>StudyData</stp>
        <stp>S.RTX</stp>
        <stp>StdDev</stp>
        <stp>InputChoice=Close,Period1=21</stp>
        <stp>STDDEV</stp>
        <stp>D</stp>
        <stp/>
        <stp>all</stp>
        <stp/>
        <stp/>
        <stp/>
        <stp>T</stp>
        <tr r="Q400" s="1"/>
      </tp>
      <tp>
        <v>4.9136608591000002</v>
        <stp/>
        <stp>StudyData</stp>
        <stp>S.RSG</stp>
        <stp>StdDev</stp>
        <stp>InputChoice=Close,Period1=21</stp>
        <stp>STDDEV</stp>
        <stp>D</stp>
        <stp/>
        <stp>all</stp>
        <stp/>
        <stp/>
        <stp/>
        <stp>T</stp>
        <tr r="Q399" s="1"/>
      </tp>
      <tp>
        <v>21.102581265200001</v>
        <stp/>
        <stp>StudyData</stp>
        <stp>S.ROP</stp>
        <stp>StdDev</stp>
        <stp>InputChoice=Close,Period1=21</stp>
        <stp>STDDEV</stp>
        <stp>D</stp>
        <stp/>
        <stp>all</stp>
        <stp/>
        <stp/>
        <stp/>
        <stp>T</stp>
        <tr r="Q397" s="1"/>
      </tp>
      <tp>
        <v>3.1181923945999999</v>
        <stp/>
        <stp>StudyData</stp>
        <stp>S.ROL</stp>
        <stp>StdDev</stp>
        <stp>InputChoice=Close,Period1=21</stp>
        <stp>STDDEV</stp>
        <stp>D</stp>
        <stp/>
        <stp>all</stp>
        <stp/>
        <stp/>
        <stp/>
        <stp>T</stp>
        <tr r="Q396" s="1"/>
      </tp>
      <tp>
        <v>11.586646097999999</v>
        <stp/>
        <stp>StudyData</stp>
        <stp>S.ROK</stp>
        <stp>StdDev</stp>
        <stp>InputChoice=Close,Period1=21</stp>
        <stp>STDDEV</stp>
        <stp>D</stp>
        <stp/>
        <stp>all</stp>
        <stp/>
        <stp/>
        <stp/>
        <stp>T</stp>
        <tr r="Q395" s="1"/>
      </tp>
      <tp>
        <v>10.490530380499999</v>
        <stp/>
        <stp>StudyData</stp>
        <stp>S.RMD</stp>
        <stp>StdDev</stp>
        <stp>InputChoice=Close,Period1=21</stp>
        <stp>STDDEV</stp>
        <stp>D</stp>
        <stp/>
        <stp>all</stp>
        <stp/>
        <stp/>
        <stp/>
        <stp>T</stp>
        <tr r="Q394" s="1"/>
      </tp>
      <tp>
        <v>4.7858995462999996</v>
        <stp/>
        <stp>StudyData</stp>
        <stp>S.RJF</stp>
        <stp>StdDev</stp>
        <stp>InputChoice=Close,Period1=21</stp>
        <stp>STDDEV</stp>
        <stp>D</stp>
        <stp/>
        <stp>all</stp>
        <stp/>
        <stp/>
        <stp/>
        <stp>T</stp>
        <tr r="Q392" s="1"/>
      </tp>
      <tp>
        <v>1.8411650901000001</v>
        <stp/>
        <stp>StudyData</stp>
        <stp>S.REG</stp>
        <stp>StdDev</stp>
        <stp>InputChoice=Close,Period1=21</stp>
        <stp>STDDEV</stp>
        <stp>D</stp>
        <stp/>
        <stp>all</stp>
        <stp/>
        <stp/>
        <stp/>
        <stp>T</stp>
        <tr r="Q389" s="1"/>
      </tp>
      <tp>
        <v>16.706692672300001</v>
        <stp/>
        <stp>StudyData</stp>
        <stp>S.RCL</stp>
        <stp>StdDev</stp>
        <stp>InputChoice=Close,Period1=21</stp>
        <stp>STDDEV</stp>
        <stp>D</stp>
        <stp/>
        <stp>all</stp>
        <stp/>
        <stp/>
        <stp/>
        <stp>T</stp>
        <tr r="Q388" s="1"/>
      </tp>
      <tp>
        <v>49.272131019900002</v>
        <stp/>
        <stp>StudyData</stp>
        <stp>S.URI</stp>
        <stp>StdDev</stp>
        <stp>InputChoice=Close,Period1=21</stp>
        <stp>STDDEV</stp>
        <stp>D</stp>
        <stp/>
        <stp>all</stp>
        <stp/>
        <stp/>
        <stp/>
        <stp>T</stp>
        <tr r="Q464" s="1"/>
      </tp>
      <tp>
        <v>0.65599900450000004</v>
        <stp/>
        <stp>StudyData</stp>
        <stp>S.USB</stp>
        <stp>StdDev</stp>
        <stp>InputChoice=Close,Period1=21</stp>
        <stp>STDDEV</stp>
        <stp>D</stp>
        <stp/>
        <stp>all</stp>
        <stp/>
        <stp/>
        <stp/>
        <stp>T</stp>
        <tr r="Q465" s="1"/>
      </tp>
      <tp>
        <v>4.8989544907000004</v>
        <stp/>
        <stp>StudyData</stp>
        <stp>S.UPS</stp>
        <stp>StdDev</stp>
        <stp>InputChoice=Close,Period1=21</stp>
        <stp>STDDEV</stp>
        <stp>D</stp>
        <stp/>
        <stp>all</stp>
        <stp/>
        <stp/>
        <stp/>
        <stp>T</stp>
        <tr r="Q463" s="1"/>
      </tp>
      <tp>
        <v>5.0127345314999996</v>
        <stp/>
        <stp>StudyData</stp>
        <stp>S.UNP</stp>
        <stp>StdDev</stp>
        <stp>InputChoice=Close,Period1=21</stp>
        <stp>STDDEV</stp>
        <stp>D</stp>
        <stp/>
        <stp>all</stp>
        <stp/>
        <stp/>
        <stp/>
        <stp>T</stp>
        <tr r="Q462" s="1"/>
      </tp>
      <tp>
        <v>8.2208489996999994</v>
        <stp/>
        <stp>StudyData</stp>
        <stp>S.UNH</stp>
        <stp>StdDev</stp>
        <stp>InputChoice=Close,Period1=21</stp>
        <stp>STDDEV</stp>
        <stp>D</stp>
        <stp/>
        <stp>all</stp>
        <stp/>
        <stp/>
        <stp/>
        <stp>T</stp>
        <tr r="Q461" s="1"/>
      </tp>
      <tp>
        <v>9.4331926144999994</v>
        <stp/>
        <stp>StudyData</stp>
        <stp>S.UHS</stp>
        <stp>StdDev</stp>
        <stp>InputChoice=Close,Period1=21</stp>
        <stp>STDDEV</stp>
        <stp>D</stp>
        <stp/>
        <stp>all</stp>
        <stp/>
        <stp/>
        <stp/>
        <stp>T</stp>
        <tr r="Q459" s="1"/>
      </tp>
      <tp>
        <v>0.75930807499999997</v>
        <stp/>
        <stp>StudyData</stp>
        <stp>S.UDR</stp>
        <stp>StdDev</stp>
        <stp>InputChoice=Close,Period1=21</stp>
        <stp>STDDEV</stp>
        <stp>D</stp>
        <stp/>
        <stp>all</stp>
        <stp/>
        <stp/>
        <stp/>
        <stp>T</stp>
        <tr r="Q458" s="1"/>
      </tp>
      <tp>
        <v>5.2613517055000001</v>
        <stp/>
        <stp>StudyData</stp>
        <stp>S.UAL</stp>
        <stp>StdDev</stp>
        <stp>InputChoice=Close,Period1=21</stp>
        <stp>STDDEV</stp>
        <stp>D</stp>
        <stp/>
        <stp>all</stp>
        <stp/>
        <stp/>
        <stp/>
        <stp>T</stp>
        <tr r="Q456" s="1"/>
      </tp>
      <tp>
        <v>2.7411919548000001</v>
        <stp/>
        <stp>StudyData</stp>
        <stp>S.TXT</stp>
        <stp>StdDev</stp>
        <stp>InputChoice=Close,Period1=21</stp>
        <stp>STDDEV</stp>
        <stp>D</stp>
        <stp/>
        <stp>all</stp>
        <stp/>
        <stp/>
        <stp/>
        <stp>T</stp>
        <tr r="Q454" s="1"/>
      </tp>
      <tp>
        <v>9.3302163161999996</v>
        <stp/>
        <stp>StudyData</stp>
        <stp>S.TXN</stp>
        <stp>StdDev</stp>
        <stp>InputChoice=Close,Period1=21</stp>
        <stp>STDDEV</stp>
        <stp>D</stp>
        <stp/>
        <stp>all</stp>
        <stp/>
        <stp/>
        <stp/>
        <stp>T</stp>
        <tr r="Q453" s="1"/>
      </tp>
      <tp>
        <v>12.2577044678</v>
        <stp/>
        <stp>StudyData</stp>
        <stp>S.TYL</stp>
        <stp>StdDev</stp>
        <stp>InputChoice=Close,Period1=21</stp>
        <stp>STDDEV</stp>
        <stp>D</stp>
        <stp/>
        <stp>all</stp>
        <stp/>
        <stp/>
        <stp/>
        <stp>T</stp>
        <tr r="Q455" s="1"/>
      </tp>
      <tp>
        <v>1.6725874425</v>
        <stp/>
        <stp>StudyData</stp>
        <stp>S.TTD</stp>
        <stp>StdDev</stp>
        <stp>InputChoice=Close,Period1=21</stp>
        <stp>STDDEV</stp>
        <stp>D</stp>
        <stp/>
        <stp>all</stp>
        <stp/>
        <stp/>
        <stp/>
        <stp>T</stp>
        <tr r="Q451" s="1"/>
      </tp>
      <tp>
        <v>18.575240207099998</v>
        <stp/>
        <stp>StudyData</stp>
        <stp>S.TRV</stp>
        <stp>StdDev</stp>
        <stp>InputChoice=Close,Period1=21</stp>
        <stp>STDDEV</stp>
        <stp>D</stp>
        <stp/>
        <stp>all</stp>
        <stp/>
        <stp/>
        <stp/>
        <stp>T</stp>
        <tr r="Q446" s="1"/>
      </tp>
      <tp>
        <v>1.3425877812</v>
        <stp/>
        <stp>StudyData</stp>
        <stp>S.TSN</stp>
        <stp>StdDev</stp>
        <stp>InputChoice=Close,Period1=21</stp>
        <stp>STDDEV</stp>
        <stp>D</stp>
        <stp/>
        <stp>all</stp>
        <stp/>
        <stp/>
        <stp/>
        <stp>T</stp>
        <tr r="Q449" s="1"/>
      </tp>
      <tp>
        <v>8.4320406366</v>
        <stp/>
        <stp>StudyData</stp>
        <stp>S.TPR</stp>
        <stp>StdDev</stp>
        <stp>InputChoice=Close,Period1=21</stp>
        <stp>STDDEV</stp>
        <stp>D</stp>
        <stp/>
        <stp>all</stp>
        <stp/>
        <stp/>
        <stp/>
        <stp>T</stp>
        <tr r="Q442" s="1"/>
      </tp>
      <tp>
        <v>24.579813556400001</v>
        <stp/>
        <stp>StudyData</stp>
        <stp>S.TPL</stp>
        <stp>StdDev</stp>
        <stp>InputChoice=Close,Period1=21</stp>
        <stp>STDDEV</stp>
        <stp>D</stp>
        <stp/>
        <stp>all</stp>
        <stp/>
        <stp/>
        <stp/>
        <stp>T</stp>
        <tr r="Q441" s="1"/>
      </tp>
      <tp>
        <v>23.184650915999999</v>
        <stp/>
        <stp>StudyData</stp>
        <stp>S.TMO</stp>
        <stp>StdDev</stp>
        <stp>InputChoice=Close,Period1=21</stp>
        <stp>STDDEV</stp>
        <stp>D</stp>
        <stp/>
        <stp>all</stp>
        <stp/>
        <stp/>
        <stp/>
        <stp>T</stp>
        <tr r="Q439" s="1"/>
      </tp>
      <tp>
        <v>3.5472344311000001</v>
        <stp/>
        <stp>StudyData</stp>
        <stp>S.TJX</stp>
        <stp>StdDev</stp>
        <stp>InputChoice=Close,Period1=21</stp>
        <stp>STDDEV</stp>
        <stp>D</stp>
        <stp/>
        <stp>all</stp>
        <stp/>
        <stp/>
        <stp/>
        <stp>T</stp>
        <tr r="Q437" s="1"/>
      </tp>
      <tp>
        <v>2.3827967141999999</v>
        <stp/>
        <stp>StudyData</stp>
        <stp>S.TKO</stp>
        <stp>StdDev</stp>
        <stp>InputChoice=Close,Period1=21</stp>
        <stp>STDDEV</stp>
        <stp>D</stp>
        <stp/>
        <stp>all</stp>
        <stp/>
        <stp/>
        <stp/>
        <stp>T</stp>
        <tr r="Q438" s="1"/>
      </tp>
      <tp>
        <v>0.57238531020000005</v>
        <stp/>
        <stp>StudyData</stp>
        <stp>S.TFC</stp>
        <stp>StdDev</stp>
        <stp>InputChoice=Close,Period1=21</stp>
        <stp>STDDEV</stp>
        <stp>D</stp>
        <stp/>
        <stp>all</stp>
        <stp/>
        <stp/>
        <stp/>
        <stp>T</stp>
        <tr r="Q435" s="1"/>
      </tp>
      <tp>
        <v>5.3173172783</v>
        <stp/>
        <stp>StudyData</stp>
        <stp>S.TGT</stp>
        <stp>StdDev</stp>
        <stp>InputChoice=Close,Period1=21</stp>
        <stp>STDDEV</stp>
        <stp>D</stp>
        <stp/>
        <stp>all</stp>
        <stp/>
        <stp/>
        <stp/>
        <stp>T</stp>
        <tr r="Q436" s="1"/>
      </tp>
      <tp>
        <v>23.135269400799999</v>
        <stp/>
        <stp>StudyData</stp>
        <stp>S.TDY</stp>
        <stp>StdDev</stp>
        <stp>InputChoice=Close,Period1=21</stp>
        <stp>STDDEV</stp>
        <stp>D</stp>
        <stp/>
        <stp>all</stp>
        <stp/>
        <stp/>
        <stp/>
        <stp>T</stp>
        <tr r="Q431" s="1"/>
      </tp>
      <tp>
        <v>29.833048674200001</v>
        <stp/>
        <stp>StudyData</stp>
        <stp>S.TDG</stp>
        <stp>StdDev</stp>
        <stp>InputChoice=Close,Period1=21</stp>
        <stp>STDDEV</stp>
        <stp>D</stp>
        <stp/>
        <stp>all</stp>
        <stp/>
        <stp/>
        <stp/>
        <stp>T</stp>
        <tr r="Q430" s="1"/>
      </tp>
      <tp>
        <v>24.228677710199999</v>
        <stp/>
        <stp>StudyData</stp>
        <stp>S.TER</stp>
        <stp>StdDev</stp>
        <stp>InputChoice=Close,Period1=21</stp>
        <stp>STDDEV</stp>
        <stp>D</stp>
        <stp/>
        <stp>all</stp>
        <stp/>
        <stp/>
        <stp/>
        <stp>T</stp>
        <tr r="Q434" s="1"/>
      </tp>
      <tp>
        <v>6.3437957263999998</v>
        <stp/>
        <stp>StudyData</stp>
        <stp>S.TEL</stp>
        <stp>StdDev</stp>
        <stp>InputChoice=Close,Period1=21</stp>
        <stp>STDDEV</stp>
        <stp>D</stp>
        <stp/>
        <stp>all</stp>
        <stp/>
        <stp/>
        <stp/>
        <stp>T</stp>
        <tr r="Q433" s="1"/>
      </tp>
      <tp>
        <v>1.0890214875999999</v>
        <stp/>
        <stp>StudyData</stp>
        <stp>S.TAP</stp>
        <stp>StdDev</stp>
        <stp>InputChoice=Close,Period1=21</stp>
        <stp>STDDEV</stp>
        <stp>D</stp>
        <stp/>
        <stp>all</stp>
        <stp/>
        <stp/>
        <stp/>
        <stp>T</stp>
        <tr r="Q429" s="1"/>
      </tp>
      <tp>
        <v>22.968945613300001</v>
        <stp/>
        <stp>StudyData</stp>
        <stp>S.WTW</stp>
        <stp>StdDev</stp>
        <stp>InputChoice=Close,Period1=21</stp>
        <stp>STDDEV</stp>
        <stp>D</stp>
        <stp/>
        <stp>all</stp>
        <stp/>
        <stp/>
        <stp/>
        <stp>T</stp>
        <tr r="Q494" s="1"/>
      </tp>
      <tp>
        <v>1.7647027976</v>
        <stp/>
        <stp>StudyData</stp>
        <stp>S.WRB</stp>
        <stp>StdDev</stp>
        <stp>InputChoice=Close,Period1=21</stp>
        <stp>STDDEV</stp>
        <stp>D</stp>
        <stp/>
        <stp>all</stp>
        <stp/>
        <stp/>
        <stp/>
        <stp>T</stp>
        <tr r="Q491" s="1"/>
      </tp>
      <tp>
        <v>9.8737223577000002</v>
        <stp/>
        <stp>StudyData</stp>
        <stp>S.WST</stp>
        <stp>StdDev</stp>
        <stp>InputChoice=Close,Period1=21</stp>
        <stp>STDDEV</stp>
        <stp>D</stp>
        <stp/>
        <stp>all</stp>
        <stp/>
        <stp/>
        <stp/>
        <stp>T</stp>
        <tr r="Q493" s="1"/>
      </tp>
      <tp>
        <v>11.168490073499999</v>
        <stp/>
        <stp>StudyData</stp>
        <stp>S.WSM</stp>
        <stp>StdDev</stp>
        <stp>InputChoice=Close,Period1=21</stp>
        <stp>STDDEV</stp>
        <stp>D</stp>
        <stp/>
        <stp>all</stp>
        <stp/>
        <stp/>
        <stp/>
        <stp>T</stp>
        <tr r="Q492" s="1"/>
      </tp>
      <tp>
        <v>1.7413339688</v>
        <stp/>
        <stp>StudyData</stp>
        <stp>S.WMT</stp>
        <stp>StdDev</stp>
        <stp>InputChoice=Close,Period1=21</stp>
        <stp>STDDEV</stp>
        <stp>D</stp>
        <stp/>
        <stp>all</stp>
        <stp/>
        <stp/>
        <stp/>
        <stp>T</stp>
        <tr r="Q490" s="1"/>
      </tp>
      <tp>
        <v>1.8702072836000001</v>
        <stp/>
        <stp>StudyData</stp>
        <stp>S.WMB</stp>
        <stp>StdDev</stp>
        <stp>InputChoice=Close,Period1=21</stp>
        <stp>STDDEV</stp>
        <stp>D</stp>
        <stp/>
        <stp>all</stp>
        <stp/>
        <stp/>
        <stp/>
        <stp>T</stp>
        <tr r="Q489" s="1"/>
      </tp>
      <tp>
        <v>1.1597878843</v>
        <stp/>
        <stp>StudyData</stp>
        <stp>S.WFC</stp>
        <stp>StdDev</stp>
        <stp>InputChoice=Close,Period1=21</stp>
        <stp>STDDEV</stp>
        <stp>D</stp>
        <stp/>
        <stp>all</stp>
        <stp/>
        <stp/>
        <stp/>
        <stp>T</stp>
        <tr r="Q487" s="1"/>
      </tp>
      <tp>
        <v>41.399810821499997</v>
        <stp/>
        <stp>StudyData</stp>
        <stp>S.WDC</stp>
        <stp>StdDev</stp>
        <stp>InputChoice=Close,Period1=21</stp>
        <stp>STDDEV</stp>
        <stp>D</stp>
        <stp/>
        <stp>all</stp>
        <stp/>
        <stp/>
        <stp/>
        <stp>T</stp>
        <tr r="Q484" s="1"/>
      </tp>
      <tp>
        <v>2.8634671275999999</v>
        <stp/>
        <stp>StudyData</stp>
        <stp>S.WEC</stp>
        <stp>StdDev</stp>
        <stp>InputChoice=Close,Period1=21</stp>
        <stp>STDDEV</stp>
        <stp>D</stp>
        <stp/>
        <stp>all</stp>
        <stp/>
        <stp/>
        <stp/>
        <stp>T</stp>
        <tr r="Q485" s="1"/>
      </tp>
      <tp>
        <v>0.65730432800000005</v>
        <stp/>
        <stp>StudyData</stp>
        <stp>S.WBD</stp>
        <stp>StdDev</stp>
        <stp>InputChoice=Close,Period1=21</stp>
        <stp>STDDEV</stp>
        <stp>D</stp>
        <stp/>
        <stp>all</stp>
        <stp/>
        <stp/>
        <stp/>
        <stp>T</stp>
        <tr r="Q482" s="1"/>
      </tp>
      <tp>
        <v>13.4860657911</v>
        <stp/>
        <stp>StudyData</stp>
        <stp>S.WAT</stp>
        <stp>StdDev</stp>
        <stp>InputChoice=Close,Period1=21</stp>
        <stp>STDDEV</stp>
        <stp>D</stp>
        <stp/>
        <stp>all</stp>
        <stp/>
        <stp/>
        <stp/>
        <stp>T</stp>
        <tr r="Q481" s="1"/>
      </tp>
      <tp>
        <v>16.735844148599998</v>
        <stp/>
        <stp>StudyData</stp>
        <stp>S.WAB</stp>
        <stp>StdDev</stp>
        <stp>InputChoice=Close,Period1=21</stp>
        <stp>STDDEV</stp>
        <stp>D</stp>
        <stp/>
        <stp>all</stp>
        <stp/>
        <stp/>
        <stp/>
        <stp>T</stp>
        <tr r="Q480" s="1"/>
      </tp>
      <tp>
        <v>2.9874525205000002</v>
        <stp/>
        <stp>StudyData</stp>
        <stp>S.VTR</stp>
        <stp>StdDev</stp>
        <stp>InputChoice=Close,Period1=21</stp>
        <stp>STDDEV</stp>
        <stp>D</stp>
        <stp/>
        <stp>all</stp>
        <stp/>
        <stp/>
        <stp/>
        <stp>T</stp>
        <tr r="Q477" s="1"/>
      </tp>
      <tp>
        <v>24.061279797400001</v>
        <stp/>
        <stp>StudyData</stp>
        <stp>S.VRT</stp>
        <stp>StdDev</stp>
        <stp>InputChoice=Close,Period1=21</stp>
        <stp>STDDEV</stp>
        <stp>D</stp>
        <stp/>
        <stp>all</stp>
        <stp/>
        <stp/>
        <stp/>
        <stp>T</stp>
        <tr r="Q474" s="1"/>
      </tp>
      <tp>
        <v>8.7207189368000009</v>
        <stp/>
        <stp>StudyData</stp>
        <stp>S.VST</stp>
        <stp>StdDev</stp>
        <stp>InputChoice=Close,Period1=21</stp>
        <stp>STDDEV</stp>
        <stp>D</stp>
        <stp/>
        <stp>all</stp>
        <stp/>
        <stp/>
        <stp/>
        <stp>T</stp>
        <tr r="Q476" s="1"/>
      </tp>
      <tp>
        <v>6.1181490910000003</v>
        <stp/>
        <stp>StudyData</stp>
        <stp>S.VLO</stp>
        <stp>StdDev</stp>
        <stp>InputChoice=Close,Period1=21</stp>
        <stp>STDDEV</stp>
        <stp>D</stp>
        <stp/>
        <stp>all</stp>
        <stp/>
        <stp/>
        <stp/>
        <stp>T</stp>
        <tr r="Q469" s="1"/>
      </tp>
      <tp>
        <v>6.5493430457999997</v>
        <stp/>
        <stp>StudyData</stp>
        <stp>S.VMC</stp>
        <stp>StdDev</stp>
        <stp>InputChoice=Close,Period1=21</stp>
        <stp>STDDEV</stp>
        <stp>D</stp>
        <stp/>
        <stp>all</stp>
        <stp/>
        <stp/>
        <stp/>
        <stp>T</stp>
        <tr r="Q471" s="1"/>
      </tp>
      <tp>
        <v>1.1302196121999999</v>
        <stp/>
        <stp>StudyData</stp>
        <stp>S.IVZ</stp>
        <stp>StdDev</stp>
        <stp>InputChoice=Close,Period1=21</stp>
        <stp>STDDEV</stp>
        <stp>D</stp>
        <stp/>
        <stp>all</stp>
        <stp/>
        <stp/>
        <stp/>
        <stp>T</stp>
        <tr r="Q258" s="1"/>
      </tp>
      <tp>
        <v>9.4986747614000002</v>
        <stp/>
        <stp>StudyData</stp>
        <stp>S.ITW</stp>
        <stp>StdDev</stp>
        <stp>InputChoice=Close,Period1=21</stp>
        <stp>STDDEV</stp>
        <stp>D</stp>
        <stp/>
        <stp>all</stp>
        <stp/>
        <stp/>
        <stp/>
        <stp>T</stp>
        <tr r="Q257" s="1"/>
      </tp>
      <tp>
        <v>2.0340225217999999</v>
        <stp/>
        <stp>StudyData</stp>
        <stp>S.IRM</stp>
        <stp>StdDev</stp>
        <stp>InputChoice=Close,Period1=21</stp>
        <stp>STDDEV</stp>
        <stp>D</stp>
        <stp/>
        <stp>all</stp>
        <stp/>
        <stp/>
        <stp/>
        <stp>T</stp>
        <tr r="Q254" s="1"/>
      </tp>
      <tp>
        <v>16.052653724900001</v>
        <stp/>
        <stp>StudyData</stp>
        <stp>S.IQV</stp>
        <stp>StdDev</stp>
        <stp>InputChoice=Close,Period1=21</stp>
        <stp>STDDEV</stp>
        <stp>D</stp>
        <stp/>
        <stp>all</stp>
        <stp/>
        <stp/>
        <stp/>
        <stp>T</stp>
        <tr r="Q252" s="1"/>
      </tp>
      <tp>
        <v>3.8053300129999998</v>
        <stp/>
        <stp>StudyData</stp>
        <stp>S.IFF</stp>
        <stp>StdDev</stp>
        <stp>InputChoice=Close,Period1=21</stp>
        <stp>STDDEV</stp>
        <stp>D</stp>
        <stp/>
        <stp>all</stp>
        <stp/>
        <stp/>
        <stp/>
        <stp>T</stp>
        <tr r="Q246" s="1"/>
      </tp>
      <tp>
        <v>5.5825207450000001</v>
        <stp/>
        <stp>StudyData</stp>
        <stp>S.IEX</stp>
        <stp>StdDev</stp>
        <stp>InputChoice=Close,Period1=21</stp>
        <stp>STDDEV</stp>
        <stp>D</stp>
        <stp/>
        <stp>all</stp>
        <stp/>
        <stp/>
        <stp/>
        <stp>T</stp>
        <tr r="Q245" s="1"/>
      </tp>
      <tp>
        <v>17.6910570949</v>
        <stp/>
        <stp>StudyData</stp>
        <stp>S.IBM</stp>
        <stp>StdDev</stp>
        <stp>InputChoice=Close,Period1=21</stp>
        <stp>STDDEV</stp>
        <stp>D</stp>
        <stp/>
        <stp>all</stp>
        <stp/>
        <stp/>
        <stp/>
        <stp>T</stp>
        <tr r="Q242" s="1"/>
      </tp>
      <tp>
        <v>5.8408737271</v>
        <stp/>
        <stp>StudyData</stp>
        <stp>S.ICE</stp>
        <stp>StdDev</stp>
        <stp>InputChoice=Close,Period1=21</stp>
        <stp>STDDEV</stp>
        <stp>D</stp>
        <stp/>
        <stp>all</stp>
        <stp/>
        <stp/>
        <stp/>
        <stp>T</stp>
        <tr r="Q243" s="1"/>
      </tp>
      <tp>
        <v>6.5652125190000001</v>
        <stp/>
        <stp>StudyData</stp>
        <stp>S.HWM</stp>
        <stp>StdDev</stp>
        <stp>InputChoice=Close,Period1=21</stp>
        <stp>STDDEV</stp>
        <stp>D</stp>
        <stp/>
        <stp>all</stp>
        <stp/>
        <stp/>
        <stp/>
        <stp>T</stp>
        <tr r="Q240" s="1"/>
      </tp>
      <tp>
        <v>15.541641905100001</v>
        <stp/>
        <stp>StudyData</stp>
        <stp>S.HUM</stp>
        <stp>StdDev</stp>
        <stp>InputChoice=Close,Period1=21</stp>
        <stp>STDDEV</stp>
        <stp>D</stp>
        <stp/>
        <stp>all</stp>
        <stp/>
        <stp/>
        <stp/>
        <stp>T</stp>
        <tr r="Q239" s="1"/>
      </tp>
      <tp>
        <v>0.3504871893</v>
        <stp/>
        <stp>StudyData</stp>
        <stp>S.HRL</stp>
        <stp>StdDev</stp>
        <stp>InputChoice=Close,Period1=21</stp>
        <stp>STDDEV</stp>
        <stp>D</stp>
        <stp/>
        <stp>all</stp>
        <stp/>
        <stp/>
        <stp/>
        <stp>T</stp>
        <tr r="Q234" s="1"/>
      </tp>
      <tp>
        <v>0.82361269319999997</v>
        <stp/>
        <stp>StudyData</stp>
        <stp>S.HST</stp>
        <stp>StdDev</stp>
        <stp>InputChoice=Close,Period1=21</stp>
        <stp>STDDEV</stp>
        <stp>D</stp>
        <stp/>
        <stp>all</stp>
        <stp/>
        <stp/>
        <stp/>
        <stp>T</stp>
        <tr r="Q236" s="1"/>
      </tp>
      <tp>
        <v>4.5301418837999998</v>
        <stp/>
        <stp>StudyData</stp>
        <stp>S.HSY</stp>
        <stp>StdDev</stp>
        <stp>InputChoice=Close,Period1=21</stp>
        <stp>STDDEV</stp>
        <stp>D</stp>
        <stp/>
        <stp>all</stp>
        <stp/>
        <stp/>
        <stp/>
        <stp>T</stp>
        <tr r="Q237" s="1"/>
      </tp>
      <tp>
        <v>1.982153482</v>
        <stp/>
        <stp>StudyData</stp>
        <stp>S.HPQ</stp>
        <stp>StdDev</stp>
        <stp>InputChoice=Close,Period1=21</stp>
        <stp>STDDEV</stp>
        <stp>D</stp>
        <stp/>
        <stp>all</stp>
        <stp/>
        <stp/>
        <stp/>
        <stp>T</stp>
        <tr r="Q233" s="1"/>
      </tp>
      <tp>
        <v>3.0531770747000002</v>
        <stp/>
        <stp>StudyData</stp>
        <stp>S.HPE</stp>
        <stp>StdDev</stp>
        <stp>InputChoice=Close,Period1=21</stp>
        <stp>STDDEV</stp>
        <stp>D</stp>
        <stp/>
        <stp>all</stp>
        <stp/>
        <stp/>
        <stp/>
        <stp>T</stp>
        <tr r="Q232" s="1"/>
      </tp>
      <tp>
        <v>9.5966975140000006</v>
        <stp/>
        <stp>StudyData</stp>
        <stp>S.HON</stp>
        <stp>StdDev</stp>
        <stp>InputChoice=Close,Period1=21</stp>
        <stp>STDDEV</stp>
        <stp>D</stp>
        <stp/>
        <stp>all</stp>
        <stp/>
        <stp/>
        <stp/>
        <stp>T</stp>
        <tr r="Q229" s="1"/>
      </tp>
      <tp>
        <v>4.5538560073000003</v>
        <stp/>
        <stp>StudyData</stp>
        <stp>S.HLT</stp>
        <stp>StdDev</stp>
        <stp>InputChoice=Close,Period1=21</stp>
        <stp>STDDEV</stp>
        <stp>D</stp>
        <stp/>
        <stp>all</stp>
        <stp/>
        <stp/>
        <stp/>
        <stp>T</stp>
        <tr r="Q228" s="1"/>
      </tp>
      <tp>
        <v>2.5293319634999998</v>
        <stp/>
        <stp>StudyData</stp>
        <stp>S.HIG</stp>
        <stp>StdDev</stp>
        <stp>InputChoice=Close,Period1=21</stp>
        <stp>STDDEV</stp>
        <stp>D</stp>
        <stp/>
        <stp>all</stp>
        <stp/>
        <stp/>
        <stp/>
        <stp>T</stp>
        <tr r="Q226" s="1"/>
      </tp>
      <tp>
        <v>22.528360599300001</v>
        <stp/>
        <stp>StudyData</stp>
        <stp>S.HII</stp>
        <stp>StdDev</stp>
        <stp>InputChoice=Close,Period1=21</stp>
        <stp>STDDEV</stp>
        <stp>D</stp>
        <stp/>
        <stp>all</stp>
        <stp/>
        <stp/>
        <stp/>
        <stp>T</stp>
        <tr r="Q227" s="1"/>
      </tp>
      <tp>
        <v>16.651643746400001</v>
        <stp/>
        <stp>StudyData</stp>
        <stp>S.HCA</stp>
        <stp>StdDev</stp>
        <stp>InputChoice=Close,Period1=21</stp>
        <stp>STDDEV</stp>
        <stp>D</stp>
        <stp/>
        <stp>all</stp>
        <stp/>
        <stp/>
        <stp/>
        <stp>T</stp>
        <tr r="Q224" s="1"/>
      </tp>
      <tp>
        <v>5.5668206015999999</v>
        <stp/>
        <stp>StudyData</stp>
        <stp>S.HAS</stp>
        <stp>StdDev</stp>
        <stp>InputChoice=Close,Period1=21</stp>
        <stp>STDDEV</stp>
        <stp>D</stp>
        <stp/>
        <stp>all</stp>
        <stp/>
        <stp/>
        <stp/>
        <stp>T</stp>
        <tr r="Q222" s="1"/>
      </tp>
      <tp>
        <v>1.4385623649999999</v>
        <stp/>
        <stp>StudyData</stp>
        <stp>S.HAL</stp>
        <stp>StdDev</stp>
        <stp>InputChoice=Close,Period1=21</stp>
        <stp>STDDEV</stp>
        <stp>D</stp>
        <stp/>
        <stp>all</stp>
        <stp/>
        <stp/>
        <stp/>
        <stp>T</stp>
        <tr r="Q221" s="1"/>
      </tp>
      <tp>
        <v>1.9082075976999999</v>
        <stp/>
        <stp>StudyData</stp>
        <stp>S.KMB</stp>
        <stp>StdDev</stp>
        <stp>InputChoice=Close,Period1=21</stp>
        <stp>STDDEV</stp>
        <stp>D</stp>
        <stp/>
        <stp>all</stp>
        <stp/>
        <stp/>
        <stp/>
        <stp>T</stp>
        <tr r="Q273" s="1"/>
      </tp>
      <tp>
        <v>0.59614749580000004</v>
        <stp/>
        <stp>StudyData</stp>
        <stp>S.KMI</stp>
        <stp>StdDev</stp>
        <stp>InputChoice=Close,Period1=21</stp>
        <stp>STDDEV</stp>
        <stp>D</stp>
        <stp/>
        <stp>all</stp>
        <stp/>
        <stp/>
        <stp/>
        <stp>T</stp>
        <tr r="Q274" s="1"/>
      </tp>
      <tp>
        <v>3.4337742930999999</v>
        <stp/>
        <stp>StudyData</stp>
        <stp>S.KKR</stp>
        <stp>StdDev</stp>
        <stp>InputChoice=Close,Period1=21</stp>
        <stp>STDDEV</stp>
        <stp>D</stp>
        <stp/>
        <stp>all</stp>
        <stp/>
        <stp/>
        <stp/>
        <stp>T</stp>
        <tr r="Q271" s="1"/>
      </tp>
      <tp>
        <v>0.70191509969999999</v>
        <stp/>
        <stp>StudyData</stp>
        <stp>S.KHC</stp>
        <stp>StdDev</stp>
        <stp>InputChoice=Close,Period1=21</stp>
        <stp>STDDEV</stp>
        <stp>D</stp>
        <stp/>
        <stp>all</stp>
        <stp/>
        <stp/>
        <stp/>
        <stp>T</stp>
        <tr r="Q269" s="1"/>
      </tp>
      <tp>
        <v>0.65519518129999998</v>
        <stp/>
        <stp>StudyData</stp>
        <stp>S.KIM</stp>
        <stp>StdDev</stp>
        <stp>InputChoice=Close,Period1=21</stp>
        <stp>STDDEV</stp>
        <stp>D</stp>
        <stp/>
        <stp>all</stp>
        <stp/>
        <stp/>
        <stp/>
        <stp>T</stp>
        <tr r="Q270" s="1"/>
      </tp>
      <tp>
        <v>0.6382213806</v>
        <stp/>
        <stp>StudyData</stp>
        <stp>S.KDP</stp>
        <stp>StdDev</stp>
        <stp>InputChoice=Close,Period1=21</stp>
        <stp>STDDEV</stp>
        <stp>D</stp>
        <stp/>
        <stp>all</stp>
        <stp/>
        <stp/>
        <stp/>
        <stp>T</stp>
        <tr r="Q266" s="1"/>
      </tp>
      <tp>
        <v>0.41774309929999998</v>
        <stp/>
        <stp>StudyData</stp>
        <stp>S.KEY</stp>
        <stp>StdDev</stp>
        <stp>InputChoice=Close,Period1=21</stp>
        <stp>STDDEV</stp>
        <stp>D</stp>
        <stp/>
        <stp>all</stp>
        <stp/>
        <stp/>
        <stp/>
        <stp>T</stp>
        <tr r="Q267" s="1"/>
      </tp>
      <tp>
        <v>6.9985980454999996</v>
        <stp/>
        <stp>StudyData</stp>
        <stp>S.JPM</stp>
        <stp>StdDev</stp>
        <stp>InputChoice=Close,Period1=21</stp>
        <stp>STDDEV</stp>
        <stp>D</stp>
        <stp/>
        <stp>all</stp>
        <stp/>
        <stp/>
        <stp/>
        <stp>T</stp>
        <tr r="Q265" s="1"/>
      </tp>
      <tp>
        <v>5.3657301756000004</v>
        <stp/>
        <stp>StudyData</stp>
        <stp>S.JNJ</stp>
        <stp>StdDev</stp>
        <stp>InputChoice=Close,Period1=21</stp>
        <stp>STDDEV</stp>
        <stp>D</stp>
        <stp/>
        <stp>all</stp>
        <stp/>
        <stp/>
        <stp/>
        <stp>T</stp>
        <tr r="Q264" s="1"/>
      </tp>
      <tp>
        <v>15.093940593199999</v>
        <stp/>
        <stp>StudyData</stp>
        <stp>S.JBL</stp>
        <stp>StdDev</stp>
        <stp>InputChoice=Close,Period1=21</stp>
        <stp>STDDEV</stp>
        <stp>D</stp>
        <stp/>
        <stp>all</stp>
        <stp/>
        <stp/>
        <stp/>
        <stp>T</stp>
        <tr r="Q261" s="1"/>
      </tp>
      <tp>
        <v>4.8501518315999999</v>
        <stp/>
        <stp>StudyData</stp>
        <stp>S.JCI</stp>
        <stp>StdDev</stp>
        <stp>InputChoice=Close,Period1=21</stp>
        <stp>STDDEV</stp>
        <stp>D</stp>
        <stp/>
        <stp>all</stp>
        <stp/>
        <stp/>
        <stp/>
        <stp>T</stp>
        <tr r="Q262" s="1"/>
      </tp>
      <tp>
        <v>56.091068747100003</v>
        <stp/>
        <stp>StudyData</stp>
        <stp>S.MTD</stp>
        <stp>StdDev</stp>
        <stp>InputChoice=Close,Period1=21</stp>
        <stp>STDDEV</stp>
        <stp>D</stp>
        <stp/>
        <stp>all</stp>
        <stp/>
        <stp/>
        <stp/>
        <stp>T</stp>
        <tr r="Q326" s="1"/>
      </tp>
      <tp>
        <v>2.9996751147</v>
        <stp/>
        <stp>StudyData</stp>
        <stp>S.MTB</stp>
        <stp>StdDev</stp>
        <stp>InputChoice=Close,Period1=21</stp>
        <stp>STDDEV</stp>
        <stp>D</stp>
        <stp/>
        <stp>all</stp>
        <stp/>
        <stp/>
        <stp/>
        <stp>T</stp>
        <tr r="Q325" s="1"/>
      </tp>
      <tp>
        <v>2.7612205228</v>
        <stp/>
        <stp>StudyData</stp>
        <stp>S.MRK</stp>
        <stp>StdDev</stp>
        <stp>InputChoice=Close,Period1=21</stp>
        <stp>STDDEV</stp>
        <stp>D</stp>
        <stp/>
        <stp>all</stp>
        <stp/>
        <stp/>
        <stp/>
        <stp>T</stp>
        <tr r="Q317" s="1"/>
      </tp>
      <tp>
        <v>19.900378624199998</v>
        <stp/>
        <stp>StudyData</stp>
        <stp>S.MSI</stp>
        <stp>StdDev</stp>
        <stp>InputChoice=Close,Period1=21</stp>
        <stp>STDDEV</stp>
        <stp>D</stp>
        <stp/>
        <stp>all</stp>
        <stp/>
        <stp/>
        <stp/>
        <stp>T</stp>
        <tr r="Q324" s="1"/>
      </tp>
      <tp>
        <v>6.8012354152999999</v>
        <stp/>
        <stp>StudyData</stp>
        <stp>S.MPC</stp>
        <stp>StdDev</stp>
        <stp>InputChoice=Close,Period1=21</stp>
        <stp>STDDEV</stp>
        <stp>D</stp>
        <stp/>
        <stp>all</stp>
        <stp/>
        <stp/>
        <stp/>
        <stp>T</stp>
        <tr r="Q315" s="1"/>
      </tp>
      <tp>
        <v>0.44104750590000003</v>
        <stp/>
        <stp>StudyData</stp>
        <stp>S.MOS</stp>
        <stp>StdDev</stp>
        <stp>InputChoice=Close,Period1=21</stp>
        <stp>STDDEV</stp>
        <stp>D</stp>
        <stp/>
        <stp>all</stp>
        <stp/>
        <stp/>
        <stp/>
        <stp>T</stp>
        <tr r="Q314" s="1"/>
      </tp>
      <tp>
        <v>14.466059895100001</v>
        <stp/>
        <stp>StudyData</stp>
        <stp>S.MLM</stp>
        <stp>StdDev</stp>
        <stp>InputChoice=Close,Period1=21</stp>
        <stp>STDDEV</stp>
        <stp>D</stp>
        <stp/>
        <stp>all</stp>
        <stp/>
        <stp/>
        <stp/>
        <stp>T</stp>
        <tr r="Q310" s="1"/>
      </tp>
      <tp>
        <v>9.0690572329000005</v>
        <stp/>
        <stp>StudyData</stp>
        <stp>S.MMM</stp>
        <stp>StdDev</stp>
        <stp>InputChoice=Close,Period1=21</stp>
        <stp>STDDEV</stp>
        <stp>D</stp>
        <stp/>
        <stp>all</stp>
        <stp/>
        <stp/>
        <stp/>
        <stp>T</stp>
        <tr r="Q311" s="1"/>
      </tp>
      <tp>
        <v>0.98959782480000003</v>
        <stp/>
        <stp>StudyData</stp>
        <stp>S.MKC</stp>
        <stp>StdDev</stp>
        <stp>InputChoice=Close,Period1=21</stp>
        <stp>STDDEV</stp>
        <stp>D</stp>
        <stp/>
        <stp>all</stp>
        <stp/>
        <stp/>
        <stp/>
        <stp>T</stp>
        <tr r="Q309" s="1"/>
      </tp>
      <tp>
        <v>0.92342701949999995</v>
        <stp/>
        <stp>StudyData</stp>
        <stp>S.MGM</stp>
        <stp>StdDev</stp>
        <stp>InputChoice=Close,Period1=21</stp>
        <stp>STDDEV</stp>
        <stp>D</stp>
        <stp/>
        <stp>all</stp>
        <stp/>
        <stp/>
        <stp/>
        <stp>T</stp>
        <tr r="Q308" s="1"/>
      </tp>
      <tp>
        <v>2.4053339253999999</v>
        <stp/>
        <stp>StudyData</stp>
        <stp>S.MDT</stp>
        <stp>StdDev</stp>
        <stp>InputChoice=Close,Period1=21</stp>
        <stp>STDDEV</stp>
        <stp>D</stp>
        <stp/>
        <stp>all</stp>
        <stp/>
        <stp/>
        <stp/>
        <stp>T</stp>
        <tr r="Q305" s="1"/>
      </tp>
      <tp>
        <v>2.1296893836000002</v>
        <stp/>
        <stp>StudyData</stp>
        <stp>S.MET</stp>
        <stp>StdDev</stp>
        <stp>InputChoice=Close,Period1=21</stp>
        <stp>STDDEV</stp>
        <stp>D</stp>
        <stp/>
        <stp>all</stp>
        <stp/>
        <stp/>
        <stp/>
        <stp>T</stp>
        <tr r="Q306" s="1"/>
      </tp>
      <tp>
        <v>3.9669587728</v>
        <stp/>
        <stp>StudyData</stp>
        <stp>S.MCD</stp>
        <stp>StdDev</stp>
        <stp>InputChoice=Close,Period1=21</stp>
        <stp>STDDEV</stp>
        <stp>D</stp>
        <stp/>
        <stp>all</stp>
        <stp/>
        <stp/>
        <stp/>
        <stp>T</stp>
        <tr r="Q300" s="1"/>
      </tp>
      <tp>
        <v>12.6020717622</v>
        <stp/>
        <stp>StudyData</stp>
        <stp>S.MCO</stp>
        <stp>StdDev</stp>
        <stp>InputChoice=Close,Period1=21</stp>
        <stp>STDDEV</stp>
        <stp>D</stp>
        <stp/>
        <stp>all</stp>
        <stp/>
        <stp/>
        <stp/>
        <stp>T</stp>
        <tr r="Q303" s="1"/>
      </tp>
      <tp>
        <v>27.6522449749</v>
        <stp/>
        <stp>StudyData</stp>
        <stp>S.MCK</stp>
        <stp>StdDev</stp>
        <stp>InputChoice=Close,Period1=21</stp>
        <stp>STDDEV</stp>
        <stp>D</stp>
        <stp/>
        <stp>all</stp>
        <stp/>
        <stp/>
        <stp/>
        <stp>T</stp>
        <tr r="Q302" s="1"/>
      </tp>
      <tp>
        <v>10.8928698725</v>
        <stp/>
        <stp>StudyData</stp>
        <stp>S.MAR</stp>
        <stp>StdDev</stp>
        <stp>InputChoice=Close,Period1=21</stp>
        <stp>STDDEV</stp>
        <stp>D</stp>
        <stp/>
        <stp>all</stp>
        <stp/>
        <stp/>
        <stp/>
        <stp>T</stp>
        <tr r="Q298" s="1"/>
      </tp>
      <tp>
        <v>2.6316437359</v>
        <stp/>
        <stp>StudyData</stp>
        <stp>S.MAS</stp>
        <stp>StdDev</stp>
        <stp>InputChoice=Close,Period1=21</stp>
        <stp>STDDEV</stp>
        <stp>D</stp>
        <stp/>
        <stp>all</stp>
        <stp/>
        <stp/>
        <stp/>
        <stp>T</stp>
        <tr r="Q299" s="1"/>
      </tp>
      <tp>
        <v>1.4043557121000001</v>
        <stp/>
        <stp>StudyData</stp>
        <stp>S.MAA</stp>
        <stp>StdDev</stp>
        <stp>InputChoice=Close,Period1=21</stp>
        <stp>STDDEV</stp>
        <stp>D</stp>
        <stp/>
        <stp>all</stp>
        <stp/>
        <stp/>
        <stp/>
        <stp>T</stp>
        <tr r="Q297" s="1"/>
      </tp>
      <tp>
        <v>2.7148980095000002</v>
        <stp/>
        <stp>StudyData</stp>
        <stp>S.LYV</stp>
        <stp>StdDev</stp>
        <stp>InputChoice=Close,Period1=21</stp>
        <stp>STDDEV</stp>
        <stp>D</stp>
        <stp/>
        <stp>all</stp>
        <stp/>
        <stp/>
        <stp/>
        <stp>T</stp>
        <tr r="Q295" s="1"/>
      </tp>
      <tp>
        <v>1.4220304222</v>
        <stp/>
        <stp>StudyData</stp>
        <stp>S.LYB</stp>
        <stp>StdDev</stp>
        <stp>InputChoice=Close,Period1=21</stp>
        <stp>STDDEV</stp>
        <stp>D</stp>
        <stp/>
        <stp>all</stp>
        <stp/>
        <stp/>
        <stp/>
        <stp>T</stp>
        <tr r="Q294" s="1"/>
      </tp>
      <tp>
        <v>1.3868014063</v>
        <stp/>
        <stp>StudyData</stp>
        <stp>S.LVS</stp>
        <stp>StdDev</stp>
        <stp>InputChoice=Close,Period1=21</stp>
        <stp>STDDEV</stp>
        <stp>D</stp>
        <stp/>
        <stp>all</stp>
        <stp/>
        <stp/>
        <stp/>
        <stp>T</stp>
        <tr r="Q293" s="1"/>
      </tp>
      <tp>
        <v>1.579401563</v>
        <stp/>
        <stp>StudyData</stp>
        <stp>S.LUV</stp>
        <stp>StdDev</stp>
        <stp>InputChoice=Close,Period1=21</stp>
        <stp>STDDEV</stp>
        <stp>D</stp>
        <stp/>
        <stp>all</stp>
        <stp/>
        <stp/>
        <stp/>
        <stp>T</stp>
        <tr r="Q292" s="1"/>
      </tp>
      <tp>
        <v>2.3775220049999999</v>
        <stp/>
        <stp>StudyData</stp>
        <stp>S.LNT</stp>
        <stp>StdDev</stp>
        <stp>InputChoice=Close,Period1=21</stp>
        <stp>STDDEV</stp>
        <stp>D</stp>
        <stp/>
        <stp>all</stp>
        <stp/>
        <stp/>
        <stp/>
        <stp>T</stp>
        <tr r="Q288" s="1"/>
      </tp>
      <tp>
        <v>5.9928541726000004</v>
        <stp/>
        <stp>StudyData</stp>
        <stp>S.LOW</stp>
        <stp>StdDev</stp>
        <stp>InputChoice=Close,Period1=21</stp>
        <stp>STDDEV</stp>
        <stp>D</stp>
        <stp/>
        <stp>all</stp>
        <stp/>
        <stp/>
        <stp/>
        <stp>T</stp>
        <tr r="Q289" s="1"/>
      </tp>
      <tp>
        <v>27.286506678399999</v>
        <stp/>
        <stp>StudyData</stp>
        <stp>S.LLY</stp>
        <stp>StdDev</stp>
        <stp>InputChoice=Close,Period1=21</stp>
        <stp>STDDEV</stp>
        <stp>D</stp>
        <stp/>
        <stp>all</stp>
        <stp/>
        <stp/>
        <stp/>
        <stp>T</stp>
        <tr r="Q286" s="1"/>
      </tp>
      <tp>
        <v>34.353704075000003</v>
        <stp/>
        <stp>StudyData</stp>
        <stp>S.LMT</stp>
        <stp>StdDev</stp>
        <stp>InputChoice=Close,Period1=21</stp>
        <stp>STDDEV</stp>
        <stp>D</stp>
        <stp/>
        <stp>all</stp>
        <stp/>
        <stp/>
        <stp/>
        <stp>T</stp>
        <tr r="Q287" s="1"/>
      </tp>
      <tp>
        <v>8.8977539269000001</v>
        <stp/>
        <stp>StudyData</stp>
        <stp>S.LHX</stp>
        <stp>StdDev</stp>
        <stp>InputChoice=Close,Period1=21</stp>
        <stp>STDDEV</stp>
        <stp>D</stp>
        <stp/>
        <stp>all</stp>
        <stp/>
        <stp/>
        <stp/>
        <stp>T</stp>
        <tr r="Q282" s="1"/>
      </tp>
      <tp>
        <v>13.6191025973</v>
        <stp/>
        <stp>StudyData</stp>
        <stp>S.LIN</stp>
        <stp>StdDev</stp>
        <stp>InputChoice=Close,Period1=21</stp>
        <stp>STDDEV</stp>
        <stp>D</stp>
        <stp/>
        <stp>all</stp>
        <stp/>
        <stp/>
        <stp/>
        <stp>T</stp>
        <tr r="Q284" s="1"/>
      </tp>
      <tp>
        <v>56.179555282599999</v>
        <stp/>
        <stp>StudyData</stp>
        <stp>S.LII</stp>
        <stp>StdDev</stp>
        <stp>InputChoice=Close,Period1=21</stp>
        <stp>STDDEV</stp>
        <stp>D</stp>
        <stp/>
        <stp>all</stp>
        <stp/>
        <stp/>
        <stp/>
        <stp>T</stp>
        <tr r="Q283" s="1"/>
      </tp>
      <tp>
        <v>1.9110932867999999</v>
        <stp/>
        <stp>StudyData</stp>
        <stp>S.LEN</stp>
        <stp>StdDev</stp>
        <stp>InputChoice=Close,Period1=21</stp>
        <stp>STDDEV</stp>
        <stp>D</stp>
        <stp/>
        <stp>all</stp>
        <stp/>
        <stp/>
        <stp/>
        <stp>T</stp>
        <tr r="Q280" s="1"/>
      </tp>
      <tp>
        <v>1.3127176636</v>
        <stp/>
        <stp>StudyData</stp>
        <stp>S.OXY</stp>
        <stp>StdDev</stp>
        <stp>InputChoice=Close,Period1=21</stp>
        <stp>STDDEV</stp>
        <stp>D</stp>
        <stp/>
        <stp>all</stp>
        <stp/>
        <stp/>
        <stp/>
        <stp>T</stp>
        <tr r="Q356" s="1"/>
      </tp>
      <tp>
        <v>2.1398278058</v>
        <stp/>
        <stp>StudyData</stp>
        <stp>S.OMC</stp>
        <stp>StdDev</stp>
        <stp>InputChoice=Close,Period1=21</stp>
        <stp>STDDEV</stp>
        <stp>D</stp>
        <stp/>
        <stp>all</stp>
        <stp/>
        <stp/>
        <stp/>
        <stp>T</stp>
        <tr r="Q351" s="1"/>
      </tp>
      <tp>
        <v>2.2466220549</v>
        <stp/>
        <stp>StudyData</stp>
        <stp>S.OKE</stp>
        <stp>StdDev</stp>
        <stp>InputChoice=Close,Period1=21</stp>
        <stp>STDDEV</stp>
        <stp>D</stp>
        <stp/>
        <stp>all</stp>
        <stp/>
        <stp/>
        <stp/>
        <stp>T</stp>
        <tr r="Q350" s="1"/>
      </tp>
      <tp>
        <v>123.21732368559999</v>
        <stp/>
        <stp>StudyData</stp>
        <stp>S.NVR</stp>
        <stp>StdDev</stp>
        <stp>InputChoice=Close,Period1=21</stp>
        <stp>STDDEV</stp>
        <stp>D</stp>
        <stp/>
        <stp>all</stp>
        <stp/>
        <stp/>
        <stp/>
        <stp>T</stp>
        <tr r="Q344" s="1"/>
      </tp>
      <tp>
        <v>0.95187343619999998</v>
        <stp/>
        <stp>StudyData</stp>
        <stp>S.NWS</stp>
        <stp>StdDev</stp>
        <stp>InputChoice=Close,Period1=21</stp>
        <stp>STDDEV</stp>
        <stp>D</stp>
        <stp/>
        <stp>all</stp>
        <stp/>
        <stp/>
        <stp/>
        <stp>T</stp>
        <tr r="Q345" s="1"/>
      </tp>
      <tp>
        <v>15.921063459399999</v>
        <stp/>
        <stp>StudyData</stp>
        <stp>S.NUE</stp>
        <stp>StdDev</stp>
        <stp>InputChoice=Close,Period1=21</stp>
        <stp>STDDEV</stp>
        <stp>D</stp>
        <stp/>
        <stp>all</stp>
        <stp/>
        <stp/>
        <stp/>
        <stp>T</stp>
        <tr r="Q342" s="1"/>
      </tp>
      <tp>
        <v>8.1468868057999995</v>
        <stp/>
        <stp>StudyData</stp>
        <stp>S.NRG</stp>
        <stp>StdDev</stp>
        <stp>InputChoice=Close,Period1=21</stp>
        <stp>STDDEV</stp>
        <stp>D</stp>
        <stp/>
        <stp>all</stp>
        <stp/>
        <stp/>
        <stp/>
        <stp>T</stp>
        <tr r="Q338" s="1"/>
      </tp>
      <tp>
        <v>6.1868936886999997</v>
        <stp/>
        <stp>StudyData</stp>
        <stp>S.NSC</stp>
        <stp>StdDev</stp>
        <stp>InputChoice=Close,Period1=21</stp>
        <stp>STDDEV</stp>
        <stp>D</stp>
        <stp/>
        <stp>all</stp>
        <stp/>
        <stp/>
        <stp/>
        <stp>T</stp>
        <tr r="Q339" s="1"/>
      </tp>
      <tp>
        <v>8.8120809415999997</v>
        <stp/>
        <stp>StudyData</stp>
        <stp>S.NOW</stp>
        <stp>StdDev</stp>
        <stp>InputChoice=Close,Period1=21</stp>
        <stp>STDDEV</stp>
        <stp>D</stp>
        <stp/>
        <stp>all</stp>
        <stp/>
        <stp/>
        <stp/>
        <stp>T</stp>
        <tr r="Q337" s="1"/>
      </tp>
      <tp>
        <v>17.5982045312</v>
        <stp/>
        <stp>StudyData</stp>
        <stp>S.NOC</stp>
        <stp>StdDev</stp>
        <stp>InputChoice=Close,Period1=21</stp>
        <stp>STDDEV</stp>
        <stp>D</stp>
        <stp/>
        <stp>all</stp>
        <stp/>
        <stp/>
        <stp/>
        <stp>T</stp>
        <tr r="Q336" s="1"/>
      </tp>
      <tp>
        <v>0.86075350630000003</v>
        <stp/>
        <stp>StudyData</stp>
        <stp>S.NKE</stp>
        <stp>StdDev</stp>
        <stp>InputChoice=Close,Period1=21</stp>
        <stp>STDDEV</stp>
        <stp>D</stp>
        <stp/>
        <stp>all</stp>
        <stp/>
        <stp/>
        <stp/>
        <stp>T</stp>
        <tr r="Q335" s="1"/>
      </tp>
      <tp>
        <v>1.7219760046000001</v>
        <stp/>
        <stp>StudyData</stp>
        <stp>S.NEE</stp>
        <stp>StdDev</stp>
        <stp>InputChoice=Close,Period1=21</stp>
        <stp>STDDEV</stp>
        <stp>D</stp>
        <stp/>
        <stp>all</stp>
        <stp/>
        <stp/>
        <stp/>
        <stp>T</stp>
        <tr r="Q331" s="1"/>
      </tp>
      <tp>
        <v>7.0544600002999998</v>
        <stp/>
        <stp>StudyData</stp>
        <stp>S.NEM</stp>
        <stp>StdDev</stp>
        <stp>InputChoice=Close,Period1=21</stp>
        <stp>STDDEV</stp>
        <stp>D</stp>
        <stp/>
        <stp>all</stp>
        <stp/>
        <stp/>
        <stp/>
        <stp>T</stp>
        <tr r="Q332" s="1"/>
      </tp>
      <tp>
        <v>56.553631632200002</v>
        <stp/>
        <stp>StudyData</stp>
        <stp>S.AZO</stp>
        <stp>StdDev</stp>
        <stp>InputChoice=Close,Period1=21</stp>
        <stp>STDDEV</stp>
        <stp>D</stp>
        <stp/>
        <stp>all</stp>
        <stp/>
        <stp/>
        <stp/>
        <stp>T</stp>
        <tr r="Q52" s="1"/>
      </tp>
      <tp>
        <v>9.1994906198000006</v>
        <stp/>
        <stp>StudyData</stp>
        <stp>S.AXP</stp>
        <stp>StdDev</stp>
        <stp>InputChoice=Close,Period1=21</stp>
        <stp>STDDEV</stp>
        <stp>D</stp>
        <stp/>
        <stp>all</stp>
        <stp/>
        <stp/>
        <stp/>
        <stp>T</stp>
        <tr r="Q51" s="1"/>
      </tp>
      <tp>
        <v>7.6687227056999996</v>
        <stp/>
        <stp>StudyData</stp>
        <stp>S.AVY</stp>
        <stp>StdDev</stp>
        <stp>InputChoice=Close,Period1=21</stp>
        <stp>STDDEV</stp>
        <stp>D</stp>
        <stp/>
        <stp>all</stp>
        <stp/>
        <stp/>
        <stp/>
        <stp>T</stp>
        <tr r="Q48" s="1"/>
      </tp>
      <tp>
        <v>2.7702821225999998</v>
        <stp/>
        <stp>StudyData</stp>
        <stp>S.AVB</stp>
        <stp>StdDev</stp>
        <stp>InputChoice=Close,Period1=21</stp>
        <stp>STDDEV</stp>
        <stp>D</stp>
        <stp/>
        <stp>all</stp>
        <stp/>
        <stp/>
        <stp/>
        <stp>T</stp>
        <tr r="Q46" s="1"/>
      </tp>
      <tp>
        <v>2.1282557559000002</v>
        <stp/>
        <stp>StudyData</stp>
        <stp>S.AWK</stp>
        <stp>StdDev</stp>
        <stp>InputChoice=Close,Period1=21</stp>
        <stp>STDDEV</stp>
        <stp>D</stp>
        <stp/>
        <stp>all</stp>
        <stp/>
        <stp/>
        <stp/>
        <stp>T</stp>
        <tr r="Q49" s="1"/>
      </tp>
      <tp>
        <v>3.3382408772000001</v>
        <stp/>
        <stp>StudyData</stp>
        <stp>S.ATO</stp>
        <stp>StdDev</stp>
        <stp>InputChoice=Close,Period1=21</stp>
        <stp>STDDEV</stp>
        <stp>D</stp>
        <stp/>
        <stp>all</stp>
        <stp/>
        <stp/>
        <stp/>
        <stp>T</stp>
        <tr r="Q45" s="1"/>
      </tp>
      <tp>
        <v>1.7711886677999999</v>
        <stp/>
        <stp>StudyData</stp>
        <stp>S.ARE</stp>
        <stp>StdDev</stp>
        <stp>InputChoice=Close,Period1=21</stp>
        <stp>STDDEV</stp>
        <stp>D</stp>
        <stp/>
        <stp>all</stp>
        <stp/>
        <stp/>
        <stp/>
        <stp>T</stp>
        <tr r="Q43" s="1"/>
      </tp>
      <tp>
        <v>31.479871645599999</v>
        <stp/>
        <stp>StudyData</stp>
        <stp>S.APP</stp>
        <stp>StdDev</stp>
        <stp>InputChoice=Close,Period1=21</stp>
        <stp>STDDEV</stp>
        <stp>D</stp>
        <stp/>
        <stp>all</stp>
        <stp/>
        <stp/>
        <stp/>
        <stp>T</stp>
        <tr r="Q41" s="1"/>
      </tp>
      <tp>
        <v>3.5634173003999998</v>
        <stp/>
        <stp>StudyData</stp>
        <stp>S.APD</stp>
        <stp>StdDev</stp>
        <stp>InputChoice=Close,Period1=21</stp>
        <stp>STDDEV</stp>
        <stp>D</stp>
        <stp/>
        <stp>all</stp>
        <stp/>
        <stp/>
        <stp/>
        <stp>T</stp>
        <tr r="Q38" s="1"/>
      </tp>
      <tp>
        <v>1.4025967172</v>
        <stp/>
        <stp>StudyData</stp>
        <stp>S.APA</stp>
        <stp>StdDev</stp>
        <stp>InputChoice=Close,Period1=21</stp>
        <stp>STDDEV</stp>
        <stp>D</stp>
        <stp/>
        <stp>all</stp>
        <stp/>
        <stp/>
        <stp/>
        <stp>T</stp>
        <tr r="Q37" s="1"/>
      </tp>
      <tp>
        <v>4.4120256710000003</v>
        <stp/>
        <stp>StudyData</stp>
        <stp>S.APO</stp>
        <stp>StdDev</stp>
        <stp>InputChoice=Close,Period1=21</stp>
        <stp>STDDEV</stp>
        <stp>D</stp>
        <stp/>
        <stp>all</stp>
        <stp/>
        <stp/>
        <stp/>
        <stp>T</stp>
        <tr r="Q40" s="1"/>
      </tp>
      <tp>
        <v>8.0003711931999995</v>
        <stp/>
        <stp>StudyData</stp>
        <stp>S.APH</stp>
        <stp>StdDev</stp>
        <stp>InputChoice=Close,Period1=21</stp>
        <stp>STDDEV</stp>
        <stp>D</stp>
        <stp/>
        <stp>all</stp>
        <stp/>
        <stp/>
        <stp/>
        <stp>T</stp>
        <tr r="Q39" s="1"/>
      </tp>
      <tp>
        <v>1.7172416315000001</v>
        <stp/>
        <stp>StudyData</stp>
        <stp>S.AOS</stp>
        <stp>StdDev</stp>
        <stp>InputChoice=Close,Period1=21</stp>
        <stp>STDDEV</stp>
        <stp>D</stp>
        <stp/>
        <stp>all</stp>
        <stp/>
        <stp/>
        <stp/>
        <stp>T</stp>
        <tr r="Q36" s="1"/>
      </tp>
      <tp>
        <v>6.9939861759999999</v>
        <stp/>
        <stp>StudyData</stp>
        <stp>S.AON</stp>
        <stp>StdDev</stp>
        <stp>InputChoice=Close,Period1=21</stp>
        <stp>STDDEV</stp>
        <stp>D</stp>
        <stp/>
        <stp>all</stp>
        <stp/>
        <stp/>
        <stp/>
        <stp>T</stp>
        <tr r="Q35" s="1"/>
      </tp>
      <tp>
        <v>5.2412598233000001</v>
        <stp/>
        <stp>StudyData</stp>
        <stp>S.ALB</stp>
        <stp>StdDev</stp>
        <stp>InputChoice=Close,Period1=21</stp>
        <stp>STDDEV</stp>
        <stp>D</stp>
        <stp/>
        <stp>all</stp>
        <stp/>
        <stp/>
        <stp/>
        <stp>T</stp>
        <tr r="Q22" s="1"/>
      </tp>
      <tp>
        <v>9.7252001943999993</v>
        <stp/>
        <stp>StudyData</stp>
        <stp>S.ALL</stp>
        <stp>StdDev</stp>
        <stp>InputChoice=Close,Period1=21</stp>
        <stp>STDDEV</stp>
        <stp>D</stp>
        <stp/>
        <stp>all</stp>
        <stp/>
        <stp/>
        <stp/>
        <stp>T</stp>
        <tr r="Q24" s="1"/>
      </tp>
      <tp>
        <v>3.7201057575999998</v>
        <stp/>
        <stp>StudyData</stp>
        <stp>S.AMT</stp>
        <stp>StdDev</stp>
        <stp>InputChoice=Close,Period1=21</stp>
        <stp>STDDEV</stp>
        <stp>D</stp>
        <stp/>
        <stp>all</stp>
        <stp/>
        <stp/>
        <stp/>
        <stp>T</stp>
        <tr r="Q32" s="1"/>
      </tp>
      <tp>
        <v>14.024601287399999</v>
        <stp/>
        <stp>StudyData</stp>
        <stp>S.AMP</stp>
        <stp>StdDev</stp>
        <stp>InputChoice=Close,Period1=21</stp>
        <stp>STDDEV</stp>
        <stp>D</stp>
        <stp/>
        <stp>all</stp>
        <stp/>
        <stp/>
        <stp/>
        <stp>T</stp>
        <tr r="Q31" s="1"/>
      </tp>
      <tp>
        <v>31.3488947608</v>
        <stp/>
        <stp>StudyData</stp>
        <stp>S.AMD</stp>
        <stp>StdDev</stp>
        <stp>InputChoice=Close,Period1=21</stp>
        <stp>STDDEV</stp>
        <stp>D</stp>
        <stp/>
        <stp>all</stp>
        <stp/>
        <stp/>
        <stp/>
        <stp>T</stp>
        <tr r="Q28" s="1"/>
      </tp>
      <tp>
        <v>7.1877452713999999</v>
        <stp/>
        <stp>StudyData</stp>
        <stp>S.AME</stp>
        <stp>StdDev</stp>
        <stp>InputChoice=Close,Period1=21</stp>
        <stp>STDDEV</stp>
        <stp>D</stp>
        <stp/>
        <stp>all</stp>
        <stp/>
        <stp/>
        <stp/>
        <stp>T</stp>
        <tr r="Q29" s="1"/>
      </tp>
      <tp>
        <v>6.5023245450999996</v>
        <stp/>
        <stp>StudyData</stp>
        <stp>S.AJG</stp>
        <stp>StdDev</stp>
        <stp>InputChoice=Close,Period1=21</stp>
        <stp>STDDEV</stp>
        <stp>D</stp>
        <stp/>
        <stp>all</stp>
        <stp/>
        <stp/>
        <stp/>
        <stp>T</stp>
        <tr r="Q20" s="1"/>
      </tp>
      <tp>
        <v>7.2868769691999997</v>
        <stp/>
        <stp>StudyData</stp>
        <stp>S.AIZ</stp>
        <stp>StdDev</stp>
        <stp>InputChoice=Close,Period1=21</stp>
        <stp>STDDEV</stp>
        <stp>D</stp>
        <stp/>
        <stp>all</stp>
        <stp/>
        <stp/>
        <stp/>
        <stp>T</stp>
        <tr r="Q19" s="1"/>
      </tp>
      <tp>
        <v>0.98446458619999999</v>
        <stp/>
        <stp>StudyData</stp>
        <stp>S.AIG</stp>
        <stp>StdDev</stp>
        <stp>InputChoice=Close,Period1=21</stp>
        <stp>STDDEV</stp>
        <stp>D</stp>
        <stp/>
        <stp>all</stp>
        <stp/>
        <stp/>
        <stp/>
        <stp>T</stp>
        <tr r="Q18" s="1"/>
      </tp>
      <tp>
        <v>2.1155491720000001</v>
        <stp/>
        <stp>StudyData</stp>
        <stp>S.AFL</stp>
        <stp>StdDev</stp>
        <stp>InputChoice=Close,Period1=21</stp>
        <stp>STDDEV</stp>
        <stp>D</stp>
        <stp/>
        <stp>all</stp>
        <stp/>
        <stp/>
        <stp/>
        <stp>T</stp>
        <tr r="Q17" s="1"/>
      </tp>
      <tp>
        <v>10.6062512265</v>
        <stp/>
        <stp>StudyData</stp>
        <stp>S.ADP</stp>
        <stp>StdDev</stp>
        <stp>InputChoice=Close,Period1=21</stp>
        <stp>STDDEV</stp>
        <stp>D</stp>
        <stp/>
        <stp>all</stp>
        <stp/>
        <stp/>
        <stp/>
        <stp>T</stp>
        <tr r="Q12" s="1"/>
      </tp>
      <tp>
        <v>3.2385348441000001</v>
        <stp/>
        <stp>StudyData</stp>
        <stp>S.ADM</stp>
        <stp>StdDev</stp>
        <stp>InputChoice=Close,Period1=21</stp>
        <stp>STDDEV</stp>
        <stp>D</stp>
        <stp/>
        <stp>all</stp>
        <stp/>
        <stp/>
        <stp/>
        <stp>T</stp>
        <tr r="Q11" s="1"/>
      </tp>
      <tp>
        <v>10.0922832378</v>
        <stp/>
        <stp>StudyData</stp>
        <stp>S.ADI</stp>
        <stp>StdDev</stp>
        <stp>InputChoice=Close,Period1=21</stp>
        <stp>STDDEV</stp>
        <stp>D</stp>
        <stp/>
        <stp>all</stp>
        <stp/>
        <stp/>
        <stp/>
        <stp>T</stp>
        <tr r="Q10" s="1"/>
      </tp>
      <tp>
        <v>5.85230152E-2</v>
        <stp/>
        <stp>StudyData</stp>
        <stp>S.AES</stp>
        <stp>StdDev</stp>
        <stp>InputChoice=Close,Period1=21</stp>
        <stp>STDDEV</stp>
        <stp>D</stp>
        <stp/>
        <stp>all</stp>
        <stp/>
        <stp/>
        <stp/>
        <stp>T</stp>
        <tr r="Q16" s="1"/>
      </tp>
      <tp>
        <v>3.6508584396999999</v>
        <stp/>
        <stp>StudyData</stp>
        <stp>S.AEP</stp>
        <stp>StdDev</stp>
        <stp>InputChoice=Close,Period1=21</stp>
        <stp>STDDEV</stp>
        <stp>D</stp>
        <stp/>
        <stp>all</stp>
        <stp/>
        <stp/>
        <stp/>
        <stp>T</stp>
        <tr r="Q15" s="1"/>
      </tp>
      <tp>
        <v>1.9257500821</v>
        <stp/>
        <stp>StudyData</stp>
        <stp>S.AEE</stp>
        <stp>StdDev</stp>
        <stp>InputChoice=Close,Period1=21</stp>
        <stp>STDDEV</stp>
        <stp>D</stp>
        <stp/>
        <stp>all</stp>
        <stp/>
        <stp/>
        <stp/>
        <stp>T</stp>
        <tr r="Q14" s="1"/>
      </tp>
      <tp>
        <v>5.8214684777999999</v>
        <stp/>
        <stp>StudyData</stp>
        <stp>S.ABT</stp>
        <stp>StdDev</stp>
        <stp>InputChoice=Close,Period1=21</stp>
        <stp>STDDEV</stp>
        <stp>D</stp>
        <stp/>
        <stp>all</stp>
        <stp/>
        <stp/>
        <stp/>
        <stp>T</stp>
        <tr r="Q6" s="1"/>
      </tp>
      <tp>
        <v>14.6517305673</v>
        <stp/>
        <stp>StudyData</stp>
        <stp>S.ACN</stp>
        <stp>StdDev</stp>
        <stp>InputChoice=Close,Period1=21</stp>
        <stp>STDDEV</stp>
        <stp>D</stp>
        <stp/>
        <stp>all</stp>
        <stp/>
        <stp/>
        <stp/>
        <stp>T</stp>
        <tr r="Q8" s="1"/>
      </tp>
      <tp>
        <v>4.3194461411000002</v>
        <stp/>
        <stp>StudyData</stp>
        <stp>S.CVS</stp>
        <stp>StdDev</stp>
        <stp>InputChoice=Close,Period1=21</stp>
        <stp>STDDEV</stp>
        <stp>D</stp>
        <stp/>
        <stp>all</stp>
        <stp/>
        <stp/>
        <stp/>
        <stp>T</stp>
        <tr r="Q126" s="1"/>
      </tp>
      <tp>
        <v>4.3359828635</v>
        <stp/>
        <stp>StudyData</stp>
        <stp>S.CVX</stp>
        <stp>StdDev</stp>
        <stp>InputChoice=Close,Period1=21</stp>
        <stp>STDDEV</stp>
        <stp>D</stp>
        <stp/>
        <stp>all</stp>
        <stp/>
        <stp/>
        <stp/>
        <stp>T</stp>
        <tr r="Q127" s="1"/>
      </tp>
      <tp>
        <v>15.6000439996</v>
        <stp/>
        <stp>StudyData</stp>
        <stp>S.CRL</stp>
        <stp>StdDev</stp>
        <stp>InputChoice=Close,Period1=21</stp>
        <stp>STDDEV</stp>
        <stp>D</stp>
        <stp/>
        <stp>all</stp>
        <stp/>
        <stp/>
        <stp/>
        <stp>T</stp>
        <tr r="Q116" s="1"/>
      </tp>
      <tp>
        <v>11.0106093138</v>
        <stp/>
        <stp>StudyData</stp>
        <stp>S.CRM</stp>
        <stp>StdDev</stp>
        <stp>InputChoice=Close,Period1=21</stp>
        <stp>STDDEV</stp>
        <stp>D</stp>
        <stp/>
        <stp>all</stp>
        <stp/>
        <stp/>
        <stp/>
        <stp>T</stp>
        <tr r="Q117" s="1"/>
      </tp>
      <tp>
        <v>2.6507691093000001</v>
        <stp/>
        <stp>StudyData</stp>
        <stp>S.CRH</stp>
        <stp>StdDev</stp>
        <stp>InputChoice=Close,Period1=21</stp>
        <stp>STDDEV</stp>
        <stp>D</stp>
        <stp/>
        <stp>all</stp>
        <stp/>
        <stp/>
        <stp/>
        <stp>T</stp>
        <tr r="Q115" s="1"/>
      </tp>
      <tp>
        <v>0.94688748980000004</v>
        <stp/>
        <stp>StudyData</stp>
        <stp>S.CSX</stp>
        <stp>StdDev</stp>
        <stp>InputChoice=Close,Period1=21</stp>
        <stp>STDDEV</stp>
        <stp>D</stp>
        <stp/>
        <stp>all</stp>
        <stp/>
        <stp/>
        <stp/>
        <stp>T</stp>
        <tr r="Q121" s="1"/>
      </tp>
      <tp>
        <v>1.5933357527000001</v>
        <stp/>
        <stp>StudyData</stp>
        <stp>S.CPT</stp>
        <stp>StdDev</stp>
        <stp>InputChoice=Close,Period1=21</stp>
        <stp>STDDEV</stp>
        <stp>D</stp>
        <stp/>
        <stp>all</stp>
        <stp/>
        <stp/>
        <stp/>
        <stp>T</stp>
        <tr r="Q114" s="1"/>
      </tp>
      <tp>
        <v>1.3034665102</v>
        <stp/>
        <stp>StudyData</stp>
        <stp>S.CNP</stp>
        <stp>StdDev</stp>
        <stp>InputChoice=Close,Period1=21</stp>
        <stp>STDDEV</stp>
        <stp>D</stp>
        <stp/>
        <stp>all</stp>
        <stp/>
        <stp/>
        <stp/>
        <stp>T</stp>
        <tr r="Q104" s="1"/>
      </tp>
      <tp>
        <v>2.0737715265999999</v>
        <stp/>
        <stp>StudyData</stp>
        <stp>S.CNC</stp>
        <stp>StdDev</stp>
        <stp>InputChoice=Close,Period1=21</stp>
        <stp>STDDEV</stp>
        <stp>D</stp>
        <stp/>
        <stp>all</stp>
        <stp/>
        <stp/>
        <stp/>
        <stp>T</stp>
        <tr r="Q103" s="1"/>
      </tp>
      <tp>
        <v>7.5478337057999996</v>
        <stp/>
        <stp>StudyData</stp>
        <stp>S.COR</stp>
        <stp>StdDev</stp>
        <stp>InputChoice=Close,Period1=21</stp>
        <stp>STDDEV</stp>
        <stp>D</stp>
        <stp/>
        <stp>all</stp>
        <stp/>
        <stp/>
        <stp/>
        <stp>T</stp>
        <tr r="Q110" s="1"/>
      </tp>
      <tp>
        <v>2.9228567550000002</v>
        <stp/>
        <stp>StudyData</stp>
        <stp>S.COP</stp>
        <stp>StdDev</stp>
        <stp>InputChoice=Close,Period1=21</stp>
        <stp>STDDEV</stp>
        <stp>D</stp>
        <stp/>
        <stp>all</stp>
        <stp/>
        <stp/>
        <stp/>
        <stp>T</stp>
        <tr r="Q109" s="1"/>
      </tp>
      <tp>
        <v>6.6046788198000002</v>
        <stp/>
        <stp>StudyData</stp>
        <stp>S.COF</stp>
        <stp>StdDev</stp>
        <stp>InputChoice=Close,Period1=21</stp>
        <stp>STDDEV</stp>
        <stp>D</stp>
        <stp/>
        <stp>all</stp>
        <stp/>
        <stp/>
        <stp/>
        <stp>T</stp>
        <tr r="Q105" s="1"/>
      </tp>
      <tp>
        <v>1.8079730196999999</v>
        <stp/>
        <stp>StudyData</stp>
        <stp>S.COO</stp>
        <stp>StdDev</stp>
        <stp>InputChoice=Close,Period1=21</stp>
        <stp>STDDEV</stp>
        <stp>D</stp>
        <stp/>
        <stp>all</stp>
        <stp/>
        <stp/>
        <stp/>
        <stp>T</stp>
        <tr r="Q108" s="1"/>
      </tp>
      <tp>
        <v>4.1643676922999999</v>
        <stp/>
        <stp>StudyData</stp>
        <stp>S.CLX</stp>
        <stp>StdDev</stp>
        <stp>InputChoice=Close,Period1=21</stp>
        <stp>STDDEV</stp>
        <stp>D</stp>
        <stp/>
        <stp>all</stp>
        <stp/>
        <stp/>
        <stp/>
        <stp>T</stp>
        <tr r="Q97" s="1"/>
      </tp>
      <tp>
        <v>1.5612697605999999</v>
        <stp/>
        <stp>StudyData</stp>
        <stp>S.CMS</stp>
        <stp>StdDev</stp>
        <stp>InputChoice=Close,Period1=21</stp>
        <stp>STDDEV</stp>
        <stp>D</stp>
        <stp/>
        <stp>all</stp>
        <stp/>
        <stp/>
        <stp/>
        <stp>T</stp>
        <tr r="Q102" s="1"/>
      </tp>
      <tp>
        <v>1.8622786131</v>
        <stp/>
        <stp>StudyData</stp>
        <stp>S.CMG</stp>
        <stp>StdDev</stp>
        <stp>InputChoice=Close,Period1=21</stp>
        <stp>STDDEV</stp>
        <stp>D</stp>
        <stp/>
        <stp>all</stp>
        <stp/>
        <stp/>
        <stp/>
        <stp>T</stp>
        <tr r="Q100" s="1"/>
      </tp>
      <tp>
        <v>9.6358169244000003</v>
        <stp/>
        <stp>StudyData</stp>
        <stp>S.CME</stp>
        <stp>StdDev</stp>
        <stp>InputChoice=Close,Period1=21</stp>
        <stp>STDDEV</stp>
        <stp>D</stp>
        <stp/>
        <stp>all</stp>
        <stp/>
        <stp/>
        <stp/>
        <stp>T</stp>
        <tr r="Q99" s="1"/>
      </tp>
      <tp>
        <v>15.295943899399999</v>
        <stp/>
        <stp>StudyData</stp>
        <stp>S.CMI</stp>
        <stp>StdDev</stp>
        <stp>InputChoice=Close,Period1=21</stp>
        <stp>STDDEV</stp>
        <stp>D</stp>
        <stp/>
        <stp>all</stp>
        <stp/>
        <stp/>
        <stp/>
        <stp>T</stp>
        <tr r="Q101" s="1"/>
      </tp>
      <tp>
        <v>2.5981030059000001</v>
        <stp/>
        <stp>StudyData</stp>
        <stp>S.CHD</stp>
        <stp>StdDev</stp>
        <stp>InputChoice=Close,Period1=21</stp>
        <stp>STDDEV</stp>
        <stp>D</stp>
        <stp/>
        <stp>all</stp>
        <stp/>
        <stp/>
        <stp/>
        <stp>T</stp>
        <tr r="Q90" s="1"/>
      </tp>
      <tp>
        <v>1.0146619021000001</v>
        <stp/>
        <stp>StudyData</stp>
        <stp>S.CFG</stp>
        <stp>StdDev</stp>
        <stp>InputChoice=Close,Period1=21</stp>
        <stp>STDDEV</stp>
        <stp>D</stp>
        <stp/>
        <stp>all</stp>
        <stp/>
        <stp/>
        <stp/>
        <stp>T</stp>
        <tr r="Q89" s="1"/>
      </tp>
      <tp>
        <v>7.1004376920999999</v>
        <stp/>
        <stp>StudyData</stp>
        <stp>S.CDW</stp>
        <stp>StdDev</stp>
        <stp>InputChoice=Close,Period1=21</stp>
        <stp>STDDEV</stp>
        <stp>D</stp>
        <stp/>
        <stp>all</stp>
        <stp/>
        <stp/>
        <stp/>
        <stp>T</stp>
        <tr r="Q86" s="1"/>
      </tp>
      <tp>
        <v>7.5391403481000001</v>
        <stp/>
        <stp>StudyData</stp>
        <stp>S.CEG</stp>
        <stp>StdDev</stp>
        <stp>InputChoice=Close,Period1=21</stp>
        <stp>STDDEV</stp>
        <stp>D</stp>
        <stp/>
        <stp>all</stp>
        <stp/>
        <stp/>
        <stp/>
        <stp>T</stp>
        <tr r="Q87" s="1"/>
      </tp>
      <tp>
        <v>1.2415829995000001</v>
        <stp/>
        <stp>StudyData</stp>
        <stp>S.CCL</stp>
        <stp>StdDev</stp>
        <stp>InputChoice=Close,Period1=21</stp>
        <stp>STDDEV</stp>
        <stp>D</stp>
        <stp/>
        <stp>all</stp>
        <stp/>
        <stp/>
        <stp/>
        <stp>T</stp>
        <tr r="Q84" s="1"/>
      </tp>
      <tp>
        <v>1.9379034654</v>
        <stp/>
        <stp>StudyData</stp>
        <stp>S.CCI</stp>
        <stp>StdDev</stp>
        <stp>InputChoice=Close,Period1=21</stp>
        <stp>STDDEV</stp>
        <stp>D</stp>
        <stp/>
        <stp>all</stp>
        <stp/>
        <stp/>
        <stp/>
        <stp>T</stp>
        <tr r="Q83" s="1"/>
      </tp>
      <tp>
        <v>37.8139740274</v>
        <stp/>
        <stp>StudyData</stp>
        <stp>S.CAT</stp>
        <stp>StdDev</stp>
        <stp>InputChoice=Close,Period1=21</stp>
        <stp>STDDEV</stp>
        <stp>D</stp>
        <stp/>
        <stp>all</stp>
        <stp/>
        <stp/>
        <stp/>
        <stp>T</stp>
        <tr r="Q79" s="1"/>
      </tp>
      <tp>
        <v>4.6806603115999996</v>
        <stp/>
        <stp>StudyData</stp>
        <stp>S.CAH</stp>
        <stp>StdDev</stp>
        <stp>InputChoice=Close,Period1=21</stp>
        <stp>STDDEV</stp>
        <stp>D</stp>
        <stp/>
        <stp>all</stp>
        <stp/>
        <stp/>
        <stp/>
        <stp>T</stp>
        <tr r="Q76" s="1"/>
      </tp>
      <tp>
        <v>1.4640342796000001</v>
        <stp/>
        <stp>StudyData</stp>
        <stp>S.BXP</stp>
        <stp>StdDev</stp>
        <stp>InputChoice=Close,Period1=21</stp>
        <stp>STDDEV</stp>
        <stp>D</stp>
        <stp/>
        <stp>all</stp>
        <stp/>
        <stp/>
        <stp/>
        <stp>T</stp>
        <tr r="Q74" s="1"/>
      </tp>
      <tp>
        <v>2.3625298712</v>
        <stp/>
        <stp>StudyData</stp>
        <stp>S.BRO</stp>
        <stp>StdDev</stp>
        <stp>InputChoice=Close,Period1=21</stp>
        <stp>STDDEV</stp>
        <stp>D</stp>
        <stp/>
        <stp>all</stp>
        <stp/>
        <stp/>
        <stp/>
        <stp>T</stp>
        <tr r="Q71" s="1"/>
      </tp>
      <tp>
        <v>2.3810744731</v>
        <stp/>
        <stp>StudyData</stp>
        <stp>S.BSX</stp>
        <stp>StdDev</stp>
        <stp>InputChoice=Close,Period1=21</stp>
        <stp>STDDEV</stp>
        <stp>D</stp>
        <stp/>
        <stp>all</stp>
        <stp/>
        <stp/>
        <stp/>
        <stp>T</stp>
        <tr r="Q72" s="1"/>
      </tp>
      <tp>
        <v>2.5890069363000001</v>
        <stp/>
        <stp>StudyData</stp>
        <stp>S.BNY</stp>
        <stp>StdDev</stp>
        <stp>InputChoice=Close,Period1=21</stp>
        <stp>STDDEV</stp>
        <stp>D</stp>
        <stp/>
        <stp>all</stp>
        <stp/>
        <stp/>
        <stp/>
        <stp>T</stp>
        <tr r="Q68" s="1"/>
      </tp>
      <tp>
        <v>36.404021270000001</v>
        <stp/>
        <stp>StudyData</stp>
        <stp>S.BLK</stp>
        <stp>StdDev</stp>
        <stp>InputChoice=Close,Period1=21</stp>
        <stp>STDDEV</stp>
        <stp>D</stp>
        <stp/>
        <stp>all</stp>
        <stp/>
        <stp/>
        <stp/>
        <stp>T</stp>
        <tr r="Q66" s="1"/>
      </tp>
      <tp>
        <v>2.4306576473999999</v>
        <stp/>
        <stp>StudyData</stp>
        <stp>S.BMY</stp>
        <stp>StdDev</stp>
        <stp>InputChoice=Close,Period1=21</stp>
        <stp>STDDEV</stp>
        <stp>D</stp>
        <stp/>
        <stp>all</stp>
        <stp/>
        <stp/>
        <stp/>
        <stp>T</stp>
        <tr r="Q67" s="1"/>
      </tp>
      <tp>
        <v>2.4459028632000002</v>
        <stp/>
        <stp>StudyData</stp>
        <stp>S.BKR</stp>
        <stp>StdDev</stp>
        <stp>InputChoice=Close,Period1=21</stp>
        <stp>STDDEV</stp>
        <stp>D</stp>
        <stp/>
        <stp>all</stp>
        <stp/>
        <stp/>
        <stp/>
        <stp>T</stp>
        <tr r="Q64" s="1"/>
      </tp>
      <tp>
        <v>1.3816446541</v>
        <stp/>
        <stp>StudyData</stp>
        <stp>S.BFB</stp>
        <stp>StdDev</stp>
        <stp>InputChoice=Close,Period1=21</stp>
        <stp>STDDEV</stp>
        <stp>D</stp>
        <stp/>
        <stp>all</stp>
        <stp/>
        <stp/>
        <stp/>
        <stp>T</stp>
        <tr r="Q60" s="1"/>
      </tp>
      <tp>
        <v>8.6553057403999993</v>
        <stp/>
        <stp>StudyData</stp>
        <stp>S.BDX</stp>
        <stp>StdDev</stp>
        <stp>InputChoice=Close,Period1=21</stp>
        <stp>STDDEV</stp>
        <stp>D</stp>
        <stp/>
        <stp>all</stp>
        <stp/>
        <stp/>
        <stp/>
        <stp>T</stp>
        <tr r="Q58" s="1"/>
      </tp>
      <tp>
        <v>0.96226160279999995</v>
        <stp/>
        <stp>StudyData</stp>
        <stp>S.BEN</stp>
        <stp>StdDev</stp>
        <stp>InputChoice=Close,Period1=21</stp>
        <stp>STDDEV</stp>
        <stp>D</stp>
        <stp/>
        <stp>all</stp>
        <stp/>
        <stp/>
        <stp/>
        <stp>T</stp>
        <tr r="Q59" s="1"/>
      </tp>
      <tp>
        <v>2.4648848132999999</v>
        <stp/>
        <stp>StudyData</stp>
        <stp>S.BBY</stp>
        <stp>StdDev</stp>
        <stp>InputChoice=Close,Period1=21</stp>
        <stp>STDDEV</stp>
        <stp>D</stp>
        <stp/>
        <stp>all</stp>
        <stp/>
        <stp/>
        <stp/>
        <stp>T</stp>
        <tr r="Q57" s="1"/>
      </tp>
      <tp>
        <v>2.4243675099000002</v>
        <stp/>
        <stp>StudyData</stp>
        <stp>S.BAX</stp>
        <stp>StdDev</stp>
        <stp>InputChoice=Close,Period1=21</stp>
        <stp>STDDEV</stp>
        <stp>D</stp>
        <stp/>
        <stp>all</stp>
        <stp/>
        <stp/>
        <stp/>
        <stp>T</stp>
        <tr r="Q56" s="1"/>
      </tp>
      <tp>
        <v>1.0257105275</v>
        <stp/>
        <stp>StudyData</stp>
        <stp>S.BAC</stp>
        <stp>StdDev</stp>
        <stp>InputChoice=Close,Period1=21</stp>
        <stp>STDDEV</stp>
        <stp>D</stp>
        <stp/>
        <stp>all</stp>
        <stp/>
        <stp/>
        <stp/>
        <stp>T</stp>
        <tr r="Q54" s="1"/>
      </tp>
      <tp>
        <v>2.3345482745999999</v>
        <stp/>
        <stp>StudyData</stp>
        <stp>S.EXR</stp>
        <stp>StdDev</stp>
        <stp>InputChoice=Close,Period1=21</stp>
        <stp>STDDEV</stp>
        <stp>D</stp>
        <stp/>
        <stp>all</stp>
        <stp/>
        <stp/>
        <stp/>
        <stp>T</stp>
        <tr r="Q179" s="1"/>
      </tp>
      <tp>
        <v>2.5848673522999999</v>
        <stp/>
        <stp>StudyData</stp>
        <stp>S.EXE</stp>
        <stp>StdDev</stp>
        <stp>InputChoice=Close,Period1=21</stp>
        <stp>STDDEV</stp>
        <stp>D</stp>
        <stp/>
        <stp>all</stp>
        <stp/>
        <stp/>
        <stp/>
        <stp>T</stp>
        <tr r="Q176" s="1"/>
      </tp>
      <tp>
        <v>0.78089982400000002</v>
        <stp/>
        <stp>StudyData</stp>
        <stp>S.EXC</stp>
        <stp>StdDev</stp>
        <stp>InputChoice=Close,Period1=21</stp>
        <stp>STDDEV</stp>
        <stp>D</stp>
        <stp/>
        <stp>all</stp>
        <stp/>
        <stp/>
        <stp/>
        <stp>T</stp>
        <tr r="Q175" s="1"/>
      </tp>
      <tp>
        <v>3.5278320669999998</v>
        <stp/>
        <stp>StudyData</stp>
        <stp>S.ETR</stp>
        <stp>StdDev</stp>
        <stp>InputChoice=Close,Period1=21</stp>
        <stp>STDDEV</stp>
        <stp>D</stp>
        <stp/>
        <stp>all</stp>
        <stp/>
        <stp/>
        <stp/>
        <stp>T</stp>
        <tr r="Q172" s="1"/>
      </tp>
      <tp>
        <v>23.565882175700001</v>
        <stp/>
        <stp>StudyData</stp>
        <stp>S.ETN</stp>
        <stp>StdDev</stp>
        <stp>InputChoice=Close,Period1=21</stp>
        <stp>STDDEV</stp>
        <stp>D</stp>
        <stp/>
        <stp>all</stp>
        <stp/>
        <stp/>
        <stp/>
        <stp>T</stp>
        <tr r="Q171" s="1"/>
      </tp>
      <tp>
        <v>4.9474076677000003</v>
        <stp/>
        <stp>StudyData</stp>
        <stp>S.ESS</stp>
        <stp>StdDev</stp>
        <stp>InputChoice=Close,Period1=21</stp>
        <stp>STDDEV</stp>
        <stp>D</stp>
        <stp/>
        <stp>all</stp>
        <stp/>
        <stp/>
        <stp/>
        <stp>T</stp>
        <tr r="Q170" s="1"/>
      </tp>
      <tp>
        <v>1.6207892593</v>
        <stp/>
        <stp>StudyData</stp>
        <stp>S.EQT</stp>
        <stp>StdDev</stp>
        <stp>InputChoice=Close,Period1=21</stp>
        <stp>STDDEV</stp>
        <stp>D</stp>
        <stp/>
        <stp>all</stp>
        <stp/>
        <stp/>
        <stp/>
        <stp>T</stp>
        <tr r="Q167" s="1"/>
      </tp>
      <tp>
        <v>1.025134027</v>
        <stp/>
        <stp>StudyData</stp>
        <stp>S.EQR</stp>
        <stp>StdDev</stp>
        <stp>InputChoice=Close,Period1=21</stp>
        <stp>STDDEV</stp>
        <stp>D</stp>
        <stp/>
        <stp>all</stp>
        <stp/>
        <stp/>
        <stp/>
        <stp>T</stp>
        <tr r="Q166" s="1"/>
      </tp>
      <tp>
        <v>3.9945807393999999</v>
        <stp/>
        <stp>StudyData</stp>
        <stp>S.EOG</stp>
        <stp>StdDev</stp>
        <stp>InputChoice=Close,Period1=21</stp>
        <stp>STDDEV</stp>
        <stp>D</stp>
        <stp/>
        <stp>all</stp>
        <stp/>
        <stp/>
        <stp/>
        <stp>T</stp>
        <tr r="Q164" s="1"/>
      </tp>
      <tp>
        <v>14.477361309200001</v>
        <stp/>
        <stp>StudyData</stp>
        <stp>S.ELV</stp>
        <stp>StdDev</stp>
        <stp>InputChoice=Close,Period1=21</stp>
        <stp>STDDEV</stp>
        <stp>D</stp>
        <stp/>
        <stp>all</stp>
        <stp/>
        <stp/>
        <stp/>
        <stp>T</stp>
        <tr r="Q161" s="1"/>
      </tp>
      <tp>
        <v>8.6523346173999993</v>
        <stp/>
        <stp>StudyData</stp>
        <stp>S.EMR</stp>
        <stp>StdDev</stp>
        <stp>InputChoice=Close,Period1=21</stp>
        <stp>STDDEV</stp>
        <stp>D</stp>
        <stp/>
        <stp>all</stp>
        <stp/>
        <stp/>
        <stp/>
        <stp>T</stp>
        <tr r="Q163" s="1"/>
      </tp>
      <tp>
        <v>39.3110075345</v>
        <stp/>
        <stp>StudyData</stp>
        <stp>S.EME</stp>
        <stp>StdDev</stp>
        <stp>InputChoice=Close,Period1=21</stp>
        <stp>STDDEV</stp>
        <stp>D</stp>
        <stp/>
        <stp>all</stp>
        <stp/>
        <stp/>
        <stp/>
        <stp>T</stp>
        <tr r="Q162" s="1"/>
      </tp>
      <tp>
        <v>4.3589946623999998</v>
        <stp/>
        <stp>StudyData</stp>
        <stp>S.EIX</stp>
        <stp>StdDev</stp>
        <stp>InputChoice=Close,Period1=21</stp>
        <stp>STDDEV</stp>
        <stp>D</stp>
        <stp/>
        <stp>all</stp>
        <stp/>
        <stp/>
        <stp/>
        <stp>T</stp>
        <tr r="Q159" s="1"/>
      </tp>
      <tp>
        <v>5.4361502234000003</v>
        <stp/>
        <stp>StudyData</stp>
        <stp>S.EFX</stp>
        <stp>StdDev</stp>
        <stp>InputChoice=Close,Period1=21</stp>
        <stp>STDDEV</stp>
        <stp>D</stp>
        <stp/>
        <stp>all</stp>
        <stp/>
        <stp/>
        <stp/>
        <stp>T</stp>
        <tr r="Q157" s="1"/>
      </tp>
      <tp>
        <v>7.2138505291000001</v>
        <stp/>
        <stp>StudyData</stp>
        <stp>S.ECL</stp>
        <stp>StdDev</stp>
        <stp>InputChoice=Close,Period1=21</stp>
        <stp>STDDEV</stp>
        <stp>D</stp>
        <stp/>
        <stp>all</stp>
        <stp/>
        <stp/>
        <stp/>
        <stp>T</stp>
        <tr r="Q155" s="1"/>
      </tp>
      <tp>
        <v>20.519503448399998</v>
        <stp/>
        <stp>StudyData</stp>
        <stp>S.DVA</stp>
        <stp>StdDev</stp>
        <stp>InputChoice=Close,Period1=21</stp>
        <stp>STDDEV</stp>
        <stp>D</stp>
        <stp/>
        <stp>all</stp>
        <stp/>
        <stp/>
        <stp/>
        <stp>T</stp>
        <tr r="Q150" s="1"/>
      </tp>
      <tp>
        <v>0.8772664201</v>
        <stp/>
        <stp>StudyData</stp>
        <stp>S.DVN</stp>
        <stp>StdDev</stp>
        <stp>InputChoice=Close,Period1=21</stp>
        <stp>STDDEV</stp>
        <stp>D</stp>
        <stp/>
        <stp>all</stp>
        <stp/>
        <stp/>
        <stp/>
        <stp>T</stp>
        <tr r="Q151" s="1"/>
      </tp>
      <tp>
        <v>3.8068901611000001</v>
        <stp/>
        <stp>StudyData</stp>
        <stp>S.DTE</stp>
        <stp>StdDev</stp>
        <stp>InputChoice=Close,Period1=21</stp>
        <stp>STDDEV</stp>
        <stp>D</stp>
        <stp/>
        <stp>all</stp>
        <stp/>
        <stp/>
        <stp/>
        <stp>T</stp>
        <tr r="Q148" s="1"/>
      </tp>
      <tp>
        <v>2.1978812721000001</v>
        <stp/>
        <stp>StudyData</stp>
        <stp>S.DUK</stp>
        <stp>StdDev</stp>
        <stp>InputChoice=Close,Period1=21</stp>
        <stp>STDDEV</stp>
        <stp>D</stp>
        <stp/>
        <stp>all</stp>
        <stp/>
        <stp/>
        <stp/>
        <stp>T</stp>
        <tr r="Q149" s="1"/>
      </tp>
      <tp>
        <v>6.9499637676999999</v>
        <stp/>
        <stp>StudyData</stp>
        <stp>S.DRI</stp>
        <stp>StdDev</stp>
        <stp>InputChoice=Close,Period1=21</stp>
        <stp>STDDEV</stp>
        <stp>D</stp>
        <stp/>
        <stp>all</stp>
        <stp/>
        <stp/>
        <stp/>
        <stp>T</stp>
        <tr r="Q147" s="1"/>
      </tp>
      <tp>
        <v>18.799479198699999</v>
        <stp/>
        <stp>StudyData</stp>
        <stp>S.DPZ</stp>
        <stp>StdDev</stp>
        <stp>InputChoice=Close,Period1=21</stp>
        <stp>STDDEV</stp>
        <stp>D</stp>
        <stp/>
        <stp>all</stp>
        <stp/>
        <stp/>
        <stp/>
        <stp>T</stp>
        <tr r="Q146" s="1"/>
      </tp>
      <tp>
        <v>5.3596450452999997</v>
        <stp/>
        <stp>StudyData</stp>
        <stp>S.DOV</stp>
        <stp>StdDev</stp>
        <stp>InputChoice=Close,Period1=21</stp>
        <stp>STDDEV</stp>
        <stp>D</stp>
        <stp/>
        <stp>all</stp>
        <stp/>
        <stp/>
        <stp/>
        <stp>T</stp>
        <tr r="Q144" s="1"/>
      </tp>
      <tp>
        <v>0.59791815699999995</v>
        <stp/>
        <stp>StudyData</stp>
        <stp>S.DOW</stp>
        <stp>StdDev</stp>
        <stp>InputChoice=Close,Period1=21</stp>
        <stp>STDDEV</stp>
        <stp>D</stp>
        <stp/>
        <stp>all</stp>
        <stp/>
        <stp/>
        <stp/>
        <stp>T</stp>
        <tr r="Q145" s="1"/>
      </tp>
      <tp>
        <v>0.47824651369999999</v>
        <stp/>
        <stp>StudyData</stp>
        <stp>S.DOC</stp>
        <stp>StdDev</stp>
        <stp>InputChoice=Close,Period1=21</stp>
        <stp>STDDEV</stp>
        <stp>D</stp>
        <stp/>
        <stp>all</stp>
        <stp/>
        <stp/>
        <stp/>
        <stp>T</stp>
        <tr r="Q143" s="1"/>
      </tp>
      <tp>
        <v>8.6143368341999995</v>
        <stp/>
        <stp>StudyData</stp>
        <stp>S.DLR</stp>
        <stp>StdDev</stp>
        <stp>InputChoice=Close,Period1=21</stp>
        <stp>STDDEV</stp>
        <stp>D</stp>
        <stp/>
        <stp>all</stp>
        <stp/>
        <stp/>
        <stp/>
        <stp>T</stp>
        <tr r="Q141" s="1"/>
      </tp>
      <tp>
        <v>6.9540299414</v>
        <stp/>
        <stp>StudyData</stp>
        <stp>S.DHR</stp>
        <stp>StdDev</stp>
        <stp>InputChoice=Close,Period1=21</stp>
        <stp>STDDEV</stp>
        <stp>D</stp>
        <stp/>
        <stp>all</stp>
        <stp/>
        <stp/>
        <stp/>
        <stp>T</stp>
        <tr r="Q139" s="1"/>
      </tp>
      <tp>
        <v>3.3096466575000001</v>
        <stp/>
        <stp>StudyData</stp>
        <stp>S.DHI</stp>
        <stp>StdDev</stp>
        <stp>InputChoice=Close,Period1=21</stp>
        <stp>STDDEV</stp>
        <stp>D</stp>
        <stp/>
        <stp>all</stp>
        <stp/>
        <stp/>
        <stp/>
        <stp>T</stp>
        <tr r="Q138" s="1"/>
      </tp>
      <tp>
        <v>3.0795595586000002</v>
        <stp/>
        <stp>StudyData</stp>
        <stp>S.DIS</stp>
        <stp>StdDev</stp>
        <stp>InputChoice=Close,Period1=21</stp>
        <stp>STDDEV</stp>
        <stp>D</stp>
        <stp/>
        <stp>all</stp>
        <stp/>
        <stp/>
        <stp/>
        <stp>T</stp>
        <tr r="Q140" s="1"/>
      </tp>
      <tp>
        <v>13.220743046899999</v>
        <stp/>
        <stp>StudyData</stp>
        <stp>S.DGX</stp>
        <stp>StdDev</stp>
        <stp>InputChoice=Close,Period1=21</stp>
        <stp>STDDEV</stp>
        <stp>D</stp>
        <stp/>
        <stp>all</stp>
        <stp/>
        <stp/>
        <stp/>
        <stp>T</stp>
        <tr r="Q137" s="1"/>
      </tp>
      <tp>
        <v>3.1783333244</v>
        <stp/>
        <stp>StudyData</stp>
        <stp>S.DAL</stp>
        <stp>StdDev</stp>
        <stp>InputChoice=Close,Period1=21</stp>
        <stp>STDDEV</stp>
        <stp>D</stp>
        <stp/>
        <stp>all</stp>
        <stp/>
        <stp/>
        <stp/>
        <stp>T</stp>
        <tr r="Q129" s="1"/>
      </tp>
      <tp>
        <v>40.814948464300002</v>
        <stp/>
        <stp>StudyData</stp>
        <stp>S.GWW</stp>
        <stp>StdDev</stp>
        <stp>InputChoice=Close,Period1=21</stp>
        <stp>STDDEV</stp>
        <stp>D</stp>
        <stp/>
        <stp>all</stp>
        <stp/>
        <stp/>
        <stp/>
        <stp>T</stp>
        <tr r="Q220" s="1"/>
      </tp>
      <tp>
        <v>4.8519908249999997</v>
        <stp/>
        <stp>StudyData</stp>
        <stp>S.GPC</stp>
        <stp>StdDev</stp>
        <stp>InputChoice=Close,Period1=21</stp>
        <stp>STDDEV</stp>
        <stp>D</stp>
        <stp/>
        <stp>all</stp>
        <stp/>
        <stp/>
        <stp/>
        <stp>T</stp>
        <tr r="Q216" s="1"/>
      </tp>
      <tp>
        <v>4.1492435176000004</v>
        <stp/>
        <stp>StudyData</stp>
        <stp>S.GPN</stp>
        <stp>StdDev</stp>
        <stp>InputChoice=Close,Period1=21</stp>
        <stp>STDDEV</stp>
        <stp>D</stp>
        <stp/>
        <stp>all</stp>
        <stp/>
        <stp/>
        <stp/>
        <stp>T</stp>
        <tr r="Q217" s="1"/>
      </tp>
      <tp>
        <v>15.8146288229</v>
        <stp/>
        <stp>StudyData</stp>
        <stp>S.GLW</stp>
        <stp>StdDev</stp>
        <stp>InputChoice=Close,Period1=21</stp>
        <stp>STDDEV</stp>
        <stp>D</stp>
        <stp/>
        <stp>all</stp>
        <stp/>
        <stp/>
        <stp/>
        <stp>T</stp>
        <tr r="Q211" s="1"/>
      </tp>
      <tp>
        <v>0.81183591389999998</v>
        <stp/>
        <stp>StudyData</stp>
        <stp>S.GIS</stp>
        <stp>StdDev</stp>
        <stp>InputChoice=Close,Period1=21</stp>
        <stp>STDDEV</stp>
        <stp>D</stp>
        <stp/>
        <stp>all</stp>
        <stp/>
        <stp/>
        <stp/>
        <stp>T</stp>
        <tr r="Q209" s="1"/>
      </tp>
      <tp>
        <v>42.721037137000003</v>
        <stp/>
        <stp>StudyData</stp>
        <stp>S.GEV</stp>
        <stp>StdDev</stp>
        <stp>InputChoice=Close,Period1=21</stp>
        <stp>STDDEV</stp>
        <stp>D</stp>
        <stp/>
        <stp>all</stp>
        <stp/>
        <stp/>
        <stp/>
        <stp>T</stp>
        <tr r="Q207" s="1"/>
      </tp>
      <tp>
        <v>1.0920167948999999</v>
        <stp/>
        <stp>StudyData</stp>
        <stp>S.GEN</stp>
        <stp>StdDev</stp>
        <stp>InputChoice=Close,Period1=21</stp>
        <stp>STDDEV</stp>
        <stp>D</stp>
        <stp/>
        <stp>all</stp>
        <stp/>
        <stp/>
        <stp/>
        <stp>T</stp>
        <tr r="Q206" s="1"/>
      </tp>
      <tp>
        <v>1.3015795393</v>
        <stp/>
        <stp>StudyData</stp>
        <stp>S.FTV</stp>
        <stp>StdDev</stp>
        <stp>InputChoice=Close,Period1=21</stp>
        <stp>STDDEV</stp>
        <stp>D</stp>
        <stp/>
        <stp>all</stp>
        <stp/>
        <stp/>
        <stp/>
        <stp>T</stp>
        <tr r="Q201" s="1"/>
      </tp>
      <tp>
        <v>2.7575241121</v>
        <stp/>
        <stp>StudyData</stp>
        <stp>S.FRT</stp>
        <stp>StdDev</stp>
        <stp>InputChoice=Close,Period1=21</stp>
        <stp>STDDEV</stp>
        <stp>D</stp>
        <stp/>
        <stp>all</stp>
        <stp/>
        <stp/>
        <stp/>
        <stp>T</stp>
        <tr r="Q198" s="1"/>
      </tp>
      <tp>
        <v>2.0598680142000001</v>
        <stp/>
        <stp>StudyData</stp>
        <stp>S.FOX</stp>
        <stp>StdDev</stp>
        <stp>InputChoice=Close,Period1=21</stp>
        <stp>STDDEV</stp>
        <stp>D</stp>
        <stp/>
        <stp>all</stp>
        <stp/>
        <stp/>
        <stp/>
        <stp>T</stp>
        <tr r="Q196" s="1"/>
      </tp>
      <tp>
        <v>1.7805255409</v>
        <stp/>
        <stp>StudyData</stp>
        <stp>S.FIS</stp>
        <stp>StdDev</stp>
        <stp>InputChoice=Close,Period1=21</stp>
        <stp>STDDEV</stp>
        <stp>D</stp>
        <stp/>
        <stp>all</stp>
        <stp/>
        <stp/>
        <stp/>
        <stp>T</stp>
        <tr r="Q191" s="1"/>
      </tp>
      <tp>
        <v>63.336038599600002</v>
        <stp/>
        <stp>StudyData</stp>
        <stp>S.FIX</stp>
        <stp>StdDev</stp>
        <stp>InputChoice=Close,Period1=21</stp>
        <stp>STDDEV</stp>
        <stp>D</stp>
        <stp/>
        <stp>all</stp>
        <stp/>
        <stp/>
        <stp/>
        <stp>T</stp>
        <tr r="Q194" s="1"/>
      </tp>
      <tp>
        <v>13.2297578062</v>
        <stp/>
        <stp>StudyData</stp>
        <stp>S.FDS</stp>
        <stp>StdDev</stp>
        <stp>InputChoice=Close,Period1=21</stp>
        <stp>STDDEV</stp>
        <stp>D</stp>
        <stp/>
        <stp>all</stp>
        <stp/>
        <stp/>
        <stp/>
        <stp>T</stp>
        <tr r="Q184" s="1"/>
      </tp>
      <tp>
        <v>4.4538105674999997</v>
        <stp/>
        <stp>StudyData</stp>
        <stp>S.FDX</stp>
        <stp>StdDev</stp>
        <stp>InputChoice=Close,Period1=21</stp>
        <stp>STDDEV</stp>
        <stp>D</stp>
        <stp/>
        <stp>all</stp>
        <stp/>
        <stp/>
        <stp/>
        <stp>T</stp>
        <tr r="Q185" s="1"/>
      </tp>
      <tp>
        <v>3.6471148477000002</v>
        <stp/>
        <stp>StudyData</stp>
        <stp>S.FCX</stp>
        <stp>StdDev</stp>
        <stp>InputChoice=Close,Period1=21</stp>
        <stp>STDDEV</stp>
        <stp>D</stp>
        <stp/>
        <stp>all</stp>
        <stp/>
        <stp/>
        <stp/>
        <stp>T</stp>
        <tr r="Q183" s="1"/>
      </tp>
      <tp>
        <v>145.70000000000002</v>
        <stp/>
        <stp>ContractData</stp>
        <stp>S.PG</stp>
        <stp>LastTrade</stp>
        <stp/>
        <stp>T</stp>
        <tr r="C365" s="1"/>
      </tp>
      <tp>
        <v>187.53</v>
        <stp/>
        <stp>ContractData</stp>
        <stp>S.PM</stp>
        <stp>LastTrade</stp>
        <stp/>
        <stp>T</stp>
        <tr r="C372" s="1"/>
      </tp>
      <tp>
        <v>326281.85496500001</v>
        <stp/>
        <stp>ContractData</stp>
        <stp>S.PNC</stp>
        <stp>T_CVol</stp>
        <stp/>
        <stp>T</stp>
        <tr r="M373" s="1"/>
      </tp>
      <tp>
        <v>343151.54239700001</v>
        <stp/>
        <stp>ContractData</stp>
        <stp>S.PTC</stp>
        <stp>T_CVol</stp>
        <stp/>
        <stp>T</stp>
        <tr r="M383" s="1"/>
      </tp>
      <tp>
        <v>5266520.9155329997</v>
        <stp/>
        <stp>ContractData</stp>
        <stp>S.WFC</stp>
        <stp>T_CVol</stp>
        <stp/>
        <stp>T</stp>
        <tr r="M487" s="1"/>
      </tp>
      <tp>
        <v>3202957.0813210001</v>
        <stp/>
        <stp>ContractData</stp>
        <stp>S.WDC</stp>
        <stp>T_CVol</stp>
        <stp/>
        <stp>T</stp>
        <tr r="M484" s="1"/>
      </tp>
      <tp>
        <v>496544.92742000002</v>
        <stp/>
        <stp>ContractData</stp>
        <stp>S.WEC</stp>
        <stp>T_CVol</stp>
        <stp/>
        <stp>T</stp>
        <tr r="M485" s="1"/>
      </tp>
      <tp>
        <v>138724.639375</v>
        <stp/>
        <stp>ContractData</stp>
        <stp>S.VMC</stp>
        <stp>T_CVol</stp>
        <stp/>
        <stp>T</stp>
        <tr r="M471" s="1"/>
      </tp>
      <tp>
        <v>1365996.2518790001</v>
        <stp/>
        <stp>ContractData</stp>
        <stp>S.TFC</stp>
        <stp>T_CVol</stp>
        <stp/>
        <stp>T</stp>
        <tr r="M435" s="1"/>
      </tp>
      <tp>
        <v>984729.49896600004</v>
        <stp/>
        <stp>ContractData</stp>
        <stp>S.CNC</stp>
        <stp>T_CVol</stp>
        <stp/>
        <stp>T</stp>
        <tr r="M103" s="1"/>
      </tp>
      <tp>
        <v>7942109.4499380002</v>
        <stp/>
        <stp>ContractData</stp>
        <stp>S.BAC</stp>
        <stp>T_CVol</stp>
        <stp/>
        <stp>T</stp>
        <tr r="M54" s="1"/>
      </tp>
      <tp>
        <v>363028.80699399998</v>
        <stp/>
        <stp>ContractData</stp>
        <stp>S.GPC</stp>
        <stp>T_CVol</stp>
        <stp/>
        <stp>T</stp>
        <tr r="M216" s="1"/>
      </tp>
      <tp>
        <v>1693823.6563200001</v>
        <stp/>
        <stp>ContractData</stp>
        <stp>S.EXC</stp>
        <stp>T_CVol</stp>
        <stp/>
        <stp>T</stp>
        <tr r="M175" s="1"/>
      </tp>
      <tp>
        <v>1116651.8791050001</v>
        <stp/>
        <stp>ContractData</stp>
        <stp>S.DOC</stp>
        <stp>T_CVol</stp>
        <stp/>
        <stp>T</stp>
        <tr r="M143" s="1"/>
      </tp>
      <tp>
        <v>5322524.2913349997</v>
        <stp/>
        <stp>ContractData</stp>
        <stp>S.KHC</stp>
        <stp>T_CVol</stp>
        <stp/>
        <stp>T</stp>
        <tr r="M269" s="1"/>
      </tp>
      <tp>
        <v>446667.00696999999</v>
        <stp/>
        <stp>ContractData</stp>
        <stp>S.OMC</stp>
        <stp>T_CVol</stp>
        <stp/>
        <stp>T</stp>
        <tr r="M351" s="1"/>
      </tp>
      <tp>
        <v>257554.36709000001</v>
        <stp/>
        <stp>ContractData</stp>
        <stp>S.NOC</stp>
        <stp>T_CVol</stp>
        <stp/>
        <stp>T</stp>
        <tr r="M336" s="1"/>
      </tp>
      <tp>
        <v>702610.39711699996</v>
        <stp/>
        <stp>ContractData</stp>
        <stp>S.NSC</stp>
        <stp>T_CVol</stp>
        <stp/>
        <stp>T</stp>
        <tr r="M339" s="1"/>
      </tp>
      <tp>
        <v>695761.10701899999</v>
        <stp/>
        <stp>ContractData</stp>
        <stp>S.MKC</stp>
        <stp>T_CVol</stp>
        <stp/>
        <stp>T</stp>
        <tr r="M309" s="1"/>
      </tp>
      <tp>
        <v>595733.24464199995</v>
        <stp/>
        <stp>ContractData</stp>
        <stp>S.MPC</stp>
        <stp>T_CVol</stp>
        <stp/>
        <stp>T</stp>
        <tr r="M315" s="1"/>
      </tp>
      <tp>
        <v>1062.97</v>
        <stp/>
        <stp>ContractData</stp>
        <stp>S.PH</stp>
        <stp>LastTrade</stp>
        <stp/>
        <stp>T</stp>
        <tr r="C367" s="1"/>
      </tp>
      <tp>
        <v>355.17</v>
        <stp/>
        <stp>ContractData</stp>
        <stp>S.GOOGL</stp>
        <stp>Open</stp>
        <stp/>
        <stp>T</stp>
        <tr r="F215" s="1"/>
      </tp>
      <tp>
        <v>31.661428571399998</v>
        <stp/>
        <stp>StudyData</stp>
        <stp>ATR(S.EQIX,MAType:=Sim,Period:=21)</stp>
        <stp>Bar</stp>
        <stp/>
        <stp>Close</stp>
        <stp>D</stp>
        <stp/>
        <stp/>
        <stp/>
        <stp/>
        <stp/>
        <stp>T</stp>
        <tr r="O165" s="1"/>
      </tp>
      <tp>
        <v>317.26</v>
        <stp/>
        <stp>ContractData</stp>
        <stp>S.TYL</stp>
        <stp>LastTrade</stp>
        <stp/>
        <stp>T</stp>
        <tr r="C455" s="1"/>
      </tp>
      <tp>
        <v>122.2</v>
        <stp/>
        <stp>ContractData</stp>
        <stp>S.XYL</stp>
        <stp>LastTrade</stp>
        <stp/>
        <stp>T</stp>
        <tr r="C499" s="1"/>
      </tp>
      <tp>
        <v>1095896.4167393809</v>
        <stp/>
        <stp>StudyData</stp>
        <stp>S.DGX</stp>
        <stp>MA</stp>
        <stp>InputChoice=Vol,MAType=Sim,Period=21</stp>
        <stp>MA</stp>
        <stp>D</stp>
        <stp>-1</stp>
        <stp>all</stp>
        <stp/>
        <stp/>
        <stp/>
        <stp>T</stp>
        <tr r="N137" s="1"/>
      </tp>
      <tp>
        <v>5.5772477838750527</v>
        <stp/>
        <stp>ContractData</stp>
        <stp>S.NTAP</stp>
        <stp>PerCentNetLastTrade</stp>
        <stp/>
        <stp>T</stp>
        <tr r="E340" s="1"/>
      </tp>
      <tp>
        <v>1.1590296495956873</v>
        <stp/>
        <stp>ContractData</stp>
        <stp>S.NTRS</stp>
        <stp>PerCentNetLastTrade</stp>
        <stp/>
        <stp>T</stp>
        <tr r="E341" s="1"/>
      </tp>
      <tp>
        <v>-0.28050490883590462</v>
        <stp/>
        <stp>ContractData</stp>
        <stp>S.NWSA</stp>
        <stp>PerCentNetLastTrade</stp>
        <stp/>
        <stp>T</stp>
        <tr r="E346" s="1"/>
      </tp>
      <tp>
        <v>-2.1030541168065726</v>
        <stp/>
        <stp>ContractData</stp>
        <stp>S.NVDA</stp>
        <stp>PerCentNetLastTrade</stp>
        <stp/>
        <stp>T</stp>
        <tr r="E343" s="1"/>
      </tp>
      <tp>
        <v>341.23</v>
        <stp/>
        <stp>ContractData</stp>
        <stp>S.SYK</stp>
        <stp>LastTrade</stp>
        <stp/>
        <stp>T</stp>
        <tr r="C426" s="1"/>
      </tp>
      <tp>
        <v>78.03</v>
        <stp/>
        <stp>ContractData</stp>
        <stp>S.SYF</stp>
        <stp>LastTrade</stp>
        <stp/>
        <stp>T</stp>
        <tr r="C425" s="1"/>
      </tp>
      <tp>
        <v>2853739.4160192902</v>
        <stp/>
        <stp>StudyData</stp>
        <stp>S.PGR</stp>
        <stp>MA</stp>
        <stp>InputChoice=Vol,MAType=Sim,Period=21</stp>
        <stp>MA</stp>
        <stp>D</stp>
        <stp>-1</stp>
        <stp>all</stp>
        <stp/>
        <stp/>
        <stp/>
        <stp>T</stp>
        <tr r="N366" s="1"/>
      </tp>
      <tp>
        <v>3479379.84989538</v>
        <stp/>
        <stp>StudyData</stp>
        <stp>S.TGT</stp>
        <stp>MA</stp>
        <stp>InputChoice=Vol,MAType=Sim,Period=21</stp>
        <stp>MA</stp>
        <stp>D</stp>
        <stp>-1</stp>
        <stp>all</stp>
        <stp/>
        <stp/>
        <stp/>
        <stp>T</stp>
        <tr r="N436" s="1"/>
      </tp>
      <tp>
        <v>-1.7646322639856493</v>
        <stp/>
        <stp>ContractData</stp>
        <stp>S.NXPI</stp>
        <stp>PerCentNetLastTrade</stp>
        <stp/>
        <stp>T</stp>
        <tr r="E347" s="1"/>
      </tp>
      <tp>
        <v>61.77</v>
        <stp/>
        <stp>ContractData</stp>
        <stp>S.LYB</stp>
        <stp>LastTrade</stp>
        <stp/>
        <stp>T</stp>
        <tr r="C294" s="1"/>
      </tp>
      <tp>
        <v>1.744370440849984</v>
        <stp/>
        <stp>ContractData</stp>
        <stp>S.NDAQ</stp>
        <stp>PerCentNetLastTrade</stp>
        <stp/>
        <stp>T</stp>
        <tr r="E329" s="1"/>
      </tp>
      <tp>
        <v>-0.33858953274644482</v>
        <stp/>
        <stp>ContractData</stp>
        <stp>S.NDSN</stp>
        <stp>PerCentNetLastTrade</stp>
        <stp/>
        <stp>T</stp>
        <tr r="E330" s="1"/>
      </tp>
      <tp>
        <v>1.2139196115457243</v>
        <stp/>
        <stp>ContractData</stp>
        <stp>S.NFLX</stp>
        <stp>PerCentNetLastTrade</stp>
        <stp/>
        <stp>T</stp>
        <tr r="E333" s="1"/>
      </tp>
      <tp>
        <v>84.29</v>
        <stp/>
        <stp>ContractData</stp>
        <stp>S.SYY</stp>
        <stp>LastTrade</stp>
        <stp/>
        <stp>T</stp>
        <tr r="C427" s="1"/>
      </tp>
      <tp>
        <v>2559678.2588796201</v>
        <stp/>
        <stp>StudyData</stp>
        <stp>S.MGM</stp>
        <stp>MA</stp>
        <stp>InputChoice=Vol,MAType=Sim,Period=21</stp>
        <stp>MA</stp>
        <stp>D</stp>
        <stp>-1</stp>
        <stp>all</stp>
        <stp/>
        <stp/>
        <stp/>
        <stp>T</stp>
        <tr r="N308" s="1"/>
      </tp>
      <tp>
        <v>79.650000000000006</v>
        <stp/>
        <stp>ContractData</stp>
        <stp>S.XYZ</stp>
        <stp>LastTrade</stp>
        <stp/>
        <stp>T</stp>
        <tr r="C500" s="1"/>
      </tp>
      <tp>
        <v>-3.0649350649350651</v>
        <stp/>
        <stp>ContractData</stp>
        <stp>S.NCLH</stp>
        <stp>PerCentNetLastTrade</stp>
        <stp/>
        <stp>T</stp>
        <tr r="E328" s="1"/>
      </tp>
      <tp>
        <v>183.32</v>
        <stp/>
        <stp>ContractData</stp>
        <stp>S.LYV</stp>
        <stp>LastTrade</stp>
        <stp/>
        <stp>T</stp>
        <tr r="C295" s="1"/>
      </tp>
      <tp>
        <v>1.8229891455608158</v>
        <stp/>
        <stp>StudyData</stp>
        <stp>S.ZTS</stp>
        <stp>PCB</stp>
        <stp>BaseType=Index,Index=1</stp>
        <stp>Close</stp>
        <stp>Q</stp>
        <stp>0</stp>
        <stp>all</stp>
        <stp/>
        <stp/>
        <stp/>
        <stp>T</stp>
        <tr r="K504" s="1"/>
      </tp>
      <tp>
        <v>0.70189925681255871</v>
        <stp/>
        <stp>StudyData</stp>
        <stp>S.ZTS</stp>
        <stp>PCB</stp>
        <stp>BaseType=Index,Index=1</stp>
        <stp>Close</stp>
        <stp>W</stp>
        <stp>0</stp>
        <stp>all</stp>
        <stp/>
        <stp/>
        <stp/>
        <stp>T</stp>
        <tr r="I504" s="1"/>
      </tp>
      <tp>
        <v>-41.845493562231759</v>
        <stp/>
        <stp>StudyData</stp>
        <stp>S.ZTS</stp>
        <stp>PCB</stp>
        <stp>BaseType=Index,Index=1</stp>
        <stp>Close</stp>
        <stp>A</stp>
        <stp>0</stp>
        <stp>all</stp>
        <stp/>
        <stp/>
        <stp/>
        <stp>T</stp>
        <tr r="L504" s="1"/>
      </tp>
      <tp>
        <v>-5.3305731659981941</v>
        <stp/>
        <stp>StudyData</stp>
        <stp>S.ZTS</stp>
        <stp>PCB</stp>
        <stp>BaseType=Index,Index=1</stp>
        <stp>Close</stp>
        <stp>M</stp>
        <stp>0</stp>
        <stp>all</stp>
        <stp/>
        <stp/>
        <stp/>
        <stp>T</stp>
        <tr r="J504" s="1"/>
      </tp>
      <tp>
        <v>-0.3253588516746444</v>
        <stp/>
        <stp>StudyData</stp>
        <stp>S.UPS</stp>
        <stp>PCB</stp>
        <stp>BaseType=Index,Index=1</stp>
        <stp>Close</stp>
        <stp>W</stp>
        <stp>0</stp>
        <stp>all</stp>
        <stp/>
        <stp/>
        <stp/>
        <stp>T</stp>
        <tr r="I463" s="1"/>
      </tp>
      <tp>
        <v>2.5528378057468601</v>
        <stp/>
        <stp>StudyData</stp>
        <stp>S.UHS</stp>
        <stp>PCB</stp>
        <stp>BaseType=Index,Index=1</stp>
        <stp>Close</stp>
        <stp>M</stp>
        <stp>0</stp>
        <stp>all</stp>
        <stp/>
        <stp/>
        <stp/>
        <stp>T</stp>
        <tr r="J459" s="1"/>
      </tp>
      <tp>
        <v>-3.1069767441860496</v>
        <stp/>
        <stp>StudyData</stp>
        <stp>S.UPS</stp>
        <stp>PCB</stp>
        <stp>BaseType=Index,Index=1</stp>
        <stp>Close</stp>
        <stp>Q</stp>
        <stp>0</stp>
        <stp>all</stp>
        <stp/>
        <stp/>
        <stp/>
        <stp>T</stp>
        <tr r="K463" s="1"/>
      </tp>
      <tp>
        <v>-20.768736813136407</v>
        <stp/>
        <stp>StudyData</stp>
        <stp>S.UHS</stp>
        <stp>PCB</stp>
        <stp>BaseType=Index,Index=1</stp>
        <stp>Close</stp>
        <stp>A</stp>
        <stp>0</stp>
        <stp>all</stp>
        <stp/>
        <stp/>
        <stp/>
        <stp>T</stp>
        <tr r="L459" s="1"/>
      </tp>
      <tp>
        <v>5.0105857445306974</v>
        <stp/>
        <stp>StudyData</stp>
        <stp>S.UPS</stp>
        <stp>PCB</stp>
        <stp>BaseType=Index,Index=1</stp>
        <stp>Close</stp>
        <stp>A</stp>
        <stp>0</stp>
        <stp>all</stp>
        <stp/>
        <stp/>
        <stp/>
        <stp>T</stp>
        <tr r="L463" s="1"/>
      </tp>
      <tp>
        <v>-0.46098882102108046</v>
        <stp/>
        <stp>StudyData</stp>
        <stp>S.UHS</stp>
        <stp>PCB</stp>
        <stp>BaseType=Index,Index=1</stp>
        <stp>Close</stp>
        <stp>W</stp>
        <stp>0</stp>
        <stp>all</stp>
        <stp/>
        <stp/>
        <stp/>
        <stp>T</stp>
        <tr r="I459" s="1"/>
      </tp>
      <tp>
        <v>-5.7570523891769594E-2</v>
        <stp/>
        <stp>StudyData</stp>
        <stp>S.UPS</stp>
        <stp>PCB</stp>
        <stp>BaseType=Index,Index=1</stp>
        <stp>Close</stp>
        <stp>M</stp>
        <stp>0</stp>
        <stp>all</stp>
        <stp/>
        <stp/>
        <stp/>
        <stp>T</stp>
        <tr r="J463" s="1"/>
      </tp>
      <tp>
        <v>16.17459143183806</v>
        <stp/>
        <stp>StudyData</stp>
        <stp>S.UHS</stp>
        <stp>PCB</stp>
        <stp>BaseType=Index,Index=1</stp>
        <stp>Close</stp>
        <stp>Q</stp>
        <stp>0</stp>
        <stp>all</stp>
        <stp/>
        <stp/>
        <stp/>
        <stp>T</stp>
        <tr r="K459" s="1"/>
      </tp>
      <tp>
        <v>14.57317073170732</v>
        <stp/>
        <stp>StudyData</stp>
        <stp>S.HAS</stp>
        <stp>PCB</stp>
        <stp>BaseType=Index,Index=1</stp>
        <stp>Close</stp>
        <stp>A</stp>
        <stp>0</stp>
        <stp>all</stp>
        <stp/>
        <stp/>
        <stp/>
        <stp>T</stp>
        <tr r="L222" s="1"/>
      </tp>
      <tp>
        <v>1.0645092612311172E-2</v>
        <stp/>
        <stp>StudyData</stp>
        <stp>S.HAS</stp>
        <stp>PCB</stp>
        <stp>BaseType=Index,Index=1</stp>
        <stp>Close</stp>
        <stp>M</stp>
        <stp>0</stp>
        <stp>all</stp>
        <stp/>
        <stp/>
        <stp/>
        <stp>T</stp>
        <tr r="J222" s="1"/>
      </tp>
      <tp>
        <v>0.45979469632164977</v>
        <stp/>
        <stp>StudyData</stp>
        <stp>S.HAS</stp>
        <stp>PCB</stp>
        <stp>BaseType=Index,Index=1</stp>
        <stp>Close</stp>
        <stp>W</stp>
        <stp>0</stp>
        <stp>all</stp>
        <stp/>
        <stp/>
        <stp/>
        <stp>T</stp>
        <tr r="I222" s="1"/>
      </tp>
      <tp>
        <v>13.754691851313718</v>
        <stp/>
        <stp>StudyData</stp>
        <stp>S.HAS</stp>
        <stp>PCB</stp>
        <stp>BaseType=Index,Index=1</stp>
        <stp>Close</stp>
        <stp>Q</stp>
        <stp>0</stp>
        <stp>all</stp>
        <stp/>
        <stp/>
        <stp/>
        <stp>T</stp>
        <tr r="K222" s="1"/>
      </tp>
      <tp>
        <v>2.5768535262206158</v>
        <stp/>
        <stp>StudyData</stp>
        <stp>S.MOS</stp>
        <stp>PCB</stp>
        <stp>BaseType=Index,Index=1</stp>
        <stp>Close</stp>
        <stp>M</stp>
        <stp>0</stp>
        <stp>all</stp>
        <stp/>
        <stp/>
        <stp/>
        <stp>T</stp>
        <tr r="J314" s="1"/>
      </tp>
      <tp>
        <v>18.452568547116293</v>
        <stp/>
        <stp>StudyData</stp>
        <stp>S.MAS</stp>
        <stp>PCB</stp>
        <stp>BaseType=Index,Index=1</stp>
        <stp>Close</stp>
        <stp>A</stp>
        <stp>0</stp>
        <stp>all</stp>
        <stp/>
        <stp/>
        <stp/>
        <stp>T</stp>
        <tr r="L299" s="1"/>
      </tp>
      <tp>
        <v>-5.8115400581153951</v>
        <stp/>
        <stp>StudyData</stp>
        <stp>S.MOS</stp>
        <stp>PCB</stp>
        <stp>BaseType=Index,Index=1</stp>
        <stp>Close</stp>
        <stp>A</stp>
        <stp>0</stp>
        <stp>all</stp>
        <stp/>
        <stp/>
        <stp/>
        <stp>T</stp>
        <tr r="L314" s="1"/>
      </tp>
      <tp>
        <v>5.162283156127585</v>
        <stp/>
        <stp>StudyData</stp>
        <stp>S.MAS</stp>
        <stp>PCB</stp>
        <stp>BaseType=Index,Index=1</stp>
        <stp>Close</stp>
        <stp>M</stp>
        <stp>0</stp>
        <stp>all</stp>
        <stp/>
        <stp/>
        <stp/>
        <stp>T</stp>
        <tr r="J299" s="1"/>
      </tp>
      <tp>
        <v>-3.0189652948006751</v>
        <stp/>
        <stp>StudyData</stp>
        <stp>S.MAS</stp>
        <stp>PCB</stp>
        <stp>BaseType=Index,Index=1</stp>
        <stp>Close</stp>
        <stp>W</stp>
        <stp>0</stp>
        <stp>all</stp>
        <stp/>
        <stp/>
        <stp/>
        <stp>T</stp>
        <tr r="I299" s="1"/>
      </tp>
      <tp>
        <v>-7.6195157920609589</v>
        <stp/>
        <stp>StudyData</stp>
        <stp>S.MAS</stp>
        <stp>PCB</stp>
        <stp>BaseType=Index,Index=1</stp>
        <stp>Close</stp>
        <stp>Q</stp>
        <stp>0</stp>
        <stp>all</stp>
        <stp/>
        <stp/>
        <stp/>
        <stp>T</stp>
        <tr r="K299" s="1"/>
      </tp>
      <tp>
        <v>7.0788107597923542</v>
        <stp/>
        <stp>StudyData</stp>
        <stp>S.MOS</stp>
        <stp>PCB</stp>
        <stp>BaseType=Index,Index=1</stp>
        <stp>Close</stp>
        <stp>Q</stp>
        <stp>0</stp>
        <stp>all</stp>
        <stp/>
        <stp/>
        <stp/>
        <stp>T</stp>
        <tr r="K314" s="1"/>
      </tp>
      <tp>
        <v>-1.6045099739809086</v>
        <stp/>
        <stp>StudyData</stp>
        <stp>S.MOS</stp>
        <stp>PCB</stp>
        <stp>BaseType=Index,Index=1</stp>
        <stp>Close</stp>
        <stp>W</stp>
        <stp>0</stp>
        <stp>all</stp>
        <stp/>
        <stp/>
        <stp/>
        <stp>T</stp>
        <tr r="I314" s="1"/>
      </tp>
      <tp>
        <v>-1.4288807101104062</v>
        <stp/>
        <stp>StudyData</stp>
        <stp>S.LVS</stp>
        <stp>PCB</stp>
        <stp>BaseType=Index,Index=1</stp>
        <stp>Close</stp>
        <stp>Q</stp>
        <stp>0</stp>
        <stp>all</stp>
        <stp/>
        <stp/>
        <stp/>
        <stp>T</stp>
        <tr r="K293" s="1"/>
      </tp>
      <tp>
        <v>-0.52436093511033854</v>
        <stp/>
        <stp>StudyData</stp>
        <stp>S.LVS</stp>
        <stp>PCB</stp>
        <stp>BaseType=Index,Index=1</stp>
        <stp>Close</stp>
        <stp>W</stp>
        <stp>0</stp>
        <stp>all</stp>
        <stp/>
        <stp/>
        <stp/>
        <stp>T</stp>
        <tr r="I293" s="1"/>
      </tp>
      <tp>
        <v>-30.050699032109389</v>
        <stp/>
        <stp>StudyData</stp>
        <stp>S.LVS</stp>
        <stp>PCB</stp>
        <stp>BaseType=Index,Index=1</stp>
        <stp>Close</stp>
        <stp>A</stp>
        <stp>0</stp>
        <stp>all</stp>
        <stp/>
        <stp/>
        <stp/>
        <stp>T</stp>
        <tr r="L293" s="1"/>
      </tp>
      <tp>
        <v>-6.8725710779300462</v>
        <stp/>
        <stp>StudyData</stp>
        <stp>S.LVS</stp>
        <stp>PCB</stp>
        <stp>BaseType=Index,Index=1</stp>
        <stp>Close</stp>
        <stp>M</stp>
        <stp>0</stp>
        <stp>all</stp>
        <stp/>
        <stp/>
        <stp/>
        <stp>T</stp>
        <tr r="J293" s="1"/>
      </tp>
      <tp>
        <v>15.573770491803268</v>
        <stp/>
        <stp>StudyData</stp>
        <stp>S.NWS</stp>
        <stp>PCB</stp>
        <stp>BaseType=Index,Index=1</stp>
        <stp>Close</stp>
        <stp>Q</stp>
        <stp>0</stp>
        <stp>all</stp>
        <stp/>
        <stp/>
        <stp/>
        <stp>T</stp>
        <tr r="K345" s="1"/>
      </tp>
      <tp>
        <v>-6.1633281972274655E-2</v>
        <stp/>
        <stp>StudyData</stp>
        <stp>S.NWS</stp>
        <stp>PCB</stp>
        <stp>BaseType=Index,Index=1</stp>
        <stp>Close</stp>
        <stp>W</stp>
        <stp>0</stp>
        <stp>all</stp>
        <stp/>
        <stp/>
        <stp/>
        <stp>T</stp>
        <tr r="I345" s="1"/>
      </tp>
      <tp>
        <v>9.449881876476546</v>
        <stp/>
        <stp>StudyData</stp>
        <stp>S.NWS</stp>
        <stp>PCB</stp>
        <stp>BaseType=Index,Index=1</stp>
        <stp>Close</stp>
        <stp>A</stp>
        <stp>0</stp>
        <stp>all</stp>
        <stp/>
        <stp/>
        <stp/>
        <stp>T</stp>
        <tr r="L345" s="1"/>
      </tp>
      <tp>
        <v>3.7096258394627446</v>
        <stp/>
        <stp>StudyData</stp>
        <stp>S.NWS</stp>
        <stp>PCB</stp>
        <stp>BaseType=Index,Index=1</stp>
        <stp>Close</stp>
        <stp>M</stp>
        <stp>0</stp>
        <stp>all</stp>
        <stp/>
        <stp/>
        <stp/>
        <stp>T</stp>
        <tr r="J345" s="1"/>
      </tp>
      <tp>
        <v>2.6499302649930319</v>
        <stp/>
        <stp>StudyData</stp>
        <stp>S.AES</stp>
        <stp>PCB</stp>
        <stp>BaseType=Index,Index=1</stp>
        <stp>Close</stp>
        <stp>A</stp>
        <stp>0</stp>
        <stp>all</stp>
        <stp/>
        <stp/>
        <stp/>
        <stp>T</stp>
        <tr r="L16" s="1"/>
      </tp>
      <tp>
        <v>3.9747214368867461</v>
        <stp/>
        <stp>StudyData</stp>
        <stp>S.AOS</stp>
        <stp>PCB</stp>
        <stp>BaseType=Index,Index=1</stp>
        <stp>Close</stp>
        <stp>M</stp>
        <stp>0</stp>
        <stp>all</stp>
        <stp/>
        <stp/>
        <stp/>
        <stp>T</stp>
        <tr r="J36" s="1"/>
      </tp>
      <tp>
        <v>-6.5191387559808502</v>
        <stp/>
        <stp>StudyData</stp>
        <stp>S.AOS</stp>
        <stp>PCB</stp>
        <stp>BaseType=Index,Index=1</stp>
        <stp>Close</stp>
        <stp>A</stp>
        <stp>0</stp>
        <stp>all</stp>
        <stp/>
        <stp/>
        <stp/>
        <stp>T</stp>
        <tr r="L36" s="1"/>
      </tp>
      <tp>
        <v>0.27247956403270385</v>
        <stp/>
        <stp>StudyData</stp>
        <stp>S.AES</stp>
        <stp>PCB</stp>
        <stp>BaseType=Index,Index=1</stp>
        <stp>Close</stp>
        <stp>M</stp>
        <stp>0</stp>
        <stp>all</stp>
        <stp/>
        <stp/>
        <stp/>
        <stp>T</stp>
        <tr r="J16" s="1"/>
      </tp>
      <tp>
        <v>0.4092769440654877</v>
        <stp/>
        <stp>StudyData</stp>
        <stp>S.AES</stp>
        <stp>PCB</stp>
        <stp>BaseType=Index,Index=1</stp>
        <stp>Close</stp>
        <stp>Q</stp>
        <stp>0</stp>
        <stp>all</stp>
        <stp/>
        <stp/>
        <stp/>
        <stp>T</stp>
        <tr r="K16" s="1"/>
      </tp>
      <tp>
        <v>-6.7888662593345458E-2</v>
        <stp/>
        <stp>StudyData</stp>
        <stp>S.AES</stp>
        <stp>PCB</stp>
        <stp>BaseType=Index,Index=1</stp>
        <stp>Close</stp>
        <stp>W</stp>
        <stp>0</stp>
        <stp>all</stp>
        <stp/>
        <stp/>
        <stp/>
        <stp>T</stp>
        <tr r="I16" s="1"/>
      </tp>
      <tp>
        <v>-0.31887755102040138</v>
        <stp/>
        <stp>StudyData</stp>
        <stp>S.AOS</stp>
        <stp>PCB</stp>
        <stp>BaseType=Index,Index=1</stp>
        <stp>Close</stp>
        <stp>Q</stp>
        <stp>0</stp>
        <stp>all</stp>
        <stp/>
        <stp/>
        <stp/>
        <stp>T</stp>
        <tr r="K36" s="1"/>
      </tp>
      <tp>
        <v>-2.2819631134729614</v>
        <stp/>
        <stp>StudyData</stp>
        <stp>S.AOS</stp>
        <stp>PCB</stp>
        <stp>BaseType=Index,Index=1</stp>
        <stp>Close</stp>
        <stp>W</stp>
        <stp>0</stp>
        <stp>all</stp>
        <stp/>
        <stp/>
        <stp/>
        <stp>T</stp>
        <tr r="I36" s="1"/>
      </tp>
      <tp>
        <v>-8.1488641855969135</v>
        <stp/>
        <stp>StudyData</stp>
        <stp>S.CVS</stp>
        <stp>PCB</stp>
        <stp>BaseType=Index,Index=1</stp>
        <stp>Close</stp>
        <stp>Q</stp>
        <stp>0</stp>
        <stp>all</stp>
        <stp/>
        <stp/>
        <stp/>
        <stp>T</stp>
        <tr r="K126" s="1"/>
      </tp>
      <tp>
        <v>-0.71055381400209694</v>
        <stp/>
        <stp>StudyData</stp>
        <stp>S.CVS</stp>
        <stp>PCB</stp>
        <stp>BaseType=Index,Index=1</stp>
        <stp>Close</stp>
        <stp>W</stp>
        <stp>0</stp>
        <stp>all</stp>
        <stp/>
        <stp/>
        <stp/>
        <stp>T</stp>
        <tr r="I126" s="1"/>
      </tp>
      <tp>
        <v>-3.3060147242672535</v>
        <stp/>
        <stp>StudyData</stp>
        <stp>S.CMS</stp>
        <stp>PCB</stp>
        <stp>BaseType=Index,Index=1</stp>
        <stp>Close</stp>
        <stp>M</stp>
        <stp>0</stp>
        <stp>all</stp>
        <stp/>
        <stp/>
        <stp/>
        <stp>T</stp>
        <tr r="J102" s="1"/>
      </tp>
      <tp>
        <v>-0.45760045760046814</v>
        <stp/>
        <stp>StudyData</stp>
        <stp>S.CMS</stp>
        <stp>PCB</stp>
        <stp>BaseType=Index,Index=1</stp>
        <stp>Close</stp>
        <stp>A</stp>
        <stp>0</stp>
        <stp>all</stp>
        <stp/>
        <stp/>
        <stp/>
        <stp>T</stp>
        <tr r="L102" s="1"/>
      </tp>
      <tp>
        <v>19.732862903225801</v>
        <stp/>
        <stp>StudyData</stp>
        <stp>S.CVS</stp>
        <stp>PCB</stp>
        <stp>BaseType=Index,Index=1</stp>
        <stp>Close</stp>
        <stp>A</stp>
        <stp>0</stp>
        <stp>all</stp>
        <stp/>
        <stp/>
        <stp/>
        <stp>T</stp>
        <tr r="L126" s="1"/>
      </tp>
      <tp>
        <v>-9.0065359477124201</v>
        <stp/>
        <stp>StudyData</stp>
        <stp>S.CMS</stp>
        <stp>PCB</stp>
        <stp>BaseType=Index,Index=1</stp>
        <stp>Close</stp>
        <stp>Q</stp>
        <stp>0</stp>
        <stp>all</stp>
        <stp/>
        <stp/>
        <stp/>
        <stp>T</stp>
        <tr r="K102" s="1"/>
      </tp>
      <tp>
        <v>-9.0108206454084172</v>
        <stp/>
        <stp>StudyData</stp>
        <stp>S.CVS</stp>
        <stp>PCB</stp>
        <stp>BaseType=Index,Index=1</stp>
        <stp>Close</stp>
        <stp>M</stp>
        <stp>0</stp>
        <stp>all</stp>
        <stp/>
        <stp/>
        <stp/>
        <stp>T</stp>
        <tr r="J126" s="1"/>
      </tp>
      <tp>
        <v>-1.999155286498665</v>
        <stp/>
        <stp>StudyData</stp>
        <stp>S.CMS</stp>
        <stp>PCB</stp>
        <stp>BaseType=Index,Index=1</stp>
        <stp>Close</stp>
        <stp>W</stp>
        <stp>0</stp>
        <stp>all</stp>
        <stp/>
        <stp/>
        <stp/>
        <stp>T</stp>
        <tr r="I102" s="1"/>
      </tp>
      <tp>
        <v>-1.9333564734467175</v>
        <stp/>
        <stp>StudyData</stp>
        <stp>S.ESS</stp>
        <stp>PCB</stp>
        <stp>BaseType=Index,Index=1</stp>
        <stp>Close</stp>
        <stp>W</stp>
        <stp>0</stp>
        <stp>all</stp>
        <stp/>
        <stp/>
        <stp/>
        <stp>T</stp>
        <tr r="I170" s="1"/>
      </tp>
      <tp>
        <v>-3.1071024383552253</v>
        <stp/>
        <stp>StudyData</stp>
        <stp>S.ESS</stp>
        <stp>PCB</stp>
        <stp>BaseType=Index,Index=1</stp>
        <stp>Close</stp>
        <stp>Q</stp>
        <stp>0</stp>
        <stp>all</stp>
        <stp/>
        <stp/>
        <stp/>
        <stp>T</stp>
        <tr r="K170" s="1"/>
      </tp>
      <tp>
        <v>7.9677468664017201</v>
        <stp/>
        <stp>StudyData</stp>
        <stp>S.ESS</stp>
        <stp>PCB</stp>
        <stp>BaseType=Index,Index=1</stp>
        <stp>Close</stp>
        <stp>A</stp>
        <stp>0</stp>
        <stp>all</stp>
        <stp/>
        <stp/>
        <stp/>
        <stp>T</stp>
        <tr r="L170" s="1"/>
      </tp>
      <tp>
        <v>-0.56662208770322975</v>
        <stp/>
        <stp>StudyData</stp>
        <stp>S.ESS</stp>
        <stp>PCB</stp>
        <stp>BaseType=Index,Index=1</stp>
        <stp>Close</stp>
        <stp>M</stp>
        <stp>0</stp>
        <stp>all</stp>
        <stp/>
        <stp/>
        <stp/>
        <stp>T</stp>
        <tr r="J170" s="1"/>
      </tp>
      <tp>
        <v>6.9445888345981981</v>
        <stp/>
        <stp>StudyData</stp>
        <stp>S.DIS</stp>
        <stp>PCB</stp>
        <stp>BaseType=Index,Index=1</stp>
        <stp>Close</stp>
        <stp>M</stp>
        <stp>0</stp>
        <stp>all</stp>
        <stp/>
        <stp/>
        <stp/>
        <stp>T</stp>
        <tr r="J140" s="1"/>
      </tp>
      <tp>
        <v>-9.5807330579238741</v>
        <stp/>
        <stp>StudyData</stp>
        <stp>S.DIS</stp>
        <stp>PCB</stp>
        <stp>BaseType=Index,Index=1</stp>
        <stp>Close</stp>
        <stp>A</stp>
        <stp>0</stp>
        <stp>all</stp>
        <stp/>
        <stp/>
        <stp/>
        <stp>T</stp>
        <tr r="L140" s="1"/>
      </tp>
      <tp>
        <v>-1.9445238776093718</v>
        <stp/>
        <stp>StudyData</stp>
        <stp>S.DIS</stp>
        <stp>PCB</stp>
        <stp>BaseType=Index,Index=1</stp>
        <stp>Close</stp>
        <stp>W</stp>
        <stp>0</stp>
        <stp>all</stp>
        <stp/>
        <stp/>
        <stp/>
        <stp>T</stp>
        <tr r="I140" s="1"/>
      </tp>
      <tp>
        <v>6.877922077922082</v>
        <stp/>
        <stp>StudyData</stp>
        <stp>S.DIS</stp>
        <stp>PCB</stp>
        <stp>BaseType=Index,Index=1</stp>
        <stp>Close</stp>
        <stp>Q</stp>
        <stp>0</stp>
        <stp>all</stp>
        <stp/>
        <stp/>
        <stp/>
        <stp>T</stp>
        <tr r="K140" s="1"/>
      </tp>
      <tp>
        <v>3.6363636363636482</v>
        <stp/>
        <stp>StudyData</stp>
        <stp>S.GIS</stp>
        <stp>PCB</stp>
        <stp>BaseType=Index,Index=1</stp>
        <stp>Close</stp>
        <stp>M</stp>
        <stp>0</stp>
        <stp>all</stp>
        <stp/>
        <stp/>
        <stp/>
        <stp>T</stp>
        <tr r="J209" s="1"/>
      </tp>
      <tp>
        <v>-20.322580645161281</v>
        <stp/>
        <stp>StudyData</stp>
        <stp>S.GIS</stp>
        <stp>PCB</stp>
        <stp>BaseType=Index,Index=1</stp>
        <stp>Close</stp>
        <stp>A</stp>
        <stp>0</stp>
        <stp>all</stp>
        <stp/>
        <stp/>
        <stp/>
        <stp>T</stp>
        <tr r="L209" s="1"/>
      </tp>
      <tp>
        <v>0.43372187584712307</v>
        <stp/>
        <stp>StudyData</stp>
        <stp>S.GIS</stp>
        <stp>PCB</stp>
        <stp>BaseType=Index,Index=1</stp>
        <stp>Close</stp>
        <stp>W</stp>
        <stp>0</stp>
        <stp>all</stp>
        <stp/>
        <stp/>
        <stp/>
        <stp>T</stp>
        <tr r="I209" s="1"/>
      </tp>
      <tp>
        <v>6.4655172413793096</v>
        <stp/>
        <stp>StudyData</stp>
        <stp>S.GIS</stp>
        <stp>PCB</stp>
        <stp>BaseType=Index,Index=1</stp>
        <stp>Close</stp>
        <stp>Q</stp>
        <stp>0</stp>
        <stp>all</stp>
        <stp/>
        <stp/>
        <stp/>
        <stp>T</stp>
        <tr r="K209" s="1"/>
      </tp>
      <tp>
        <v>-1.2474585616320357</v>
        <stp/>
        <stp>StudyData</stp>
        <stp>S.FDS</stp>
        <stp>PCB</stp>
        <stp>BaseType=Index,Index=1</stp>
        <stp>Close</stp>
        <stp>A</stp>
        <stp>0</stp>
        <stp>all</stp>
        <stp/>
        <stp/>
        <stp/>
        <stp>T</stp>
        <tr r="L184" s="1"/>
      </tp>
      <tp>
        <v>-5.2043779316506704</v>
        <stp/>
        <stp>StudyData</stp>
        <stp>S.FIS</stp>
        <stp>PCB</stp>
        <stp>BaseType=Index,Index=1</stp>
        <stp>Close</stp>
        <stp>M</stp>
        <stp>0</stp>
        <stp>all</stp>
        <stp/>
        <stp/>
        <stp/>
        <stp>T</stp>
        <tr r="J191" s="1"/>
      </tp>
      <tp>
        <v>8.8791793313069931</v>
        <stp/>
        <stp>StudyData</stp>
        <stp>S.FDS</stp>
        <stp>PCB</stp>
        <stp>BaseType=Index,Index=1</stp>
        <stp>Close</stp>
        <stp>M</stp>
        <stp>0</stp>
        <stp>all</stp>
        <stp/>
        <stp/>
        <stp/>
        <stp>T</stp>
        <tr r="J184" s="1"/>
      </tp>
      <tp>
        <v>-36.142040325007535</v>
        <stp/>
        <stp>StudyData</stp>
        <stp>S.FIS</stp>
        <stp>PCB</stp>
        <stp>BaseType=Index,Index=1</stp>
        <stp>Close</stp>
        <stp>A</stp>
        <stp>0</stp>
        <stp>all</stp>
        <stp/>
        <stp/>
        <stp/>
        <stp>T</stp>
        <tr r="L191" s="1"/>
      </tp>
      <tp>
        <v>24.552329624478432</v>
        <stp/>
        <stp>StudyData</stp>
        <stp>S.FDS</stp>
        <stp>PCB</stp>
        <stp>BaseType=Index,Index=1</stp>
        <stp>Close</stp>
        <stp>Q</stp>
        <stp>0</stp>
        <stp>all</stp>
        <stp/>
        <stp/>
        <stp/>
        <stp>T</stp>
        <tr r="K184" s="1"/>
      </tp>
      <tp>
        <v>0.35017683930384846</v>
        <stp/>
        <stp>StudyData</stp>
        <stp>S.FDS</stp>
        <stp>PCB</stp>
        <stp>BaseType=Index,Index=1</stp>
        <stp>Close</stp>
        <stp>W</stp>
        <stp>0</stp>
        <stp>all</stp>
        <stp/>
        <stp/>
        <stp/>
        <stp>T</stp>
        <tr r="I184" s="1"/>
      </tp>
      <tp>
        <v>-0.77156885667525221</v>
        <stp/>
        <stp>StudyData</stp>
        <stp>S.FIS</stp>
        <stp>PCB</stp>
        <stp>BaseType=Index,Index=1</stp>
        <stp>Close</stp>
        <stp>W</stp>
        <stp>0</stp>
        <stp>all</stp>
        <stp/>
        <stp/>
        <stp/>
        <stp>T</stp>
        <tr r="I191" s="1"/>
      </tp>
      <tp>
        <v>9.1563786008230323</v>
        <stp/>
        <stp>StudyData</stp>
        <stp>S.FIS</stp>
        <stp>PCB</stp>
        <stp>BaseType=Index,Index=1</stp>
        <stp>Close</stp>
        <stp>Q</stp>
        <stp>0</stp>
        <stp>all</stp>
        <stp/>
        <stp/>
        <stp/>
        <stp>T</stp>
        <tr r="K191" s="1"/>
      </tp>
      <tp t="s">
        <v>CADENCE DESIGN SYS</v>
        <stp/>
        <stp>ContractData</stp>
        <stp>S.CDNS</stp>
        <stp>LongDescription</stp>
        <stp/>
        <stp>T</stp>
        <tr r="B85" s="1"/>
      </tp>
      <tp t="s">
        <v>CASEY'S GENERAL STOR</v>
        <stp/>
        <stp>ContractData</stp>
        <stp>S.CASY</stp>
        <stp>LongDescription</stp>
        <stp/>
        <stp>T</stp>
        <tr r="B78" s="1"/>
      </tp>
      <tp t="s">
        <v>Carrier Global Corporation</v>
        <stp/>
        <stp>ContractData</stp>
        <stp>S.CARR</stp>
        <stp>LongDescription</stp>
        <stp/>
        <stp>T</stp>
        <tr r="B77" s="1"/>
      </tp>
      <tp t="s">
        <v>Cboe Global Markets, Inc.</v>
        <stp/>
        <stp>ContractData</stp>
        <stp>S.CBOE</stp>
        <stp>LongDescription</stp>
        <stp/>
        <stp>T</stp>
        <tr r="B81" s="1"/>
      </tp>
      <tp t="s">
        <v>CBRE Group, Inc.</v>
        <stp/>
        <stp>ContractData</stp>
        <stp>S.CBRE</stp>
        <stp>LongDescription</stp>
        <stp/>
        <stp>T</stp>
        <tr r="B82" s="1"/>
      </tp>
      <tp t="s">
        <v>COINBASE GLB CL A CM</v>
        <stp/>
        <stp>ContractData</stp>
        <stp>S.COIN</stp>
        <stp>LongDescription</stp>
        <stp/>
        <stp>T</stp>
        <tr r="B107" s="1"/>
      </tp>
      <tp t="s">
        <v>Coherent Inc.</v>
        <stp/>
        <stp>ContractData</stp>
        <stp>S.COHR</stp>
        <stp>LongDescription</stp>
        <stp/>
        <stp>T</stp>
        <tr r="C31" s="2"/>
        <tr r="H6" s="2"/>
        <tr r="C17" s="2"/>
        <tr r="B106" s="1"/>
      </tp>
      <tp t="s">
        <v>COSTCO WHOLESALE</v>
        <stp/>
        <stp>ContractData</stp>
        <stp>S.COST</stp>
        <stp>LongDescription</stp>
        <stp/>
        <stp>T</stp>
        <tr r="B111" s="1"/>
      </tp>
      <tp t="s">
        <v>CHARTER COMMUNICATIO</v>
        <stp/>
        <stp>ContractData</stp>
        <stp>S.CHTR</stp>
        <stp>LongDescription</stp>
        <stp/>
        <stp>T</stp>
        <tr r="B92" s="1"/>
      </tp>
      <tp t="s">
        <v>C.H. ROBINSON WW</v>
        <stp/>
        <stp>ContractData</stp>
        <stp>S.CHRW</stp>
        <stp>LongDescription</stp>
        <stp/>
        <stp>T</stp>
        <tr r="B91" s="1"/>
      </tp>
      <tp t="s">
        <v>Ciena Corp</v>
        <stp/>
        <stp>ContractData</stp>
        <stp>S.CIEN</stp>
        <stp>LongDescription</stp>
        <stp/>
        <stp>T</stp>
        <tr r="B94" s="1"/>
      </tp>
      <tp t="s">
        <v>CINCINNATI FINANCIAL</v>
        <stp/>
        <stp>ContractData</stp>
        <stp>S.CINF</stp>
        <stp>LongDescription</stp>
        <stp/>
        <stp>T</stp>
        <tr r="B95" s="1"/>
      </tp>
      <tp t="s">
        <v>Cintas Corp</v>
        <stp/>
        <stp>ContractData</stp>
        <stp>S.CTAS</stp>
        <stp>LongDescription</stp>
        <stp/>
        <stp>T</stp>
        <tr r="B122" s="1"/>
      </tp>
      <tp t="s">
        <v>Corteva Inc</v>
        <stp/>
        <stp>ContractData</stp>
        <stp>S.CTVA</stp>
        <stp>LongDescription</stp>
        <stp/>
        <stp>T</stp>
        <tr r="B124" s="1"/>
      </tp>
      <tp t="s">
        <v>COGNIZANT TECH SOL</v>
        <stp/>
        <stp>ContractData</stp>
        <stp>S.CTSH</stp>
        <stp>LongDescription</stp>
        <stp/>
        <stp>T</stp>
        <tr r="M5" s="2"/>
        <tr r="B123" s="1"/>
      </tp>
      <tp t="s">
        <v>Carvana Co.</v>
        <stp/>
        <stp>ContractData</stp>
        <stp>S.CVNA</stp>
        <stp>LongDescription</stp>
        <stp/>
        <stp>T</stp>
        <tr r="B125" s="1"/>
      </tp>
      <tp t="s">
        <v>Corpay, Inc.</v>
        <stp/>
        <stp>ContractData</stp>
        <stp>S.CPAY</stp>
        <stp>LongDescription</stp>
        <stp/>
        <stp>T</stp>
        <tr r="B112" s="1"/>
      </tp>
      <tp t="s">
        <v>COPART, INC.</v>
        <stp/>
        <stp>ContractData</stp>
        <stp>S.CPRT</stp>
        <stp>LongDescription</stp>
        <stp/>
        <stp>T</stp>
        <tr r="B113" s="1"/>
      </tp>
      <tp t="s">
        <v>CROWDSTRIKE HLD CM A</v>
        <stp/>
        <stp>ContractData</stp>
        <stp>S.CRWD</stp>
        <stp>LongDescription</stp>
        <stp/>
        <stp>T</stp>
        <tr r="H11" s="2"/>
        <tr r="C9" s="2"/>
        <tr r="B118" s="1"/>
      </tp>
      <tp t="s">
        <v>COSTAR GROUP INC ##</v>
        <stp/>
        <stp>ContractData</stp>
        <stp>S.CSGP</stp>
        <stp>LongDescription</stp>
        <stp/>
        <stp>T</stp>
        <tr r="R18" s="2"/>
        <tr r="B120" s="1"/>
      </tp>
      <tp t="s">
        <v>CISCO SYSTEMS INC.</v>
        <stp/>
        <stp>ContractData</stp>
        <stp>S.CSCO</stp>
        <stp>LongDescription</stp>
        <stp/>
        <stp>T</stp>
        <tr r="B119" s="1"/>
      </tp>
      <tp t="s">
        <v>Dollar General Corporation</v>
        <stp/>
        <stp>ContractData</stp>
        <stp>S.DG</stp>
        <stp>LongDescription</stp>
        <stp/>
        <stp>T</stp>
        <tr r="B136" s="1"/>
      </tp>
      <tp t="s">
        <v>Deere &amp; Company</v>
        <stp/>
        <stp>ContractData</stp>
        <stp>S.DE</stp>
        <stp>LongDescription</stp>
        <stp/>
        <stp>T</stp>
        <tr r="B133" s="1"/>
      </tp>
      <tp t="s">
        <v>E.I. du Pont de Nemours and Co. (DuPont)</v>
        <stp/>
        <stp>ContractData</stp>
        <stp>S.DD</stp>
        <stp>LongDescription</stp>
        <stp/>
        <stp>T</stp>
        <tr r="B131" s="1"/>
      </tp>
      <tp t="s">
        <v>Edwards LifeSciences</v>
        <stp/>
        <stp>ContractData</stp>
        <stp>S.EW</stp>
        <stp>LongDescription</stp>
        <stp/>
        <stp>T</stp>
        <tr r="B174" s="1"/>
      </tp>
      <tp t="s">
        <v>Eversource Energy</v>
        <stp/>
        <stp>ContractData</stp>
        <stp>S.ES</stp>
        <stp>LongDescription</stp>
        <stp/>
        <stp>T</stp>
        <tr r="B169" s="1"/>
      </tp>
      <tp t="s">
        <v>Everest Group, Ltd.</v>
        <stp/>
        <stp>ContractData</stp>
        <stp>S.EG</stp>
        <stp>LongDescription</stp>
        <stp/>
        <stp>T</stp>
        <tr r="B158" s="1"/>
      </tp>
      <tp t="s">
        <v>Consol Edison Hldg Co</v>
        <stp/>
        <stp>ContractData</stp>
        <stp>S.ED</stp>
        <stp>LongDescription</stp>
        <stp/>
        <stp>T</stp>
        <tr r="B156" s="1"/>
      </tp>
      <tp t="s">
        <v>Estee Lauder Companies</v>
        <stp/>
        <stp>ContractData</stp>
        <stp>S.EL</stp>
        <stp>LongDescription</stp>
        <stp/>
        <stp>T</stp>
        <tr r="B160" s="1"/>
      </tp>
      <tp t="s">
        <v>FirstEnergy Corp</v>
        <stp/>
        <stp>ContractData</stp>
        <stp>S.FE</stp>
        <stp>LongDescription</stp>
        <stp/>
        <stp>T</stp>
        <tr r="B187" s="1"/>
      </tp>
      <tp t="s">
        <v>Goldman Sachs Group</v>
        <stp/>
        <stp>ContractData</stp>
        <stp>S.GS</stp>
        <stp>LongDescription</stp>
        <stp/>
        <stp>T</stp>
        <tr r="B219" s="1"/>
      </tp>
      <tp t="s">
        <v>General Electric Co</v>
        <stp/>
        <stp>ContractData</stp>
        <stp>S.GE</stp>
        <stp>LongDescription</stp>
        <stp/>
        <stp>T</stp>
        <tr r="B204" s="1"/>
      </tp>
      <tp t="s">
        <v>General Dynamics Corp</v>
        <stp/>
        <stp>ContractData</stp>
        <stp>S.GD</stp>
        <stp>LongDescription</stp>
        <stp/>
        <stp>T</stp>
        <tr r="B202" s="1"/>
      </tp>
      <tp t="s">
        <v>General Motors Company</v>
        <stp/>
        <stp>ContractData</stp>
        <stp>S.GM</stp>
        <stp>LongDescription</stp>
        <stp/>
        <stp>T</stp>
        <tr r="B212" s="1"/>
      </tp>
      <tp t="s">
        <v>Globe Life Inc.</v>
        <stp/>
        <stp>ContractData</stp>
        <stp>S.GL</stp>
        <stp>LongDescription</stp>
        <stp/>
        <stp>T</stp>
        <tr r="B210" s="1"/>
      </tp>
      <tp t="s">
        <v>Broadridge Financial Solutions</v>
        <stp/>
        <stp>ContractData</stp>
        <stp>S.BR</stp>
        <stp>LongDescription</stp>
        <stp/>
        <stp>T</stp>
        <tr r="B69" s="1"/>
      </tp>
      <tp t="s">
        <v>Blackstone Inc.</v>
        <stp/>
        <stp>ContractData</stp>
        <stp>S.BX</stp>
        <stp>LongDescription</stp>
        <stp/>
        <stp>T</stp>
        <tr r="B73" s="1"/>
      </tp>
      <tp t="s">
        <v>Bunge Limited</v>
        <stp/>
        <stp>ContractData</stp>
        <stp>S.BG</stp>
        <stp>LongDescription</stp>
        <stp/>
        <stp>T</stp>
        <tr r="B61" s="1"/>
      </tp>
      <tp t="s">
        <v>Boeing Company</v>
        <stp/>
        <stp>ContractData</stp>
        <stp>S.BA</stp>
        <stp>LongDescription</stp>
        <stp/>
        <stp>T</stp>
        <tr r="B53" s="1"/>
      </tp>
      <tp t="s">
        <v>CF Industries Holdings, Inc</v>
        <stp/>
        <stp>ContractData</stp>
        <stp>S.CF</stp>
        <stp>LongDescription</stp>
        <stp/>
        <stp>T</stp>
        <tr r="B88" s="1"/>
      </tp>
      <tp t="s">
        <v>Chubb Limited</v>
        <stp/>
        <stp>ContractData</stp>
        <stp>S.CB</stp>
        <stp>LongDescription</stp>
        <stp/>
        <stp>T</stp>
        <tr r="B80" s="1"/>
      </tp>
      <tp t="s">
        <v>Colgate-Palmolive Co</v>
        <stp/>
        <stp>ContractData</stp>
        <stp>S.CL</stp>
        <stp>LongDescription</stp>
        <stp/>
        <stp>T</stp>
        <tr r="B96" s="1"/>
      </tp>
      <tp t="s">
        <v>The Cigna Group</v>
        <stp/>
        <stp>ContractData</stp>
        <stp>S.CI</stp>
        <stp>LongDescription</stp>
        <stp/>
        <stp>T</stp>
        <tr r="B93" s="1"/>
      </tp>
      <tp t="s">
        <v>Laboratory Corp of Amer</v>
        <stp/>
        <stp>ContractData</stp>
        <stp>S.LH</stp>
        <stp>LongDescription</stp>
        <stp/>
        <stp>T</stp>
        <tr r="B281" s="1"/>
      </tp>
      <tp t="s">
        <v>MICRON TECHNOLOGY</v>
        <stp/>
        <stp>ContractData</stp>
        <stp>S.MU</stp>
        <stp>LongDescription</stp>
        <stp/>
        <stp>T</stp>
        <tr r="R6" s="2"/>
        <tr r="B327" s="1"/>
      </tp>
      <tp t="s">
        <v>Morgan Stanley</v>
        <stp/>
        <stp>ContractData</stp>
        <stp>S.MS</stp>
        <stp>LongDescription</stp>
        <stp/>
        <stp>T</stp>
        <tr r="B321" s="1"/>
      </tp>
      <tp t="s">
        <v>Mastercard Inc.</v>
        <stp/>
        <stp>ContractData</stp>
        <stp>S.MA</stp>
        <stp>LongDescription</stp>
        <stp/>
        <stp>T</stp>
        <tr r="B296" s="1"/>
      </tp>
      <tp t="s">
        <v>Altria Group Inc</v>
        <stp/>
        <stp>ContractData</stp>
        <stp>S.MO</stp>
        <stp>LongDescription</stp>
        <stp/>
        <stp>T</stp>
        <tr r="B313" s="1"/>
      </tp>
      <tp t="s">
        <v>NiSource Inc</v>
        <stp/>
        <stp>ContractData</stp>
        <stp>S.NI</stp>
        <stp>LongDescription</stp>
        <stp/>
        <stp>T</stp>
        <tr r="B334" s="1"/>
      </tp>
      <tp t="s">
        <v>ON SEMICONDUCTOR</v>
        <stp/>
        <stp>ContractData</stp>
        <stp>S.ON</stp>
        <stp>LongDescription</stp>
        <stp/>
        <stp>T</stp>
        <tr r="B352" s="1"/>
      </tp>
      <tp t="s">
        <v>Home Depot, Inc.</v>
        <stp/>
        <stp>ContractData</stp>
        <stp>S.HD</stp>
        <stp>LongDescription</stp>
        <stp/>
        <stp>T</stp>
        <tr r="B225" s="1"/>
      </tp>
      <tp t="s">
        <v>Gartner Group</v>
        <stp/>
        <stp>ContractData</stp>
        <stp>S.IT</stp>
        <stp>LongDescription</stp>
        <stp/>
        <stp>T</stp>
        <tr r="H7" s="2"/>
        <tr r="M7" s="2"/>
        <tr r="B256" s="1"/>
      </tp>
      <tp t="s">
        <v>Ingersoll Rand Inc.</v>
        <stp/>
        <stp>ContractData</stp>
        <stp>S.IR</stp>
        <stp>LongDescription</stp>
        <stp/>
        <stp>T</stp>
        <tr r="B253" s="1"/>
      </tp>
      <tp t="s">
        <v>International Paper Co</v>
        <stp/>
        <stp>ContractData</stp>
        <stp>S.IP</stp>
        <stp>LongDescription</stp>
        <stp/>
        <stp>T</stp>
        <tr r="B251" s="1"/>
      </tp>
      <tp t="s">
        <v>Kroger Co (The)</v>
        <stp/>
        <stp>ContractData</stp>
        <stp>S.KR</stp>
        <stp>LongDescription</stp>
        <stp/>
        <stp>T</stp>
        <tr r="B276" s="1"/>
      </tp>
      <tp t="s">
        <v>Coca-Cola Company</v>
        <stp/>
        <stp>ContractData</stp>
        <stp>S.KO</stp>
        <stp>LongDescription</stp>
        <stp/>
        <stp>T</stp>
        <tr r="B275" s="1"/>
      </tp>
      <tp t="s">
        <v>Trane Technologies plc</v>
        <stp/>
        <stp>ContractData</stp>
        <stp>S.TT</stp>
        <stp>LongDescription</stp>
        <stp/>
        <stp>T</stp>
        <tr r="B450" s="1"/>
      </tp>
      <tp t="s">
        <v>Verizon Communications</v>
        <stp/>
        <stp>ContractData</stp>
        <stp>S.VZ</stp>
        <stp>LongDescription</stp>
        <stp/>
        <stp>T</stp>
        <tr r="B479" s="1"/>
      </tp>
      <tp t="s">
        <v>Weyerhaeuser Company</v>
        <stp/>
        <stp>ContractData</stp>
        <stp>S.WY</stp>
        <stp>LongDescription</stp>
        <stp/>
        <stp>T</stp>
        <tr r="B495" s="1"/>
      </tp>
      <tp t="s">
        <v>Waste Mgmt Inc New</v>
        <stp/>
        <stp>ContractData</stp>
        <stp>S.WM</stp>
        <stp>LongDescription</stp>
        <stp/>
        <stp>T</stp>
        <tr r="B488" s="1"/>
      </tp>
      <tp t="s">
        <v>Procter &amp; Gamble Co</v>
        <stp/>
        <stp>ContractData</stp>
        <stp>S.PG</stp>
        <stp>LongDescription</stp>
        <stp/>
        <stp>T</stp>
        <tr r="B365" s="1"/>
      </tp>
      <tp t="s">
        <v>Philip Morris International</v>
        <stp/>
        <stp>ContractData</stp>
        <stp>S.PM</stp>
        <stp>LongDescription</stp>
        <stp/>
        <stp>T</stp>
        <tr r="B372" s="1"/>
      </tp>
      <tp t="s">
        <v>Parker-Hannifin Corp</v>
        <stp/>
        <stp>ContractData</stp>
        <stp>S.PH</stp>
        <stp>LongDescription</stp>
        <stp/>
        <stp>T</stp>
        <tr r="B367" s="1"/>
      </tp>
      <tp t="s">
        <v>Regions Financial Corp</v>
        <stp/>
        <stp>ContractData</stp>
        <stp>S.RF</stp>
        <stp>LongDescription</stp>
        <stp/>
        <stp>T</stp>
        <tr r="B391" s="1"/>
      </tp>
      <tp t="s">
        <v>Ralph Lauren Corporation</v>
        <stp/>
        <stp>ContractData</stp>
        <stp>S.RL</stp>
        <stp>LongDescription</stp>
        <stp/>
        <stp>T</stp>
        <tr r="O35" s="2"/>
        <tr r="B393" s="1"/>
      </tp>
      <tp t="s">
        <v>Smurfit Westrock Plc</v>
        <stp/>
        <stp>ContractData</stp>
        <stp>S.SW</stp>
        <stp>LongDescription</stp>
        <stp/>
        <stp>T</stp>
        <tr r="B422" s="1"/>
      </tp>
      <tp t="s">
        <v>Southern Company</v>
        <stp/>
        <stp>ContractData</stp>
        <stp>S.SO</stp>
        <stp>LongDescription</stp>
        <stp/>
        <stp>T</stp>
        <tr r="B412" s="1"/>
      </tp>
      <tp>
        <v>3036.5466666666998</v>
        <stp/>
        <stp>StudyData</stp>
        <stp>S.AZO</stp>
        <stp>MA</stp>
        <stp>InputChoice=Close,MAType=Sim,Period=21</stp>
        <stp>MA</stp>
        <stp>D</stp>
        <stp/>
        <stp>all</stp>
        <stp/>
        <stp/>
        <stp/>
        <stp>T</stp>
        <tr r="P52" s="1"/>
      </tp>
      <tp>
        <v>-5.7614614438784493</v>
        <stp/>
        <stp>StudyData</stp>
        <stp>S.PGR</stp>
        <stp>PCB</stp>
        <stp>BaseType=Index,Index=1</stp>
        <stp>Close</stp>
        <stp>A</stp>
        <stp>0</stp>
        <stp>all</stp>
        <stp/>
        <stp/>
        <stp/>
        <stp>T</stp>
        <tr r="L366" s="1"/>
      </tp>
      <tp>
        <v>-7.5454141436586761</v>
        <stp/>
        <stp>StudyData</stp>
        <stp>S.PWR</stp>
        <stp>PCB</stp>
        <stp>BaseType=Index,Index=1</stp>
        <stp>Close</stp>
        <stp>Q</stp>
        <stp>0</stp>
        <stp>all</stp>
        <stp/>
        <stp/>
        <stp/>
        <stp>T</stp>
        <tr r="K384" s="1"/>
      </tp>
      <tp>
        <v>3.6369193154034378</v>
        <stp/>
        <stp>StudyData</stp>
        <stp>S.PNR</stp>
        <stp>PCB</stp>
        <stp>BaseType=Index,Index=1</stp>
        <stp>Close</stp>
        <stp>M</stp>
        <stp>0</stp>
        <stp>all</stp>
        <stp/>
        <stp/>
        <stp/>
        <stp>T</stp>
        <tr r="J374" s="1"/>
      </tp>
      <tp>
        <v>-0.9153692733605181</v>
        <stp/>
        <stp>StudyData</stp>
        <stp>S.PWR</stp>
        <stp>PCB</stp>
        <stp>BaseType=Index,Index=1</stp>
        <stp>Close</stp>
        <stp>W</stp>
        <stp>0</stp>
        <stp>all</stp>
        <stp/>
        <stp/>
        <stp/>
        <stp>T</stp>
        <tr r="I384" s="1"/>
      </tp>
      <tp>
        <v>-34.87612828884194</v>
        <stp/>
        <stp>StudyData</stp>
        <stp>S.PNR</stp>
        <stp>PCB</stp>
        <stp>BaseType=Index,Index=1</stp>
        <stp>Close</stp>
        <stp>A</stp>
        <stp>0</stp>
        <stp>all</stp>
        <stp/>
        <stp/>
        <stp/>
        <stp>T</stp>
        <tr r="L374" s="1"/>
      </tp>
      <tp>
        <v>1.5041150316904637</v>
        <stp/>
        <stp>StudyData</stp>
        <stp>S.PGR</stp>
        <stp>PCB</stp>
        <stp>BaseType=Index,Index=1</stp>
        <stp>Close</stp>
        <stp>M</stp>
        <stp>0</stp>
        <stp>all</stp>
        <stp/>
        <stp/>
        <stp/>
        <stp>T</stp>
        <tr r="J366" s="1"/>
      </tp>
      <tp>
        <v>-1.7624170290684471</v>
        <stp/>
        <stp>StudyData</stp>
        <stp>S.PGR</stp>
        <stp>PCB</stp>
        <stp>BaseType=Index,Index=1</stp>
        <stp>Close</stp>
        <stp>Q</stp>
        <stp>0</stp>
        <stp>all</stp>
        <stp/>
        <stp/>
        <stp/>
        <stp>T</stp>
        <tr r="K366" s="1"/>
      </tp>
      <tp>
        <v>57.728758944225952</v>
        <stp/>
        <stp>StudyData</stp>
        <stp>S.PWR</stp>
        <stp>PCB</stp>
        <stp>BaseType=Index,Index=1</stp>
        <stp>Close</stp>
        <stp>A</stp>
        <stp>0</stp>
        <stp>all</stp>
        <stp/>
        <stp/>
        <stp/>
        <stp>T</stp>
        <tr r="L384" s="1"/>
      </tp>
      <tp>
        <v>-0.33901453582873642</v>
        <stp/>
        <stp>StudyData</stp>
        <stp>S.PGR</stp>
        <stp>PCB</stp>
        <stp>BaseType=Index,Index=1</stp>
        <stp>Close</stp>
        <stp>W</stp>
        <stp>0</stp>
        <stp>all</stp>
        <stp/>
        <stp/>
        <stp/>
        <stp>T</stp>
        <tr r="I366" s="1"/>
      </tp>
      <tp>
        <v>-11.531437516305752</v>
        <stp/>
        <stp>StudyData</stp>
        <stp>S.PNR</stp>
        <stp>PCB</stp>
        <stp>BaseType=Index,Index=1</stp>
        <stp>Close</stp>
        <stp>Q</stp>
        <stp>0</stp>
        <stp>all</stp>
        <stp/>
        <stp/>
        <stp/>
        <stp>T</stp>
        <tr r="K374" s="1"/>
      </tp>
      <tp>
        <v>-0.24724286741788198</v>
        <stp/>
        <stp>StudyData</stp>
        <stp>S.PWR</stp>
        <stp>PCB</stp>
        <stp>BaseType=Index,Index=1</stp>
        <stp>Close</stp>
        <stp>M</stp>
        <stp>0</stp>
        <stp>all</stp>
        <stp/>
        <stp/>
        <stp/>
        <stp>T</stp>
        <tr r="J384" s="1"/>
      </tp>
      <tp>
        <v>-1.553200754826525</v>
        <stp/>
        <stp>StudyData</stp>
        <stp>S.PNR</stp>
        <stp>PCB</stp>
        <stp>BaseType=Index,Index=1</stp>
        <stp>Close</stp>
        <stp>W</stp>
        <stp>0</stp>
        <stp>all</stp>
        <stp/>
        <stp/>
        <stp/>
        <stp>T</stp>
        <tr r="I374" s="1"/>
      </tp>
      <tp>
        <v>2.5899672846237807</v>
        <stp/>
        <stp>StudyData</stp>
        <stp>S.UDR</stp>
        <stp>PCB</stp>
        <stp>BaseType=Index,Index=1</stp>
        <stp>Close</stp>
        <stp>A</stp>
        <stp>0</stp>
        <stp>all</stp>
        <stp/>
        <stp/>
        <stp/>
        <stp>T</stp>
        <tr r="L458" s="1"/>
      </tp>
      <tp>
        <v>-1.3888888888888917</v>
        <stp/>
        <stp>StudyData</stp>
        <stp>S.UDR</stp>
        <stp>PCB</stp>
        <stp>BaseType=Index,Index=1</stp>
        <stp>Close</stp>
        <stp>M</stp>
        <stp>0</stp>
        <stp>all</stp>
        <stp/>
        <stp/>
        <stp/>
        <stp>T</stp>
        <tr r="J458" s="1"/>
      </tp>
      <tp>
        <v>-5.7364729458917818</v>
        <stp/>
        <stp>StudyData</stp>
        <stp>S.UDR</stp>
        <stp>PCB</stp>
        <stp>BaseType=Index,Index=1</stp>
        <stp>Close</stp>
        <stp>Q</stp>
        <stp>0</stp>
        <stp>all</stp>
        <stp/>
        <stp/>
        <stp/>
        <stp>T</stp>
        <tr r="K458" s="1"/>
      </tp>
      <tp>
        <v>-2.030721166362929</v>
        <stp/>
        <stp>StudyData</stp>
        <stp>S.UDR</stp>
        <stp>PCB</stp>
        <stp>BaseType=Index,Index=1</stp>
        <stp>Close</stp>
        <stp>W</stp>
        <stp>0</stp>
        <stp>all</stp>
        <stp/>
        <stp/>
        <stp/>
        <stp>T</stp>
        <tr r="I458" s="1"/>
      </tp>
      <tp>
        <v>-0.84380389258438304</v>
        <stp/>
        <stp>StudyData</stp>
        <stp>S.TPR</stp>
        <stp>PCB</stp>
        <stp>BaseType=Index,Index=1</stp>
        <stp>Close</stp>
        <stp>W</stp>
        <stp>0</stp>
        <stp>all</stp>
        <stp/>
        <stp/>
        <stp/>
        <stp>T</stp>
        <tr r="I442" s="1"/>
      </tp>
      <tp>
        <v>90.64372804298408</v>
        <stp/>
        <stp>StudyData</stp>
        <stp>S.TER</stp>
        <stp>PCB</stp>
        <stp>BaseType=Index,Index=1</stp>
        <stp>Close</stp>
        <stp>A</stp>
        <stp>0</stp>
        <stp>all</stp>
        <stp/>
        <stp/>
        <stp/>
        <stp>T</stp>
        <tr r="L434" s="1"/>
      </tp>
      <tp>
        <v>9.980871703784679</v>
        <stp/>
        <stp>StudyData</stp>
        <stp>S.TPR</stp>
        <stp>PCB</stp>
        <stp>BaseType=Index,Index=1</stp>
        <stp>Close</stp>
        <stp>Q</stp>
        <stp>0</stp>
        <stp>all</stp>
        <stp/>
        <stp/>
        <stp/>
        <stp>T</stp>
        <tr r="K442" s="1"/>
      </tp>
      <tp>
        <v>0.35899806902553599</v>
        <stp/>
        <stp>StudyData</stp>
        <stp>S.TER</stp>
        <stp>PCB</stp>
        <stp>BaseType=Index,Index=1</stp>
        <stp>Close</stp>
        <stp>M</stp>
        <stp>0</stp>
        <stp>all</stp>
        <stp/>
        <stp/>
        <stp/>
        <stp>T</stp>
        <tr r="J434" s="1"/>
      </tp>
      <tp>
        <v>-23.733052248677254</v>
        <stp/>
        <stp>StudyData</stp>
        <stp>S.TER</stp>
        <stp>PCB</stp>
        <stp>BaseType=Index,Index=1</stp>
        <stp>Close</stp>
        <stp>Q</stp>
        <stp>0</stp>
        <stp>all</stp>
        <stp/>
        <stp/>
        <stp/>
        <stp>T</stp>
        <tr r="K434" s="1"/>
      </tp>
      <tp>
        <v>-2.7154570140518342</v>
        <stp/>
        <stp>StudyData</stp>
        <stp>S.TER</stp>
        <stp>PCB</stp>
        <stp>BaseType=Index,Index=1</stp>
        <stp>Close</stp>
        <stp>W</stp>
        <stp>0</stp>
        <stp>all</stp>
        <stp/>
        <stp/>
        <stp/>
        <stp>T</stp>
        <tr r="I434" s="1"/>
      </tp>
      <tp>
        <v>25.999843468732891</v>
        <stp/>
        <stp>StudyData</stp>
        <stp>S.TPR</stp>
        <stp>PCB</stp>
        <stp>BaseType=Index,Index=1</stp>
        <stp>Close</stp>
        <stp>A</stp>
        <stp>0</stp>
        <stp>all</stp>
        <stp/>
        <stp/>
        <stp/>
        <stp>T</stp>
        <tr r="L442" s="1"/>
      </tp>
      <tp>
        <v>5.657281617116233</v>
        <stp/>
        <stp>StudyData</stp>
        <stp>S.TPR</stp>
        <stp>PCB</stp>
        <stp>BaseType=Index,Index=1</stp>
        <stp>Close</stp>
        <stp>M</stp>
        <stp>0</stp>
        <stp>all</stp>
        <stp/>
        <stp/>
        <stp/>
        <stp>T</stp>
        <tr r="J442" s="1"/>
      </tp>
      <tp>
        <v>4.2117117117117218</v>
        <stp/>
        <stp>StudyData</stp>
        <stp>S.VTR</stp>
        <stp>PCB</stp>
        <stp>BaseType=Index,Index=1</stp>
        <stp>Close</stp>
        <stp>Q</stp>
        <stp>0</stp>
        <stp>all</stp>
        <stp/>
        <stp/>
        <stp/>
        <stp>T</stp>
        <tr r="K477" s="1"/>
      </tp>
      <tp>
        <v>-0.87832047986288897</v>
        <stp/>
        <stp>StudyData</stp>
        <stp>S.VTR</stp>
        <stp>PCB</stp>
        <stp>BaseType=Index,Index=1</stp>
        <stp>Close</stp>
        <stp>W</stp>
        <stp>0</stp>
        <stp>all</stp>
        <stp/>
        <stp/>
        <stp/>
        <stp>T</stp>
        <tr r="I477" s="1"/>
      </tp>
      <tp>
        <v>19.591625743086084</v>
        <stp/>
        <stp>StudyData</stp>
        <stp>S.VTR</stp>
        <stp>PCB</stp>
        <stp>BaseType=Index,Index=1</stp>
        <stp>Close</stp>
        <stp>A</stp>
        <stp>0</stp>
        <stp>all</stp>
        <stp/>
        <stp/>
        <stp/>
        <stp>T</stp>
        <tr r="L477" s="1"/>
      </tp>
      <tp>
        <v>-1.0373222115281775</v>
        <stp/>
        <stp>StudyData</stp>
        <stp>S.VTR</stp>
        <stp>PCB</stp>
        <stp>BaseType=Index,Index=1</stp>
        <stp>Close</stp>
        <stp>M</stp>
        <stp>0</stp>
        <stp>all</stp>
        <stp/>
        <stp/>
        <stp/>
        <stp>T</stp>
        <tr r="J477" s="1"/>
      </tp>
      <tp>
        <v>1.7056097801439314</v>
        <stp/>
        <stp>StudyData</stp>
        <stp>S.KKR</stp>
        <stp>PCB</stp>
        <stp>BaseType=Index,Index=1</stp>
        <stp>Close</stp>
        <stp>M</stp>
        <stp>0</stp>
        <stp>all</stp>
        <stp/>
        <stp/>
        <stp/>
        <stp>T</stp>
        <tr r="J271" s="1"/>
      </tp>
      <tp>
        <v>-19.077502353310329</v>
        <stp/>
        <stp>StudyData</stp>
        <stp>S.KKR</stp>
        <stp>PCB</stp>
        <stp>BaseType=Index,Index=1</stp>
        <stp>Close</stp>
        <stp>A</stp>
        <stp>0</stp>
        <stp>all</stp>
        <stp/>
        <stp/>
        <stp/>
        <stp>T</stp>
        <tr r="L271" s="1"/>
      </tp>
      <tp>
        <v>0.34043380994066169</v>
        <stp/>
        <stp>StudyData</stp>
        <stp>S.KKR</stp>
        <stp>PCB</stp>
        <stp>BaseType=Index,Index=1</stp>
        <stp>Close</stp>
        <stp>W</stp>
        <stp>0</stp>
        <stp>all</stp>
        <stp/>
        <stp/>
        <stp/>
        <stp>T</stp>
        <tr r="I271" s="1"/>
      </tp>
      <tp>
        <v>12.399215515362819</v>
        <stp/>
        <stp>StudyData</stp>
        <stp>S.KKR</stp>
        <stp>PCB</stp>
        <stp>BaseType=Index,Index=1</stp>
        <stp>Close</stp>
        <stp>Q</stp>
        <stp>0</stp>
        <stp>all</stp>
        <stp/>
        <stp/>
        <stp/>
        <stp>T</stp>
        <tr r="K271" s="1"/>
      </tp>
      <tp>
        <v>11.732851985559559</v>
        <stp/>
        <stp>StudyData</stp>
        <stp>S.MAR</stp>
        <stp>PCB</stp>
        <stp>BaseType=Index,Index=1</stp>
        <stp>Close</stp>
        <stp>A</stp>
        <stp>0</stp>
        <stp>all</stp>
        <stp/>
        <stp/>
        <stp/>
        <stp>T</stp>
        <tr r="L298" s="1"/>
      </tp>
      <tp>
        <v>-7.0246493039723195</v>
        <stp/>
        <stp>StudyData</stp>
        <stp>S.MAR</stp>
        <stp>PCB</stp>
        <stp>BaseType=Index,Index=1</stp>
        <stp>Close</stp>
        <stp>M</stp>
        <stp>0</stp>
        <stp>all</stp>
        <stp/>
        <stp/>
        <stp/>
        <stp>T</stp>
        <tr r="J298" s="1"/>
      </tp>
      <tp>
        <v>-2.0541945692407784</v>
        <stp/>
        <stp>StudyData</stp>
        <stp>S.MAR</stp>
        <stp>PCB</stp>
        <stp>BaseType=Index,Index=1</stp>
        <stp>Close</stp>
        <stp>W</stp>
        <stp>0</stp>
        <stp>all</stp>
        <stp/>
        <stp/>
        <stp/>
        <stp>T</stp>
        <tr r="I298" s="1"/>
      </tp>
      <tp>
        <v>-6.4626676380906245</v>
        <stp/>
        <stp>StudyData</stp>
        <stp>S.MAR</stp>
        <stp>PCB</stp>
        <stp>BaseType=Index,Index=1</stp>
        <stp>Close</stp>
        <stp>Q</stp>
        <stp>0</stp>
        <stp>all</stp>
        <stp/>
        <stp/>
        <stp/>
        <stp>T</stp>
        <tr r="K298" s="1"/>
      </tp>
      <tp>
        <v>-7.5888689934540814</v>
        <stp/>
        <stp>StudyData</stp>
        <stp>S.NVR</stp>
        <stp>PCB</stp>
        <stp>BaseType=Index,Index=1</stp>
        <stp>Close</stp>
        <stp>Q</stp>
        <stp>0</stp>
        <stp>all</stp>
        <stp/>
        <stp/>
        <stp/>
        <stp>T</stp>
        <tr r="K344" s="1"/>
      </tp>
      <tp>
        <v>-1.4678864625814172</v>
        <stp/>
        <stp>StudyData</stp>
        <stp>S.NVR</stp>
        <stp>PCB</stp>
        <stp>BaseType=Index,Index=1</stp>
        <stp>Close</stp>
        <stp>W</stp>
        <stp>0</stp>
        <stp>all</stp>
        <stp/>
        <stp/>
        <stp/>
        <stp>T</stp>
        <tr r="I344" s="1"/>
      </tp>
      <tp>
        <v>-13.663258268120346</v>
        <stp/>
        <stp>StudyData</stp>
        <stp>S.NVR</stp>
        <stp>PCB</stp>
        <stp>BaseType=Index,Index=1</stp>
        <stp>Close</stp>
        <stp>A</stp>
        <stp>0</stp>
        <stp>all</stp>
        <stp/>
        <stp/>
        <stp/>
        <stp>T</stp>
        <tr r="L344" s="1"/>
      </tp>
      <tp>
        <v>2.4286446344181352</v>
        <stp/>
        <stp>StudyData</stp>
        <stp>S.NVR</stp>
        <stp>PCB</stp>
        <stp>BaseType=Index,Index=1</stp>
        <stp>Close</stp>
        <stp>M</stp>
        <stp>0</stp>
        <stp>all</stp>
        <stp/>
        <stp/>
        <stp/>
        <stp>T</stp>
        <tr r="J344" s="1"/>
      </tp>
      <tp>
        <v>3.6358964476135394</v>
        <stp/>
        <stp>StudyData</stp>
        <stp>S.COR</stp>
        <stp>PCB</stp>
        <stp>BaseType=Index,Index=1</stp>
        <stp>Close</stp>
        <stp>M</stp>
        <stp>0</stp>
        <stp>all</stp>
        <stp/>
        <stp/>
        <stp/>
        <stp>T</stp>
        <tr r="J110" s="1"/>
      </tp>
      <tp>
        <v>-4.4678016284233832</v>
        <stp/>
        <stp>StudyData</stp>
        <stp>S.COR</stp>
        <stp>PCB</stp>
        <stp>BaseType=Index,Index=1</stp>
        <stp>Close</stp>
        <stp>A</stp>
        <stp>0</stp>
        <stp>all</stp>
        <stp/>
        <stp/>
        <stp/>
        <stp>T</stp>
        <tr r="L110" s="1"/>
      </tp>
      <tp>
        <v>14.022192381087004</v>
        <stp/>
        <stp>StudyData</stp>
        <stp>S.COR</stp>
        <stp>PCB</stp>
        <stp>BaseType=Index,Index=1</stp>
        <stp>Close</stp>
        <stp>Q</stp>
        <stp>0</stp>
        <stp>all</stp>
        <stp/>
        <stp/>
        <stp/>
        <stp>T</stp>
        <tr r="K110" s="1"/>
      </tp>
      <tp>
        <v>0.68651313736505204</v>
        <stp/>
        <stp>StudyData</stp>
        <stp>S.COR</stp>
        <stp>PCB</stp>
        <stp>BaseType=Index,Index=1</stp>
        <stp>Close</stp>
        <stp>W</stp>
        <stp>0</stp>
        <stp>all</stp>
        <stp/>
        <stp/>
        <stp/>
        <stp>T</stp>
        <tr r="I110" s="1"/>
      </tp>
      <tp>
        <v>5.0752190444701606</v>
        <stp/>
        <stp>StudyData</stp>
        <stp>S.BKR</stp>
        <stp>PCB</stp>
        <stp>BaseType=Index,Index=1</stp>
        <stp>Close</stp>
        <stp>M</stp>
        <stp>0</stp>
        <stp>all</stp>
        <stp/>
        <stp/>
        <stp/>
        <stp>T</stp>
        <tr r="J64" s="1"/>
      </tp>
      <tp>
        <v>39.569609134826536</v>
        <stp/>
        <stp>StudyData</stp>
        <stp>S.BKR</stp>
        <stp>PCB</stp>
        <stp>BaseType=Index,Index=1</stp>
        <stp>Close</stp>
        <stp>A</stp>
        <stp>0</stp>
        <stp>all</stp>
        <stp/>
        <stp/>
        <stp/>
        <stp>T</stp>
        <tr r="L64" s="1"/>
      </tp>
      <tp>
        <v>3.2656376929325717</v>
        <stp/>
        <stp>StudyData</stp>
        <stp>S.BKR</stp>
        <stp>PCB</stp>
        <stp>BaseType=Index,Index=1</stp>
        <stp>Close</stp>
        <stp>W</stp>
        <stp>0</stp>
        <stp>all</stp>
        <stp/>
        <stp/>
        <stp/>
        <stp>T</stp>
        <tr r="I64" s="1"/>
      </tp>
      <tp>
        <v>14.522522522522527</v>
        <stp/>
        <stp>StudyData</stp>
        <stp>S.BKR</stp>
        <stp>PCB</stp>
        <stp>BaseType=Index,Index=1</stp>
        <stp>Close</stp>
        <stp>Q</stp>
        <stp>0</stp>
        <stp>all</stp>
        <stp/>
        <stp/>
        <stp/>
        <stp>T</stp>
        <tr r="K64" s="1"/>
      </tp>
      <tp>
        <v>-2.0277322200685841</v>
        <stp/>
        <stp>StudyData</stp>
        <stp>S.EQR</stp>
        <stp>PCB</stp>
        <stp>BaseType=Index,Index=1</stp>
        <stp>Close</stp>
        <stp>W</stp>
        <stp>0</stp>
        <stp>all</stp>
        <stp/>
        <stp/>
        <stp/>
        <stp>T</stp>
        <tr r="I166" s="1"/>
      </tp>
      <tp>
        <v>-7.9488072436009016</v>
        <stp/>
        <stp>StudyData</stp>
        <stp>S.ETR</stp>
        <stp>PCB</stp>
        <stp>BaseType=Index,Index=1</stp>
        <stp>Close</stp>
        <stp>Q</stp>
        <stp>0</stp>
        <stp>all</stp>
        <stp/>
        <stp/>
        <stp/>
        <stp>T</stp>
        <tr r="K172" s="1"/>
      </tp>
      <tp>
        <v>-1.3528643403620104</v>
        <stp/>
        <stp>StudyData</stp>
        <stp>S.ETR</stp>
        <stp>PCB</stp>
        <stp>BaseType=Index,Index=1</stp>
        <stp>Close</stp>
        <stp>W</stp>
        <stp>0</stp>
        <stp>all</stp>
        <stp/>
        <stp/>
        <stp/>
        <stp>T</stp>
        <tr r="I172" s="1"/>
      </tp>
      <tp>
        <v>6.2875450540648892</v>
        <stp/>
        <stp>StudyData</stp>
        <stp>S.EMR</stp>
        <stp>PCB</stp>
        <stp>BaseType=Index,Index=1</stp>
        <stp>Close</stp>
        <stp>M</stp>
        <stp>0</stp>
        <stp>all</stp>
        <stp/>
        <stp/>
        <stp/>
        <stp>T</stp>
        <tr r="J163" s="1"/>
      </tp>
      <tp>
        <v>-3.2680700721330762</v>
        <stp/>
        <stp>StudyData</stp>
        <stp>S.EQR</stp>
        <stp>PCB</stp>
        <stp>BaseType=Index,Index=1</stp>
        <stp>Close</stp>
        <stp>Q</stp>
        <stp>0</stp>
        <stp>all</stp>
        <stp/>
        <stp/>
        <stp/>
        <stp>T</stp>
        <tr r="K166" s="1"/>
      </tp>
      <tp>
        <v>-2.6146850341045851</v>
        <stp/>
        <stp>StudyData</stp>
        <stp>S.EXR</stp>
        <stp>PCB</stp>
        <stp>BaseType=Index,Index=1</stp>
        <stp>Close</stp>
        <stp>W</stp>
        <stp>0</stp>
        <stp>all</stp>
        <stp/>
        <stp/>
        <stp/>
        <stp>T</stp>
        <tr r="I179" s="1"/>
      </tp>
      <tp>
        <v>19.981916817359863</v>
        <stp/>
        <stp>StudyData</stp>
        <stp>S.EMR</stp>
        <stp>PCB</stp>
        <stp>BaseType=Index,Index=1</stp>
        <stp>Close</stp>
        <stp>A</stp>
        <stp>0</stp>
        <stp>all</stp>
        <stp/>
        <stp/>
        <stp/>
        <stp>T</stp>
        <tr r="L163" s="1"/>
      </tp>
      <tp>
        <v>0.22711631108051208</v>
        <stp/>
        <stp>StudyData</stp>
        <stp>S.EXR</stp>
        <stp>PCB</stp>
        <stp>BaseType=Index,Index=1</stp>
        <stp>Close</stp>
        <stp>Q</stp>
        <stp>0</stp>
        <stp>all</stp>
        <stp/>
        <stp/>
        <stp/>
        <stp>T</stp>
        <tr r="K179" s="1"/>
      </tp>
      <tp>
        <v>14.389267553824512</v>
        <stp/>
        <stp>StudyData</stp>
        <stp>S.ETR</stp>
        <stp>PCB</stp>
        <stp>BaseType=Index,Index=1</stp>
        <stp>Close</stp>
        <stp>A</stp>
        <stp>0</stp>
        <stp>all</stp>
        <stp/>
        <stp/>
        <stp/>
        <stp>T</stp>
        <tr r="L172" s="1"/>
      </tp>
      <tp>
        <v>-1.6279383950283686</v>
        <stp/>
        <stp>StudyData</stp>
        <stp>S.EXR</stp>
        <stp>PCB</stp>
        <stp>BaseType=Index,Index=1</stp>
        <stp>Close</stp>
        <stp>M</stp>
        <stp>0</stp>
        <stp>all</stp>
        <stp/>
        <stp/>
        <stp/>
        <stp>T</stp>
        <tr r="J179" s="1"/>
      </tp>
      <tp>
        <v>4.2354060913705718</v>
        <stp/>
        <stp>StudyData</stp>
        <stp>S.EQR</stp>
        <stp>PCB</stp>
        <stp>BaseType=Index,Index=1</stp>
        <stp>Close</stp>
        <stp>A</stp>
        <stp>0</stp>
        <stp>all</stp>
        <stp/>
        <stp/>
        <stp/>
        <stp>T</stp>
        <tr r="L166" s="1"/>
      </tp>
      <tp>
        <v>11.239958085923858</v>
        <stp/>
        <stp>StudyData</stp>
        <stp>S.EMR</stp>
        <stp>PCB</stp>
        <stp>BaseType=Index,Index=1</stp>
        <stp>Close</stp>
        <stp>Q</stp>
        <stp>0</stp>
        <stp>all</stp>
        <stp/>
        <stp/>
        <stp/>
        <stp>T</stp>
        <tr r="K163" s="1"/>
      </tp>
      <tp>
        <v>-1.1136192626034536</v>
        <stp/>
        <stp>StudyData</stp>
        <stp>S.EQR</stp>
        <stp>PCB</stp>
        <stp>BaseType=Index,Index=1</stp>
        <stp>Close</stp>
        <stp>M</stp>
        <stp>0</stp>
        <stp>all</stp>
        <stp/>
        <stp/>
        <stp/>
        <stp>T</stp>
        <tr r="J166" s="1"/>
      </tp>
      <tp>
        <v>0.61923417161633909</v>
        <stp/>
        <stp>StudyData</stp>
        <stp>S.EMR</stp>
        <stp>PCB</stp>
        <stp>BaseType=Index,Index=1</stp>
        <stp>Close</stp>
        <stp>W</stp>
        <stp>0</stp>
        <stp>all</stp>
        <stp/>
        <stp/>
        <stp/>
        <stp>T</stp>
        <tr r="I163" s="1"/>
      </tp>
      <tp>
        <v>-1.7561791488570901</v>
        <stp/>
        <stp>StudyData</stp>
        <stp>S.ETR</stp>
        <stp>PCB</stp>
        <stp>BaseType=Index,Index=1</stp>
        <stp>Close</stp>
        <stp>M</stp>
        <stp>0</stp>
        <stp>all</stp>
        <stp/>
        <stp/>
        <stp/>
        <stp>T</stp>
        <tr r="J172" s="1"/>
      </tp>
      <tp>
        <v>11.833819689755796</v>
        <stp/>
        <stp>StudyData</stp>
        <stp>S.EXR</stp>
        <stp>PCB</stp>
        <stp>BaseType=Index,Index=1</stp>
        <stp>Close</stp>
        <stp>A</stp>
        <stp>0</stp>
        <stp>all</stp>
        <stp/>
        <stp/>
        <stp/>
        <stp>T</stp>
        <tr r="L179" s="1"/>
      </tp>
      <tp>
        <v>5.4877423325469215</v>
        <stp/>
        <stp>StudyData</stp>
        <stp>S.DHR</stp>
        <stp>PCB</stp>
        <stp>BaseType=Index,Index=1</stp>
        <stp>Close</stp>
        <stp>M</stp>
        <stp>0</stp>
        <stp>all</stp>
        <stp/>
        <stp/>
        <stp/>
        <stp>T</stp>
        <tr r="J139" s="1"/>
      </tp>
      <tp>
        <v>1.6762147252280908</v>
        <stp/>
        <stp>StudyData</stp>
        <stp>S.DLR</stp>
        <stp>PCB</stp>
        <stp>BaseType=Index,Index=1</stp>
        <stp>Close</stp>
        <stp>M</stp>
        <stp>0</stp>
        <stp>all</stp>
        <stp/>
        <stp/>
        <stp/>
        <stp>T</stp>
        <tr r="J141" s="1"/>
      </tp>
      <tp>
        <v>23.896322151121453</v>
        <stp/>
        <stp>StudyData</stp>
        <stp>S.DLR</stp>
        <stp>PCB</stp>
        <stp>BaseType=Index,Index=1</stp>
        <stp>Close</stp>
        <stp>A</stp>
        <stp>0</stp>
        <stp>all</stp>
        <stp/>
        <stp/>
        <stp/>
        <stp>T</stp>
        <tr r="L141" s="1"/>
      </tp>
      <tp>
        <v>-10.152018172287265</v>
        <stp/>
        <stp>StudyData</stp>
        <stp>S.DHR</stp>
        <stp>PCB</stp>
        <stp>BaseType=Index,Index=1</stp>
        <stp>Close</stp>
        <stp>A</stp>
        <stp>0</stp>
        <stp>all</stp>
        <stp/>
        <stp/>
        <stp/>
        <stp>T</stp>
        <tr r="L139" s="1"/>
      </tp>
      <tp>
        <v>0.44930650517680015</v>
        <stp/>
        <stp>StudyData</stp>
        <stp>S.DHR</stp>
        <stp>PCB</stp>
        <stp>BaseType=Index,Index=1</stp>
        <stp>Close</stp>
        <stp>W</stp>
        <stp>0</stp>
        <stp>all</stp>
        <stp/>
        <stp/>
        <stp/>
        <stp>T</stp>
        <tr r="I139" s="1"/>
      </tp>
      <tp>
        <v>6.7379440917696813</v>
        <stp/>
        <stp>StudyData</stp>
        <stp>S.DLR</stp>
        <stp>PCB</stp>
        <stp>BaseType=Index,Index=1</stp>
        <stp>Close</stp>
        <stp>Q</stp>
        <stp>0</stp>
        <stp>all</stp>
        <stp/>
        <stp/>
        <stp/>
        <stp>T</stp>
        <tr r="K141" s="1"/>
      </tp>
      <tp>
        <v>-1.0939112487100124</v>
        <stp/>
        <stp>StudyData</stp>
        <stp>S.DLR</stp>
        <stp>PCB</stp>
        <stp>BaseType=Index,Index=1</stp>
        <stp>Close</stp>
        <stp>W</stp>
        <stp>0</stp>
        <stp>all</stp>
        <stp/>
        <stp/>
        <stp/>
        <stp>T</stp>
        <tr r="I141" s="1"/>
      </tp>
      <tp>
        <v>7.979840403191945</v>
        <stp/>
        <stp>StudyData</stp>
        <stp>S.DHR</stp>
        <stp>PCB</stp>
        <stp>BaseType=Index,Index=1</stp>
        <stp>Close</stp>
        <stp>Q</stp>
        <stp>0</stp>
        <stp>all</stp>
        <stp/>
        <stp/>
        <stp/>
        <stp>T</stp>
        <tr r="K139" s="1"/>
      </tp>
      <tp t="s">
        <v>Ball Corp</v>
        <stp/>
        <stp>ContractData</stp>
        <stp>S.BALL</stp>
        <stp>LongDescription</stp>
        <stp/>
        <stp>T</stp>
        <tr r="B55" s="1"/>
      </tp>
      <tp t="s">
        <v>Builders FirstSource Inc</v>
        <stp/>
        <stp>ContractData</stp>
        <stp>S.BLDR</stp>
        <stp>LongDescription</stp>
        <stp/>
        <stp>T</stp>
        <tr r="C25" s="2"/>
        <tr r="B65" s="1"/>
      </tp>
      <tp t="s">
        <v>BIOGEN INC CMN</v>
        <stp/>
        <stp>ContractData</stp>
        <stp>S.BIIB</stp>
        <stp>LongDescription</stp>
        <stp/>
        <stp>T</stp>
        <tr r="B62" s="1"/>
      </tp>
      <tp t="s">
        <v>BOOKING HOLDINGS INC</v>
        <stp/>
        <stp>ContractData</stp>
        <stp>S.BKNG</stp>
        <stp>LongDescription</stp>
        <stp/>
        <stp>T</stp>
        <tr r="B63" s="1"/>
      </tp>
      <tp t="s">
        <v>Berkshire Hathaway Inc. ClsB</v>
        <stp/>
        <stp>ContractData</stp>
        <stp>S.BRKB</stp>
        <stp>LongDescription</stp>
        <stp/>
        <stp>T</stp>
        <tr r="I32" s="2"/>
        <tr r="B70" s="1"/>
      </tp>
      <tp>
        <v>6.6555740432610894E-2</v>
        <stp/>
        <stp>StudyData</stp>
        <stp>S.HPQ</stp>
        <stp>PCB</stp>
        <stp>BaseType=Index,Index=1</stp>
        <stp>Close</stp>
        <stp>W</stp>
        <stp>0</stp>
        <stp>all</stp>
        <stp/>
        <stp/>
        <stp/>
        <stp>T</stp>
        <tr r="I233" s="1"/>
      </tp>
      <tp>
        <v>37.055606198723787</v>
        <stp/>
        <stp>StudyData</stp>
        <stp>S.HPQ</stp>
        <stp>PCB</stp>
        <stp>BaseType=Index,Index=1</stp>
        <stp>Close</stp>
        <stp>Q</stp>
        <stp>0</stp>
        <stp>all</stp>
        <stp/>
        <stp/>
        <stp/>
        <stp>T</stp>
        <tr r="K233" s="1"/>
      </tp>
      <tp>
        <v>34.964093357271096</v>
        <stp/>
        <stp>StudyData</stp>
        <stp>S.HPQ</stp>
        <stp>PCB</stp>
        <stp>BaseType=Index,Index=1</stp>
        <stp>Close</stp>
        <stp>A</stp>
        <stp>0</stp>
        <stp>all</stp>
        <stp/>
        <stp/>
        <stp/>
        <stp>T</stp>
        <tr r="L233" s="1"/>
      </tp>
      <tp>
        <v>10.267693436010271</v>
        <stp/>
        <stp>StudyData</stp>
        <stp>S.HPQ</stp>
        <stp>PCB</stp>
        <stp>BaseType=Index,Index=1</stp>
        <stp>Close</stp>
        <stp>M</stp>
        <stp>0</stp>
        <stp>all</stp>
        <stp/>
        <stp/>
        <stp/>
        <stp>T</stp>
        <tr r="J233" s="1"/>
      </tp>
      <tp t="s">
        <v>Adobe Inc.</v>
        <stp/>
        <stp>ContractData</stp>
        <stp>S.ADBE</stp>
        <stp>LongDescription</stp>
        <stp/>
        <stp>T</stp>
        <tr r="B9" s="1"/>
      </tp>
      <tp>
        <v>6244086.6591434302</v>
        <stp/>
        <stp>StudyData</stp>
        <stp>S.BA</stp>
        <stp>MA</stp>
        <stp>InputChoice=Vol,MAType=Sim,Period=21</stp>
        <stp>MA</stp>
        <stp>D</stp>
        <stp>-1</stp>
        <stp>all</stp>
        <stp/>
        <stp/>
        <stp/>
        <stp>T</stp>
        <tr r="N53" s="1"/>
      </tp>
      <tp t="s">
        <v>Autodesk Inc</v>
        <stp/>
        <stp>ContractData</stp>
        <stp>S.ADSK</stp>
        <stp>LongDescription</stp>
        <stp/>
        <stp>T</stp>
        <tr r="B13" s="1"/>
      </tp>
      <tp t="s">
        <v>APPLE INC.</v>
        <stp/>
        <stp>ContractData</stp>
        <stp>S.AAPL</stp>
        <stp>LongDescription</stp>
        <stp/>
        <stp>T</stp>
        <tr r="B3" s="1"/>
      </tp>
      <tp t="s">
        <v>AbbVie Inc.</v>
        <stp/>
        <stp>ContractData</stp>
        <stp>S.ABBV</stp>
        <stp>LongDescription</stp>
        <stp/>
        <stp>T</stp>
        <tr r="B4" s="1"/>
      </tp>
      <tp t="s">
        <v>Airbnb, Inc. Class A</v>
        <stp/>
        <stp>ContractData</stp>
        <stp>S.ABNB</stp>
        <stp>LongDescription</stp>
        <stp/>
        <stp>T</stp>
        <tr r="O32" s="2"/>
        <tr r="C34" s="2"/>
        <tr r="H10" s="2"/>
        <tr r="B5" s="1"/>
      </tp>
      <tp>
        <v>1377014.888172714</v>
        <stp/>
        <stp>StudyData</stp>
        <stp>S.BG</stp>
        <stp>MA</stp>
        <stp>InputChoice=Vol,MAType=Sim,Period=21</stp>
        <stp>MA</stp>
        <stp>D</stp>
        <stp>-1</stp>
        <stp>all</stp>
        <stp/>
        <stp/>
        <stp/>
        <stp>T</stp>
        <tr r="N61" s="1"/>
      </tp>
      <tp t="s">
        <v>Arch Capital Grp Ltd</v>
        <stp/>
        <stp>ContractData</stp>
        <stp>S.ACGL</stp>
        <stp>LongDescription</stp>
        <stp/>
        <stp>T</stp>
        <tr r="B7" s="1"/>
      </tp>
      <tp t="s">
        <v>Align Technology Inc</v>
        <stp/>
        <stp>ContractData</stp>
        <stp>S.ALGN</stp>
        <stp>LongDescription</stp>
        <stp/>
        <stp>T</stp>
        <tr r="B23" s="1"/>
      </tp>
      <tp t="s">
        <v>Allegion plc</v>
        <stp/>
        <stp>ContractData</stp>
        <stp>S.ALLE</stp>
        <stp>LongDescription</stp>
        <stp/>
        <stp>T</stp>
        <tr r="B25" s="1"/>
      </tp>
      <tp t="s">
        <v>AMGEN</v>
        <stp/>
        <stp>ContractData</stp>
        <stp>S.AMGN</stp>
        <stp>LongDescription</stp>
        <stp/>
        <stp>T</stp>
        <tr r="B30" s="1"/>
      </tp>
      <tp t="s">
        <v>Amcor PLC</v>
        <stp/>
        <stp>ContractData</stp>
        <stp>S.AMCR</stp>
        <stp>LongDescription</stp>
        <stp/>
        <stp>T</stp>
        <tr r="B27" s="1"/>
      </tp>
      <tp t="s">
        <v>APPLIED MATERIALS</v>
        <stp/>
        <stp>ContractData</stp>
        <stp>S.AMAT</stp>
        <stp>LongDescription</stp>
        <stp/>
        <stp>T</stp>
        <tr r="B26" s="1"/>
      </tp>
      <tp t="s">
        <v>Amazon.com Inc</v>
        <stp/>
        <stp>ContractData</stp>
        <stp>S.AMZN</stp>
        <stp>LongDescription</stp>
        <stp/>
        <stp>T</stp>
        <tr r="B33" s="1"/>
      </tp>
      <tp t="s">
        <v>Arista Networks, Inc.</v>
        <stp/>
        <stp>ContractData</stp>
        <stp>S.ANET</stp>
        <stp>LongDescription</stp>
        <stp/>
        <stp>T</stp>
        <tr r="B34" s="1"/>
      </tp>
      <tp t="s">
        <v>AKAMAI TECHNOLOGIES</v>
        <stp/>
        <stp>ContractData</stp>
        <stp>S.AKAM</stp>
        <stp>LongDescription</stp>
        <stp/>
        <stp>T</stp>
        <tr r="C7" s="2"/>
        <tr r="B21" s="1"/>
      </tp>
      <tp t="s">
        <v>Broadcom Inc.</v>
        <stp/>
        <stp>ContractData</stp>
        <stp>S.AVGO</stp>
        <stp>LongDescription</stp>
        <stp/>
        <stp>T</stp>
        <tr r="B47" s="1"/>
      </tp>
      <tp>
        <v>1115928.85439719</v>
        <stp/>
        <stp>StudyData</stp>
        <stp>S.BR</stp>
        <stp>MA</stp>
        <stp>InputChoice=Vol,MAType=Sim,Period=21</stp>
        <stp>MA</stp>
        <stp>D</stp>
        <stp>-1</stp>
        <stp>all</stp>
        <stp/>
        <stp/>
        <stp/>
        <stp>T</stp>
        <tr r="N69" s="1"/>
      </tp>
      <tp t="s">
        <v>Aptiv PLC</v>
        <stp/>
        <stp>ContractData</stp>
        <stp>S.APTV</stp>
        <stp>LongDescription</stp>
        <stp/>
        <stp>T</stp>
        <tr r="H24" s="2"/>
        <tr r="B42" s="1"/>
      </tp>
      <tp t="s">
        <v>Ares Management, L.P.</v>
        <stp/>
        <stp>ContractData</stp>
        <stp>S.ARES</stp>
        <stp>LongDescription</stp>
        <stp/>
        <stp>T</stp>
        <tr r="B44" s="1"/>
      </tp>
      <tp>
        <v>5009378.9622021904</v>
        <stp/>
        <stp>StudyData</stp>
        <stp>S.BX</stp>
        <stp>MA</stp>
        <stp>InputChoice=Vol,MAType=Sim,Period=21</stp>
        <stp>MA</stp>
        <stp>D</stp>
        <stp>-1</stp>
        <stp>all</stp>
        <stp/>
        <stp/>
        <stp/>
        <stp>T</stp>
        <tr r="N73" s="1"/>
      </tp>
      <tp t="s">
        <v>AXON ENTERPRISE, INC</v>
        <stp/>
        <stp>ContractData</stp>
        <stp>S.AXON</stp>
        <stp>LongDescription</stp>
        <stp/>
        <stp>T</stp>
        <tr r="B50" s="1"/>
      </tp>
      <tp>
        <v>55.619047619</v>
        <stp/>
        <stp>StudyData</stp>
        <stp>S.OXY</stp>
        <stp>MA</stp>
        <stp>InputChoice=Close,MAType=Sim,Period=21</stp>
        <stp>MA</stp>
        <stp>D</stp>
        <stp/>
        <stp>all</stp>
        <stp/>
        <stp/>
        <stp/>
        <stp>T</stp>
        <tr r="P356" s="1"/>
      </tp>
      <tp>
        <v>148.0428571429</v>
        <stp/>
        <stp>StudyData</stp>
        <stp>S.EXR</stp>
        <stp>MA</stp>
        <stp>InputChoice=Close,MAType=Sim,Period=21</stp>
        <stp>MA</stp>
        <stp>D</stp>
        <stp/>
        <stp>all</stp>
        <stp/>
        <stp/>
        <stp/>
        <stp>T</stp>
        <tr r="P179" s="1"/>
      </tp>
      <tp>
        <v>344.91904761900003</v>
        <stp/>
        <stp>StudyData</stp>
        <stp>S.AXP</stp>
        <stp>MA</stp>
        <stp>InputChoice=Close,MAType=Sim,Period=21</stp>
        <stp>MA</stp>
        <stp>D</stp>
        <stp/>
        <stp>all</stp>
        <stp/>
        <stp/>
        <stp/>
        <stp>T</stp>
        <tr r="P51" s="1"/>
      </tp>
      <tp>
        <v>69.338095238099996</v>
        <stp/>
        <stp>StudyData</stp>
        <stp>S.BXP</stp>
        <stp>MA</stp>
        <stp>InputChoice=Close,MAType=Sim,Period=21</stp>
        <stp>MA</stp>
        <stp>D</stp>
        <stp/>
        <stp>all</stp>
        <stp/>
        <stp/>
        <stp/>
        <stp>T</stp>
        <tr r="P74" s="1"/>
      </tp>
      <tp>
        <v>89.81</v>
        <stp/>
        <stp>StudyData</stp>
        <stp>S.TXT</stp>
        <stp>MA</stp>
        <stp>InputChoice=Close,MAType=Sim,Period=21</stp>
        <stp>MA</stp>
        <stp>D</stp>
        <stp/>
        <stp>all</stp>
        <stp/>
        <stp/>
        <stp/>
        <stp>T</stp>
        <tr r="P454" s="1"/>
      </tp>
      <tp>
        <v>284.45333333330001</v>
        <stp/>
        <stp>StudyData</stp>
        <stp>S.TXN</stp>
        <stp>MA</stp>
        <stp>InputChoice=Close,MAType=Sim,Period=21</stp>
        <stp>MA</stp>
        <stp>D</stp>
        <stp/>
        <stp>all</stp>
        <stp/>
        <stp/>
        <stp/>
        <stp>T</stp>
        <tr r="P453" s="1"/>
      </tp>
      <tp>
        <v>46.2761904762</v>
        <stp/>
        <stp>StudyData</stp>
        <stp>S.EXC</stp>
        <stp>MA</stp>
        <stp>InputChoice=Close,MAType=Sim,Period=21</stp>
        <stp>MA</stp>
        <stp>D</stp>
        <stp/>
        <stp>all</stp>
        <stp/>
        <stp/>
        <stp/>
        <stp>T</stp>
        <tr r="P175" s="1"/>
      </tp>
      <tp>
        <v>90.828095238100005</v>
        <stp/>
        <stp>StudyData</stp>
        <stp>S.EXE</stp>
        <stp>MA</stp>
        <stp>InputChoice=Close,MAType=Sim,Period=21</stp>
        <stp>MA</stp>
        <stp>D</stp>
        <stp/>
        <stp>all</stp>
        <stp/>
        <stp/>
        <stp/>
        <stp>T</stp>
        <tr r="P176" s="1"/>
      </tp>
      <tp>
        <v>-3.853121516164995</v>
        <stp/>
        <stp>StudyData</stp>
        <stp>S.PEP</stp>
        <stp>PCB</stp>
        <stp>BaseType=Index,Index=1</stp>
        <stp>Close</stp>
        <stp>A</stp>
        <stp>0</stp>
        <stp>all</stp>
        <stp/>
        <stp/>
        <stp/>
        <stp>T</stp>
        <tr r="L362" s="1"/>
      </tp>
      <tp>
        <v>-1.1249641731155009</v>
        <stp/>
        <stp>StudyData</stp>
        <stp>S.PEP</stp>
        <stp>PCB</stp>
        <stp>BaseType=Index,Index=1</stp>
        <stp>Close</stp>
        <stp>M</stp>
        <stp>0</stp>
        <stp>all</stp>
        <stp/>
        <stp/>
        <stp/>
        <stp>T</stp>
        <tr r="J362" s="1"/>
      </tp>
      <tp>
        <v>1.9128508124076833</v>
        <stp/>
        <stp>StudyData</stp>
        <stp>S.PEP</stp>
        <stp>PCB</stp>
        <stp>BaseType=Index,Index=1</stp>
        <stp>Close</stp>
        <stp>Q</stp>
        <stp>0</stp>
        <stp>all</stp>
        <stp/>
        <stp/>
        <stp/>
        <stp>T</stp>
        <tr r="K362" s="1"/>
      </tp>
      <tp>
        <v>-0.74090058984318874</v>
        <stp/>
        <stp>StudyData</stp>
        <stp>S.PEP</stp>
        <stp>PCB</stp>
        <stp>BaseType=Index,Index=1</stp>
        <stp>Close</stp>
        <stp>W</stp>
        <stp>0</stp>
        <stp>all</stp>
        <stp/>
        <stp/>
        <stp/>
        <stp>T</stp>
        <tr r="I362" s="1"/>
      </tp>
      <tp>
        <v>2.2297624818225907</v>
        <stp/>
        <stp>StudyData</stp>
        <stp>S.ROP</stp>
        <stp>PCB</stp>
        <stp>BaseType=Index,Index=1</stp>
        <stp>Close</stp>
        <stp>M</stp>
        <stp>0</stp>
        <stp>all</stp>
        <stp/>
        <stp/>
        <stp/>
        <stp>T</stp>
        <tr r="J397" s="1"/>
      </tp>
      <tp>
        <v>-9.979107227102185</v>
        <stp/>
        <stp>StudyData</stp>
        <stp>S.ROP</stp>
        <stp>PCB</stp>
        <stp>BaseType=Index,Index=1</stp>
        <stp>Close</stp>
        <stp>A</stp>
        <stp>0</stp>
        <stp>all</stp>
        <stp/>
        <stp/>
        <stp/>
        <stp>T</stp>
        <tr r="L397" s="1"/>
      </tp>
      <tp>
        <v>18.416619876473906</v>
        <stp/>
        <stp>StudyData</stp>
        <stp>S.ROP</stp>
        <stp>PCB</stp>
        <stp>BaseType=Index,Index=1</stp>
        <stp>Close</stp>
        <stp>Q</stp>
        <stp>0</stp>
        <stp>all</stp>
        <stp/>
        <stp/>
        <stp/>
        <stp>T</stp>
        <tr r="K397" s="1"/>
      </tp>
      <tp>
        <v>-0.38284648850216624</v>
        <stp/>
        <stp>StudyData</stp>
        <stp>S.ROP</stp>
        <stp>PCB</stp>
        <stp>BaseType=Index,Index=1</stp>
        <stp>Close</stp>
        <stp>W</stp>
        <stp>0</stp>
        <stp>all</stp>
        <stp/>
        <stp/>
        <stp/>
        <stp>T</stp>
        <tr r="I397" s="1"/>
      </tp>
      <tp>
        <v>0.30123575120665302</v>
        <stp/>
        <stp>StudyData</stp>
        <stp>S.UNP</stp>
        <stp>PCB</stp>
        <stp>BaseType=Index,Index=1</stp>
        <stp>Close</stp>
        <stp>M</stp>
        <stp>0</stp>
        <stp>all</stp>
        <stp/>
        <stp/>
        <stp/>
        <stp>T</stp>
        <tr r="J462" s="1"/>
      </tp>
      <tp>
        <v>26.668684074010031</v>
        <stp/>
        <stp>StudyData</stp>
        <stp>S.UNP</stp>
        <stp>PCB</stp>
        <stp>BaseType=Index,Index=1</stp>
        <stp>Close</stp>
        <stp>A</stp>
        <stp>0</stp>
        <stp>all</stp>
        <stp/>
        <stp/>
        <stp/>
        <stp>T</stp>
        <tr r="L462" s="1"/>
      </tp>
      <tp>
        <v>7.7242647058823506</v>
        <stp/>
        <stp>StudyData</stp>
        <stp>S.UNP</stp>
        <stp>PCB</stp>
        <stp>BaseType=Index,Index=1</stp>
        <stp>Close</stp>
        <stp>Q</stp>
        <stp>0</stp>
        <stp>all</stp>
        <stp/>
        <stp/>
        <stp/>
        <stp>T</stp>
        <tr r="K462" s="1"/>
      </tp>
      <tp>
        <v>-4.0937468017604665E-2</v>
        <stp/>
        <stp>StudyData</stp>
        <stp>S.UNP</stp>
        <stp>PCB</stp>
        <stp>BaseType=Index,Index=1</stp>
        <stp>Close</stp>
        <stp>W</stp>
        <stp>0</stp>
        <stp>all</stp>
        <stp/>
        <stp/>
        <stp/>
        <stp>T</stp>
        <tr r="I462" s="1"/>
      </tp>
      <tp>
        <v>-9.5544130248500441</v>
        <stp/>
        <stp>StudyData</stp>
        <stp>S.TAP</stp>
        <stp>PCB</stp>
        <stp>BaseType=Index,Index=1</stp>
        <stp>Close</stp>
        <stp>A</stp>
        <stp>0</stp>
        <stp>all</stp>
        <stp/>
        <stp/>
        <stp/>
        <stp>T</stp>
        <tr r="L429" s="1"/>
      </tp>
      <tp>
        <v>1.5880654475457088</v>
        <stp/>
        <stp>StudyData</stp>
        <stp>S.TAP</stp>
        <stp>PCB</stp>
        <stp>BaseType=Index,Index=1</stp>
        <stp>Close</stp>
        <stp>M</stp>
        <stp>0</stp>
        <stp>all</stp>
        <stp/>
        <stp/>
        <stp/>
        <stp>T</stp>
        <tr r="J429" s="1"/>
      </tp>
      <tp>
        <v>-2.6516024902005961</v>
        <stp/>
        <stp>StudyData</stp>
        <stp>S.TAP</stp>
        <stp>PCB</stp>
        <stp>BaseType=Index,Index=1</stp>
        <stp>Close</stp>
        <stp>W</stp>
        <stp>0</stp>
        <stp>all</stp>
        <stp/>
        <stp/>
        <stp/>
        <stp>T</stp>
        <tr r="I429" s="1"/>
      </tp>
      <tp>
        <v>8.367556468172479</v>
        <stp/>
        <stp>StudyData</stp>
        <stp>S.TAP</stp>
        <stp>PCB</stp>
        <stp>BaseType=Index,Index=1</stp>
        <stp>Close</stp>
        <stp>Q</stp>
        <stp>0</stp>
        <stp>all</stp>
        <stp/>
        <stp/>
        <stp/>
        <stp>T</stp>
        <tr r="K429" s="1"/>
      </tp>
      <tp>
        <v>4.1770796144234135</v>
        <stp/>
        <stp>StudyData</stp>
        <stp>S.KDP</stp>
        <stp>PCB</stp>
        <stp>BaseType=Index,Index=1</stp>
        <stp>Close</stp>
        <stp>A</stp>
        <stp>0</stp>
        <stp>all</stp>
        <stp/>
        <stp/>
        <stp/>
        <stp>T</stp>
        <tr r="L266" s="1"/>
      </tp>
      <tp>
        <v>-6.2339331619537317</v>
        <stp/>
        <stp>StudyData</stp>
        <stp>S.KDP</stp>
        <stp>PCB</stp>
        <stp>BaseType=Index,Index=1</stp>
        <stp>Close</stp>
        <stp>M</stp>
        <stp>0</stp>
        <stp>all</stp>
        <stp/>
        <stp/>
        <stp/>
        <stp>T</stp>
        <tr r="J266" s="1"/>
      </tp>
      <tp>
        <v>-10.846318362358703</v>
        <stp/>
        <stp>StudyData</stp>
        <stp>S.KDP</stp>
        <stp>PCB</stp>
        <stp>BaseType=Index,Index=1</stp>
        <stp>Close</stp>
        <stp>Q</stp>
        <stp>0</stp>
        <stp>all</stp>
        <stp/>
        <stp/>
        <stp/>
        <stp>T</stp>
        <tr r="K266" s="1"/>
      </tp>
      <tp>
        <v>-2.7657447517494229</v>
        <stp/>
        <stp>StudyData</stp>
        <stp>S.KDP</stp>
        <stp>PCB</stp>
        <stp>BaseType=Index,Index=1</stp>
        <stp>Close</stp>
        <stp>W</stp>
        <stp>0</stp>
        <stp>all</stp>
        <stp/>
        <stp/>
        <stp/>
        <stp>T</stp>
        <tr r="I266" s="1"/>
      </tp>
      <tp>
        <v>-1.2716262975778621</v>
        <stp/>
        <stp>StudyData</stp>
        <stp>S.APP</stp>
        <stp>PCB</stp>
        <stp>BaseType=Index,Index=1</stp>
        <stp>Close</stp>
        <stp>W</stp>
        <stp>0</stp>
        <stp>all</stp>
        <stp/>
        <stp/>
        <stp/>
        <stp>T</stp>
        <tr r="I41" s="1"/>
      </tp>
      <tp>
        <v>5.535901722194148</v>
        <stp/>
        <stp>StudyData</stp>
        <stp>S.ADP</stp>
        <stp>PCB</stp>
        <stp>BaseType=Index,Index=1</stp>
        <stp>Close</stp>
        <stp>A</stp>
        <stp>0</stp>
        <stp>all</stp>
        <stp/>
        <stp/>
        <stp/>
        <stp>T</stp>
        <tr r="L12" s="1"/>
      </tp>
      <tp>
        <v>6.391466481658143</v>
        <stp/>
        <stp>StudyData</stp>
        <stp>S.AEP</stp>
        <stp>PCB</stp>
        <stp>BaseType=Index,Index=1</stp>
        <stp>Close</stp>
        <stp>A</stp>
        <stp>0</stp>
        <stp>all</stp>
        <stp/>
        <stp/>
        <stp/>
        <stp>T</stp>
        <tr r="L15" s="1"/>
      </tp>
      <tp>
        <v>-33.546183257962468</v>
        <stp/>
        <stp>StudyData</stp>
        <stp>S.APP</stp>
        <stp>PCB</stp>
        <stp>BaseType=Index,Index=1</stp>
        <stp>Close</stp>
        <stp>Q</stp>
        <stp>0</stp>
        <stp>all</stp>
        <stp/>
        <stp/>
        <stp/>
        <stp>T</stp>
        <tr r="K41" s="1"/>
      </tp>
      <tp>
        <v>2.8433240510039539</v>
        <stp/>
        <stp>StudyData</stp>
        <stp>S.AMP</stp>
        <stp>PCB</stp>
        <stp>BaseType=Index,Index=1</stp>
        <stp>Close</stp>
        <stp>M</stp>
        <stp>0</stp>
        <stp>all</stp>
        <stp/>
        <stp/>
        <stp/>
        <stp>T</stp>
        <tr r="J31" s="1"/>
      </tp>
      <tp>
        <v>-0.63066498489338352</v>
        <stp/>
        <stp>StudyData</stp>
        <stp>S.AXP</stp>
        <stp>PCB</stp>
        <stp>BaseType=Index,Index=1</stp>
        <stp>Close</stp>
        <stp>W</stp>
        <stp>0</stp>
        <stp>all</stp>
        <stp/>
        <stp/>
        <stp/>
        <stp>T</stp>
        <tr r="I51" s="1"/>
      </tp>
      <tp>
        <v>14.483827548231835</v>
        <stp/>
        <stp>StudyData</stp>
        <stp>S.AMP</stp>
        <stp>PCB</stp>
        <stp>BaseType=Index,Index=1</stp>
        <stp>Close</stp>
        <stp>A</stp>
        <stp>0</stp>
        <stp>all</stp>
        <stp/>
        <stp/>
        <stp/>
        <stp>T</stp>
        <tr r="L31" s="1"/>
      </tp>
      <tp>
        <v>1.8802071605494439</v>
        <stp/>
        <stp>StudyData</stp>
        <stp>S.ADP</stp>
        <stp>PCB</stp>
        <stp>BaseType=Index,Index=1</stp>
        <stp>Close</stp>
        <stp>M</stp>
        <stp>0</stp>
        <stp>all</stp>
        <stp/>
        <stp/>
        <stp/>
        <stp>T</stp>
        <tr r="J12" s="1"/>
      </tp>
      <tp>
        <v>0.15077605321507492</v>
        <stp/>
        <stp>StudyData</stp>
        <stp>S.AXP</stp>
        <stp>PCB</stp>
        <stp>BaseType=Index,Index=1</stp>
        <stp>Close</stp>
        <stp>Q</stp>
        <stp>0</stp>
        <stp>all</stp>
        <stp/>
        <stp/>
        <stp/>
        <stp>T</stp>
        <tr r="K51" s="1"/>
      </tp>
      <tp>
        <v>-4.043801329683224</v>
        <stp/>
        <stp>StudyData</stp>
        <stp>S.AEP</stp>
        <stp>PCB</stp>
        <stp>BaseType=Index,Index=1</stp>
        <stp>Close</stp>
        <stp>M</stp>
        <stp>0</stp>
        <stp>all</stp>
        <stp/>
        <stp/>
        <stp/>
        <stp>T</stp>
        <tr r="J15" s="1"/>
      </tp>
      <tp>
        <v>21.219022103148028</v>
        <stp/>
        <stp>StudyData</stp>
        <stp>S.ADP</stp>
        <stp>PCB</stp>
        <stp>BaseType=Index,Index=1</stp>
        <stp>Close</stp>
        <stp>Q</stp>
        <stp>0</stp>
        <stp>all</stp>
        <stp/>
        <stp/>
        <stp/>
        <stp>T</stp>
        <tr r="K12" s="1"/>
      </tp>
      <tp>
        <v>0.74646840148698623</v>
        <stp/>
        <stp>StudyData</stp>
        <stp>S.AXP</stp>
        <stp>PCB</stp>
        <stp>BaseType=Index,Index=1</stp>
        <stp>Close</stp>
        <stp>M</stp>
        <stp>0</stp>
        <stp>all</stp>
        <stp/>
        <stp/>
        <stp/>
        <stp>T</stp>
        <tr r="J51" s="1"/>
      </tp>
      <tp>
        <v>-10.328192383597687</v>
        <stp/>
        <stp>StudyData</stp>
        <stp>S.AEP</stp>
        <stp>PCB</stp>
        <stp>BaseType=Index,Index=1</stp>
        <stp>Close</stp>
        <stp>Q</stp>
        <stp>0</stp>
        <stp>all</stp>
        <stp/>
        <stp/>
        <stp/>
        <stp>T</stp>
        <tr r="K15" s="1"/>
      </tp>
      <tp>
        <v>5.528527200355083E-2</v>
        <stp/>
        <stp>StudyData</stp>
        <stp>S.ADP</stp>
        <stp>PCB</stp>
        <stp>BaseType=Index,Index=1</stp>
        <stp>Close</stp>
        <stp>W</stp>
        <stp>0</stp>
        <stp>all</stp>
        <stp/>
        <stp/>
        <stp/>
        <stp>T</stp>
        <tr r="I12" s="1"/>
      </tp>
      <tp>
        <v>-2.4258331344945496</v>
        <stp/>
        <stp>StudyData</stp>
        <stp>S.AEP</stp>
        <stp>PCB</stp>
        <stp>BaseType=Index,Index=1</stp>
        <stp>Close</stp>
        <stp>W</stp>
        <stp>0</stp>
        <stp>all</stp>
        <stp/>
        <stp/>
        <stp/>
        <stp>T</stp>
        <tr r="I15" s="1"/>
      </tp>
      <tp>
        <v>-49.186726425454872</v>
        <stp/>
        <stp>StudyData</stp>
        <stp>S.APP</stp>
        <stp>PCB</stp>
        <stp>BaseType=Index,Index=1</stp>
        <stp>Close</stp>
        <stp>A</stp>
        <stp>0</stp>
        <stp>all</stp>
        <stp/>
        <stp/>
        <stp/>
        <stp>T</stp>
        <tr r="L41" s="1"/>
      </tp>
      <tp>
        <v>-13.516039403889881</v>
        <stp/>
        <stp>StudyData</stp>
        <stp>S.APP</stp>
        <stp>PCB</stp>
        <stp>BaseType=Index,Index=1</stp>
        <stp>Close</stp>
        <stp>M</stp>
        <stp>0</stp>
        <stp>all</stp>
        <stp/>
        <stp/>
        <stp/>
        <stp>T</stp>
        <tr r="J41" s="1"/>
      </tp>
      <tp>
        <v>22.364635103322001</v>
        <stp/>
        <stp>StudyData</stp>
        <stp>S.AMP</stp>
        <stp>PCB</stp>
        <stp>BaseType=Index,Index=1</stp>
        <stp>Close</stp>
        <stp>Q</stp>
        <stp>0</stp>
        <stp>all</stp>
        <stp/>
        <stp/>
        <stp/>
        <stp>T</stp>
        <tr r="K31" s="1"/>
      </tp>
      <tp>
        <v>1.6993369324975534</v>
        <stp/>
        <stp>StudyData</stp>
        <stp>S.AMP</stp>
        <stp>PCB</stp>
        <stp>BaseType=Index,Index=1</stp>
        <stp>Close</stp>
        <stp>W</stp>
        <stp>0</stp>
        <stp>all</stp>
        <stp/>
        <stp/>
        <stp/>
        <stp>T</stp>
        <tr r="I31" s="1"/>
      </tp>
      <tp>
        <v>-8.4308690363562633</v>
        <stp/>
        <stp>StudyData</stp>
        <stp>S.AXP</stp>
        <stp>PCB</stp>
        <stp>BaseType=Index,Index=1</stp>
        <stp>Close</stp>
        <stp>A</stp>
        <stp>0</stp>
        <stp>all</stp>
        <stp/>
        <stp/>
        <stp/>
        <stp>T</stp>
        <tr r="L51" s="1"/>
      </tp>
      <tp>
        <v>-4.4243577545195043</v>
        <stp/>
        <stp>StudyData</stp>
        <stp>S.CNP</stp>
        <stp>PCB</stp>
        <stp>BaseType=Index,Index=1</stp>
        <stp>Close</stp>
        <stp>M</stp>
        <stp>0</stp>
        <stp>all</stp>
        <stp/>
        <stp/>
        <stp/>
        <stp>T</stp>
        <tr r="J104" s="1"/>
      </tp>
      <tp>
        <v>0.86321381142097608</v>
        <stp/>
        <stp>StudyData</stp>
        <stp>S.COP</stp>
        <stp>PCB</stp>
        <stp>BaseType=Index,Index=1</stp>
        <stp>Close</stp>
        <stp>M</stp>
        <stp>0</stp>
        <stp>all</stp>
        <stp/>
        <stp/>
        <stp/>
        <stp>T</stp>
        <tr r="J109" s="1"/>
      </tp>
      <tp>
        <v>4.7991653625456339</v>
        <stp/>
        <stp>StudyData</stp>
        <stp>S.CNP</stp>
        <stp>PCB</stp>
        <stp>BaseType=Index,Index=1</stp>
        <stp>Close</stp>
        <stp>A</stp>
        <stp>0</stp>
        <stp>all</stp>
        <stp/>
        <stp/>
        <stp/>
        <stp>T</stp>
        <tr r="L104" s="1"/>
      </tp>
      <tp>
        <v>29.815190684755898</v>
        <stp/>
        <stp>StudyData</stp>
        <stp>S.COP</stp>
        <stp>PCB</stp>
        <stp>BaseType=Index,Index=1</stp>
        <stp>Close</stp>
        <stp>A</stp>
        <stp>0</stp>
        <stp>all</stp>
        <stp/>
        <stp/>
        <stp/>
        <stp>T</stp>
        <tr r="L109" s="1"/>
      </tp>
      <tp>
        <v>-8.7647593097184373</v>
        <stp/>
        <stp>StudyData</stp>
        <stp>S.CNP</stp>
        <stp>PCB</stp>
        <stp>BaseType=Index,Index=1</stp>
        <stp>Close</stp>
        <stp>Q</stp>
        <stp>0</stp>
        <stp>all</stp>
        <stp/>
        <stp/>
        <stp/>
        <stp>T</stp>
        <tr r="K104" s="1"/>
      </tp>
      <tp>
        <v>16.891111966140812</v>
        <stp/>
        <stp>StudyData</stp>
        <stp>S.COP</stp>
        <stp>PCB</stp>
        <stp>BaseType=Index,Index=1</stp>
        <stp>Close</stp>
        <stp>Q</stp>
        <stp>0</stp>
        <stp>all</stp>
        <stp/>
        <stp/>
        <stp/>
        <stp>T</stp>
        <tr r="K109" s="1"/>
      </tp>
      <tp>
        <v>-1.2291052114060963</v>
        <stp/>
        <stp>StudyData</stp>
        <stp>S.CNP</stp>
        <stp>PCB</stp>
        <stp>BaseType=Index,Index=1</stp>
        <stp>Close</stp>
        <stp>W</stp>
        <stp>0</stp>
        <stp>all</stp>
        <stp/>
        <stp/>
        <stp/>
        <stp>T</stp>
        <tr r="I104" s="1"/>
      </tp>
      <tp>
        <v>3.3245472323781962</v>
        <stp/>
        <stp>StudyData</stp>
        <stp>S.COP</stp>
        <stp>PCB</stp>
        <stp>BaseType=Index,Index=1</stp>
        <stp>Close</stp>
        <stp>W</stp>
        <stp>0</stp>
        <stp>all</stp>
        <stp/>
        <stp/>
        <stp/>
        <stp>T</stp>
        <tr r="I109" s="1"/>
      </tp>
      <tp>
        <v>-2.75426768039019</v>
        <stp/>
        <stp>StudyData</stp>
        <stp>S.BXP</stp>
        <stp>PCB</stp>
        <stp>BaseType=Index,Index=1</stp>
        <stp>Close</stp>
        <stp>W</stp>
        <stp>0</stp>
        <stp>all</stp>
        <stp/>
        <stp/>
        <stp/>
        <stp>T</stp>
        <tr r="I74" s="1"/>
      </tp>
      <tp>
        <v>2.2319408837279502</v>
        <stp/>
        <stp>StudyData</stp>
        <stp>S.BXP</stp>
        <stp>PCB</stp>
        <stp>BaseType=Index,Index=1</stp>
        <stp>Close</stp>
        <stp>Q</stp>
        <stp>0</stp>
        <stp>all</stp>
        <stp/>
        <stp/>
        <stp/>
        <stp>T</stp>
        <tr r="K74" s="1"/>
      </tp>
      <tp>
        <v>-3.3228750713063295</v>
        <stp/>
        <stp>StudyData</stp>
        <stp>S.BXP</stp>
        <stp>PCB</stp>
        <stp>BaseType=Index,Index=1</stp>
        <stp>Close</stp>
        <stp>M</stp>
        <stp>0</stp>
        <stp>all</stp>
        <stp/>
        <stp/>
        <stp/>
        <stp>T</stp>
        <tr r="J74" s="1"/>
      </tp>
      <tp>
        <v>0.45939537640782785</v>
        <stp/>
        <stp>StudyData</stp>
        <stp>S.BXP</stp>
        <stp>PCB</stp>
        <stp>BaseType=Index,Index=1</stp>
        <stp>Close</stp>
        <stp>A</stp>
        <stp>0</stp>
        <stp>all</stp>
        <stp/>
        <stp/>
        <stp/>
        <stp>T</stp>
        <tr r="L74" s="1"/>
      </tp>
      <tp>
        <v>2000438.4247942381</v>
        <stp/>
        <stp>StudyData</stp>
        <stp>S.CB</stp>
        <stp>MA</stp>
        <stp>InputChoice=Vol,MAType=Sim,Period=21</stp>
        <stp>MA</stp>
        <stp>D</stp>
        <stp>-1</stp>
        <stp>all</stp>
        <stp/>
        <stp/>
        <stp/>
        <stp>T</stp>
        <tr r="N80" s="1"/>
      </tp>
      <tp>
        <v>2190529.0657596211</v>
        <stp/>
        <stp>StudyData</stp>
        <stp>S.CF</stp>
        <stp>MA</stp>
        <stp>InputChoice=Vol,MAType=Sim,Period=21</stp>
        <stp>MA</stp>
        <stp>D</stp>
        <stp>-1</stp>
        <stp>all</stp>
        <stp/>
        <stp/>
        <stp/>
        <stp>T</stp>
        <tr r="N88" s="1"/>
      </tp>
      <tp>
        <v>1981792.5483555719</v>
        <stp/>
        <stp>StudyData</stp>
        <stp>S.CI</stp>
        <stp>MA</stp>
        <stp>InputChoice=Vol,MAType=Sim,Period=21</stp>
        <stp>MA</stp>
        <stp>D</stp>
        <stp>-1</stp>
        <stp>all</stp>
        <stp/>
        <stp/>
        <stp/>
        <stp>T</stp>
        <tr r="N93" s="1"/>
      </tp>
      <tp>
        <v>4681231.5162956202</v>
        <stp/>
        <stp>StudyData</stp>
        <stp>S.CL</stp>
        <stp>MA</stp>
        <stp>InputChoice=Vol,MAType=Sim,Period=21</stp>
        <stp>MA</stp>
        <stp>D</stp>
        <stp>-1</stp>
        <stp>all</stp>
        <stp/>
        <stp/>
        <stp/>
        <stp>T</stp>
        <tr r="N96" s="1"/>
      </tp>
      <tp>
        <v>80.557142857100004</v>
        <stp/>
        <stp>StudyData</stp>
        <stp>S.XYZ</stp>
        <stp>MA</stp>
        <stp>InputChoice=Close,MAType=Sim,Period=21</stp>
        <stp>MA</stp>
        <stp>D</stp>
        <stp/>
        <stp>all</stp>
        <stp/>
        <stp/>
        <stp/>
        <stp>T</stp>
        <tr r="P500" s="1"/>
      </tp>
      <tp>
        <v>83.305238095199996</v>
        <stp/>
        <stp>StudyData</stp>
        <stp>S.SYY</stp>
        <stp>MA</stp>
        <stp>InputChoice=Close,MAType=Sim,Period=21</stp>
        <stp>MA</stp>
        <stp>D</stp>
        <stp/>
        <stp>all</stp>
        <stp/>
        <stp/>
        <stp/>
        <stp>T</stp>
        <tr r="P427" s="1"/>
      </tp>
      <tp>
        <v>180.48952380950001</v>
        <stp/>
        <stp>StudyData</stp>
        <stp>S.LYV</stp>
        <stp>MA</stp>
        <stp>InputChoice=Close,MAType=Sim,Period=21</stp>
        <stp>MA</stp>
        <stp>D</stp>
        <stp/>
        <stp>all</stp>
        <stp/>
        <stp/>
        <stp/>
        <stp>T</stp>
        <tr r="P295" s="1"/>
      </tp>
      <tp>
        <v>330.639047619</v>
        <stp/>
        <stp>StudyData</stp>
        <stp>S.SYK</stp>
        <stp>MA</stp>
        <stp>InputChoice=Close,MAType=Sim,Period=21</stp>
        <stp>MA</stp>
        <stp>D</stp>
        <stp/>
        <stp>all</stp>
        <stp/>
        <stp/>
        <stp/>
        <stp>T</stp>
        <tr r="P426" s="1"/>
      </tp>
      <tp>
        <v>120.499047619</v>
        <stp/>
        <stp>StudyData</stp>
        <stp>S.XYL</stp>
        <stp>MA</stp>
        <stp>InputChoice=Close,MAType=Sim,Period=21</stp>
        <stp>MA</stp>
        <stp>D</stp>
        <stp/>
        <stp>all</stp>
        <stp/>
        <stp/>
        <stp/>
        <stp>T</stp>
        <tr r="P499" s="1"/>
      </tp>
      <tp>
        <v>310.43952380949997</v>
        <stp/>
        <stp>StudyData</stp>
        <stp>S.TYL</stp>
        <stp>MA</stp>
        <stp>InputChoice=Close,MAType=Sim,Period=21</stp>
        <stp>MA</stp>
        <stp>D</stp>
        <stp/>
        <stp>all</stp>
        <stp/>
        <stp/>
        <stp/>
        <stp>T</stp>
        <tr r="P455" s="1"/>
      </tp>
      <tp>
        <v>60.072380952400003</v>
        <stp/>
        <stp>StudyData</stp>
        <stp>S.LYB</stp>
        <stp>MA</stp>
        <stp>InputChoice=Close,MAType=Sim,Period=21</stp>
        <stp>MA</stp>
        <stp>D</stp>
        <stp/>
        <stp>all</stp>
        <stp/>
        <stp/>
        <stp/>
        <stp>T</stp>
        <tr r="P294" s="1"/>
      </tp>
      <tp>
        <v>75.416666666699996</v>
        <stp/>
        <stp>StudyData</stp>
        <stp>S.SYF</stp>
        <stp>MA</stp>
        <stp>InputChoice=Close,MAType=Sim,Period=21</stp>
        <stp>MA</stp>
        <stp>D</stp>
        <stp/>
        <stp>all</stp>
        <stp/>
        <stp/>
        <stp/>
        <stp>T</stp>
        <tr r="P425" s="1"/>
      </tp>
      <tp>
        <v>-1.7427468066145213</v>
        <stp/>
        <stp>StudyData</stp>
        <stp>S.PNW</stp>
        <stp>PCB</stp>
        <stp>BaseType=Index,Index=1</stp>
        <stp>Close</stp>
        <stp>M</stp>
        <stp>0</stp>
        <stp>all</stp>
        <stp/>
        <stp/>
        <stp/>
        <stp>T</stp>
        <tr r="J375" s="1"/>
      </tp>
      <tp>
        <v>11.871476888387825</v>
        <stp/>
        <stp>StudyData</stp>
        <stp>S.PNW</stp>
        <stp>PCB</stp>
        <stp>BaseType=Index,Index=1</stp>
        <stp>Close</stp>
        <stp>A</stp>
        <stp>0</stp>
        <stp>all</stp>
        <stp/>
        <stp/>
        <stp/>
        <stp>T</stp>
        <tr r="L375" s="1"/>
      </tp>
      <tp>
        <v>-7.2616822429906502</v>
        <stp/>
        <stp>StudyData</stp>
        <stp>S.PNW</stp>
        <stp>PCB</stp>
        <stp>BaseType=Index,Index=1</stp>
        <stp>Close</stp>
        <stp>Q</stp>
        <stp>0</stp>
        <stp>all</stp>
        <stp/>
        <stp/>
        <stp/>
        <stp>T</stp>
        <tr r="K375" s="1"/>
      </tp>
      <tp>
        <v>-1.7816490151440136</v>
        <stp/>
        <stp>StudyData</stp>
        <stp>S.PNW</stp>
        <stp>PCB</stp>
        <stp>BaseType=Index,Index=1</stp>
        <stp>Close</stp>
        <stp>W</stp>
        <stp>0</stp>
        <stp>all</stp>
        <stp/>
        <stp/>
        <stp/>
        <stp>T</stp>
        <tr r="I375" s="1"/>
      </tp>
      <tp>
        <v>6.4280475282382188</v>
        <stp/>
        <stp>StudyData</stp>
        <stp>S.SHW</stp>
        <stp>PCB</stp>
        <stp>BaseType=Index,Index=1</stp>
        <stp>Close</stp>
        <stp>M</stp>
        <stp>0</stp>
        <stp>all</stp>
        <stp/>
        <stp/>
        <stp/>
        <stp>T</stp>
        <tr r="J405" s="1"/>
      </tp>
      <tp>
        <v>11.952596981760935</v>
        <stp/>
        <stp>StudyData</stp>
        <stp>S.SHW</stp>
        <stp>PCB</stp>
        <stp>BaseType=Index,Index=1</stp>
        <stp>Close</stp>
        <stp>A</stp>
        <stp>0</stp>
        <stp>all</stp>
        <stp/>
        <stp/>
        <stp/>
        <stp>T</stp>
        <tr r="L405" s="1"/>
      </tp>
      <tp>
        <v>-1.8851594406729306</v>
        <stp/>
        <stp>StudyData</stp>
        <stp>S.SHW</stp>
        <stp>PCB</stp>
        <stp>BaseType=Index,Index=1</stp>
        <stp>Close</stp>
        <stp>W</stp>
        <stp>0</stp>
        <stp>all</stp>
        <stp/>
        <stp/>
        <stp/>
        <stp>T</stp>
        <tr r="I405" s="1"/>
      </tp>
      <tp>
        <v>5.3554832713754648</v>
        <stp/>
        <stp>StudyData</stp>
        <stp>S.SHW</stp>
        <stp>PCB</stp>
        <stp>BaseType=Index,Index=1</stp>
        <stp>Close</stp>
        <stp>Q</stp>
        <stp>0</stp>
        <stp>all</stp>
        <stp/>
        <stp/>
        <stp/>
        <stp>T</stp>
        <tr r="K405" s="1"/>
      </tp>
      <tp>
        <v>31.836094425527023</v>
        <stp/>
        <stp>StudyData</stp>
        <stp>S.WTW</stp>
        <stp>PCB</stp>
        <stp>BaseType=Index,Index=1</stp>
        <stp>Close</stp>
        <stp>Q</stp>
        <stp>0</stp>
        <stp>all</stp>
        <stp/>
        <stp/>
        <stp/>
        <stp>T</stp>
        <tr r="K494" s="1"/>
      </tp>
      <tp>
        <v>-6.9601531233689784E-2</v>
        <stp/>
        <stp>StudyData</stp>
        <stp>S.WTW</stp>
        <stp>PCB</stp>
        <stp>BaseType=Index,Index=1</stp>
        <stp>Close</stp>
        <stp>W</stp>
        <stp>0</stp>
        <stp>all</stp>
        <stp/>
        <stp/>
        <stp/>
        <stp>T</stp>
        <tr r="I494" s="1"/>
      </tp>
      <tp>
        <v>4.863055386488119</v>
        <stp/>
        <stp>StudyData</stp>
        <stp>S.WTW</stp>
        <stp>PCB</stp>
        <stp>BaseType=Index,Index=1</stp>
        <stp>Close</stp>
        <stp>A</stp>
        <stp>0</stp>
        <stp>all</stp>
        <stp/>
        <stp/>
        <stp/>
        <stp>T</stp>
        <tr r="L494" s="1"/>
      </tp>
      <tp>
        <v>2.5779947606572899</v>
        <stp/>
        <stp>StudyData</stp>
        <stp>S.WTW</stp>
        <stp>PCB</stp>
        <stp>BaseType=Index,Index=1</stp>
        <stp>Close</stp>
        <stp>M</stp>
        <stp>0</stp>
        <stp>all</stp>
        <stp/>
        <stp/>
        <stp/>
        <stp>T</stp>
        <tr r="J494" s="1"/>
      </tp>
      <tp>
        <v>9.2172884238547734</v>
        <stp/>
        <stp>StudyData</stp>
        <stp>S.ITW</stp>
        <stp>PCB</stp>
        <stp>BaseType=Index,Index=1</stp>
        <stp>Close</stp>
        <stp>Q</stp>
        <stp>0</stp>
        <stp>all</stp>
        <stp/>
        <stp/>
        <stp/>
        <stp>T</stp>
        <tr r="K257" s="1"/>
      </tp>
      <tp>
        <v>-0.4247286455875382</v>
        <stp/>
        <stp>StudyData</stp>
        <stp>S.ITW</stp>
        <stp>PCB</stp>
        <stp>BaseType=Index,Index=1</stp>
        <stp>Close</stp>
        <stp>W</stp>
        <stp>0</stp>
        <stp>all</stp>
        <stp/>
        <stp/>
        <stp/>
        <stp>T</stp>
        <tr r="I257" s="1"/>
      </tp>
      <tp>
        <v>19.935038570848565</v>
        <stp/>
        <stp>StudyData</stp>
        <stp>S.ITW</stp>
        <stp>PCB</stp>
        <stp>BaseType=Index,Index=1</stp>
        <stp>Close</stp>
        <stp>A</stp>
        <stp>0</stp>
        <stp>all</stp>
        <stp/>
        <stp/>
        <stp/>
        <stp>T</stp>
        <tr r="L257" s="1"/>
      </tp>
      <tp>
        <v>2.9447638961491709</v>
        <stp/>
        <stp>StudyData</stp>
        <stp>S.ITW</stp>
        <stp>PCB</stp>
        <stp>BaseType=Index,Index=1</stp>
        <stp>Close</stp>
        <stp>M</stp>
        <stp>0</stp>
        <stp>all</stp>
        <stp/>
        <stp/>
        <stp/>
        <stp>T</stp>
        <tr r="J257" s="1"/>
      </tp>
      <tp>
        <v>4.9660747798469718</v>
        <stp/>
        <stp>StudyData</stp>
        <stp>S.LOW</stp>
        <stp>PCB</stp>
        <stp>BaseType=Index,Index=1</stp>
        <stp>Close</stp>
        <stp>M</stp>
        <stp>0</stp>
        <stp>all</stp>
        <stp/>
        <stp/>
        <stp/>
        <stp>T</stp>
        <tr r="J289" s="1"/>
      </tp>
      <tp>
        <v>-9.549676563277492</v>
        <stp/>
        <stp>StudyData</stp>
        <stp>S.LOW</stp>
        <stp>PCB</stp>
        <stp>BaseType=Index,Index=1</stp>
        <stp>Close</stp>
        <stp>A</stp>
        <stp>0</stp>
        <stp>all</stp>
        <stp/>
        <stp/>
        <stp/>
        <stp>T</stp>
        <tr r="L289" s="1"/>
      </tp>
      <tp>
        <v>-1.0703433262279529</v>
        <stp/>
        <stp>StudyData</stp>
        <stp>S.LOW</stp>
        <stp>PCB</stp>
        <stp>BaseType=Index,Index=1</stp>
        <stp>Close</stp>
        <stp>Q</stp>
        <stp>0</stp>
        <stp>all</stp>
        <stp/>
        <stp/>
        <stp/>
        <stp>T</stp>
        <tr r="K289" s="1"/>
      </tp>
      <tp>
        <v>-2.3371390194761581</v>
        <stp/>
        <stp>StudyData</stp>
        <stp>S.LOW</stp>
        <stp>PCB</stp>
        <stp>BaseType=Index,Index=1</stp>
        <stp>Close</stp>
        <stp>W</stp>
        <stp>0</stp>
        <stp>all</stp>
        <stp/>
        <stp/>
        <stp/>
        <stp>T</stp>
        <tr r="I289" s="1"/>
      </tp>
      <tp>
        <v>14.105906679852556</v>
        <stp/>
        <stp>StudyData</stp>
        <stp>S.NOW</stp>
        <stp>PCB</stp>
        <stp>BaseType=Index,Index=1</stp>
        <stp>Close</stp>
        <stp>M</stp>
        <stp>0</stp>
        <stp>all</stp>
        <stp/>
        <stp/>
        <stp/>
        <stp>T</stp>
        <tr r="J337" s="1"/>
      </tp>
      <tp>
        <v>-17.148638945100853</v>
        <stp/>
        <stp>StudyData</stp>
        <stp>S.NOW</stp>
        <stp>PCB</stp>
        <stp>BaseType=Index,Index=1</stp>
        <stp>Close</stp>
        <stp>A</stp>
        <stp>0</stp>
        <stp>all</stp>
        <stp/>
        <stp/>
        <stp/>
        <stp>T</stp>
        <tr r="L337" s="1"/>
      </tp>
      <tp>
        <v>27.84045124899275</v>
        <stp/>
        <stp>StudyData</stp>
        <stp>S.NOW</stp>
        <stp>PCB</stp>
        <stp>BaseType=Index,Index=1</stp>
        <stp>Close</stp>
        <stp>Q</stp>
        <stp>0</stp>
        <stp>all</stp>
        <stp/>
        <stp/>
        <stp/>
        <stp>T</stp>
        <tr r="K337" s="1"/>
      </tp>
      <tp>
        <v>1.6335682254964701</v>
        <stp/>
        <stp>StudyData</stp>
        <stp>S.NOW</stp>
        <stp>PCB</stp>
        <stp>BaseType=Index,Index=1</stp>
        <stp>Close</stp>
        <stp>W</stp>
        <stp>0</stp>
        <stp>all</stp>
        <stp/>
        <stp/>
        <stp/>
        <stp>T</stp>
        <tr r="I337" s="1"/>
      </tp>
      <tp>
        <v>0.17621145374450009</v>
        <stp/>
        <stp>StudyData</stp>
        <stp>S.CDW</stp>
        <stp>PCB</stp>
        <stp>BaseType=Index,Index=1</stp>
        <stp>Close</stp>
        <stp>A</stp>
        <stp>0</stp>
        <stp>all</stp>
        <stp/>
        <stp/>
        <stp/>
        <stp>T</stp>
        <tr r="L86" s="1"/>
      </tp>
      <tp>
        <v>-7.6923076923076961</v>
        <stp/>
        <stp>StudyData</stp>
        <stp>S.CDW</stp>
        <stp>PCB</stp>
        <stp>BaseType=Index,Index=1</stp>
        <stp>Close</stp>
        <stp>M</stp>
        <stp>0</stp>
        <stp>all</stp>
        <stp/>
        <stp/>
        <stp/>
        <stp>T</stp>
        <tr r="J86" s="1"/>
      </tp>
      <tp>
        <v>-2.986348122866906</v>
        <stp/>
        <stp>StudyData</stp>
        <stp>S.CDW</stp>
        <stp>PCB</stp>
        <stp>BaseType=Index,Index=1</stp>
        <stp>Close</stp>
        <stp>Q</stp>
        <stp>0</stp>
        <stp>all</stp>
        <stp/>
        <stp/>
        <stp/>
        <stp>T</stp>
        <tr r="K86" s="1"/>
      </tp>
      <tp>
        <v>0.46388336646785611</v>
        <stp/>
        <stp>StudyData</stp>
        <stp>S.CDW</stp>
        <stp>PCB</stp>
        <stp>BaseType=Index,Index=1</stp>
        <stp>Close</stp>
        <stp>W</stp>
        <stp>0</stp>
        <stp>all</stp>
        <stp/>
        <stp/>
        <stp/>
        <stp>T</stp>
        <tr r="I86" s="1"/>
      </tp>
      <tp>
        <v>-0.66028392208649489</v>
        <stp/>
        <stp>StudyData</stp>
        <stp>S.DOW</stp>
        <stp>PCB</stp>
        <stp>BaseType=Index,Index=1</stp>
        <stp>Close</stp>
        <stp>M</stp>
        <stp>0</stp>
        <stp>all</stp>
        <stp/>
        <stp/>
        <stp/>
        <stp>T</stp>
        <tr r="J145" s="1"/>
      </tp>
      <tp>
        <v>28.699743370402057</v>
        <stp/>
        <stp>StudyData</stp>
        <stp>S.DOW</stp>
        <stp>PCB</stp>
        <stp>BaseType=Index,Index=1</stp>
        <stp>Close</stp>
        <stp>A</stp>
        <stp>0</stp>
        <stp>all</stp>
        <stp/>
        <stp/>
        <stp/>
        <stp>T</stp>
        <tr r="L145" s="1"/>
      </tp>
      <tp>
        <v>9.9780701754385976</v>
        <stp/>
        <stp>StudyData</stp>
        <stp>S.DOW</stp>
        <stp>PCB</stp>
        <stp>BaseType=Index,Index=1</stp>
        <stp>Close</stp>
        <stp>Q</stp>
        <stp>0</stp>
        <stp>all</stp>
        <stp/>
        <stp/>
        <stp/>
        <stp>T</stp>
        <tr r="K145" s="1"/>
      </tp>
      <tp>
        <v>2.556237218813906</v>
        <stp/>
        <stp>StudyData</stp>
        <stp>S.DOW</stp>
        <stp>PCB</stp>
        <stp>BaseType=Index,Index=1</stp>
        <stp>Close</stp>
        <stp>W</stp>
        <stp>0</stp>
        <stp>all</stp>
        <stp/>
        <stp/>
        <stp/>
        <stp>T</stp>
        <tr r="I145" s="1"/>
      </tp>
      <tp>
        <v>-5.100705674801536</v>
        <stp/>
        <stp>StudyData</stp>
        <stp>S.GWW</stp>
        <stp>PCB</stp>
        <stp>BaseType=Index,Index=1</stp>
        <stp>Close</stp>
        <stp>Q</stp>
        <stp>0</stp>
        <stp>all</stp>
        <stp/>
        <stp/>
        <stp/>
        <stp>T</stp>
        <tr r="K220" s="1"/>
      </tp>
      <tp>
        <v>17.743218806509947</v>
        <stp/>
        <stp>StudyData</stp>
        <stp>S.GLW</stp>
        <stp>PCB</stp>
        <stp>BaseType=Index,Index=1</stp>
        <stp>Close</stp>
        <stp>M</stp>
        <stp>0</stp>
        <stp>all</stp>
        <stp/>
        <stp/>
        <stp/>
        <stp>T</stp>
        <tr r="J211" s="1"/>
      </tp>
      <tp>
        <v>1.0535791162772523</v>
        <stp/>
        <stp>StudyData</stp>
        <stp>S.GWW</stp>
        <stp>PCB</stp>
        <stp>BaseType=Index,Index=1</stp>
        <stp>Close</stp>
        <stp>W</stp>
        <stp>0</stp>
        <stp>all</stp>
        <stp/>
        <stp/>
        <stp/>
        <stp>T</stp>
        <tr r="I220" s="1"/>
      </tp>
      <tp>
        <v>85.906806761078116</v>
        <stp/>
        <stp>StudyData</stp>
        <stp>S.GLW</stp>
        <stp>PCB</stp>
        <stp>BaseType=Index,Index=1</stp>
        <stp>Close</stp>
        <stp>A</stp>
        <stp>0</stp>
        <stp>all</stp>
        <stp/>
        <stp/>
        <stp/>
        <stp>T</stp>
        <tr r="L211" s="1"/>
      </tp>
      <tp>
        <v>27.943114810960797</v>
        <stp/>
        <stp>StudyData</stp>
        <stp>S.GWW</stp>
        <stp>PCB</stp>
        <stp>BaseType=Index,Index=1</stp>
        <stp>Close</stp>
        <stp>A</stp>
        <stp>0</stp>
        <stp>all</stp>
        <stp/>
        <stp/>
        <stp/>
        <stp>T</stp>
        <tr r="L220" s="1"/>
      </tp>
      <tp>
        <v>-36.272168500176171</v>
        <stp/>
        <stp>StudyData</stp>
        <stp>S.GLW</stp>
        <stp>PCB</stp>
        <stp>BaseType=Index,Index=1</stp>
        <stp>Close</stp>
        <stp>Q</stp>
        <stp>0</stp>
        <stp>all</stp>
        <stp/>
        <stp/>
        <stp/>
        <stp>T</stp>
        <tr r="K211" s="1"/>
      </tp>
      <tp>
        <v>-1.7503621438918429</v>
        <stp/>
        <stp>StudyData</stp>
        <stp>S.GLW</stp>
        <stp>PCB</stp>
        <stp>BaseType=Index,Index=1</stp>
        <stp>Close</stp>
        <stp>W</stp>
        <stp>0</stp>
        <stp>all</stp>
        <stp/>
        <stp/>
        <stp/>
        <stp>T</stp>
        <tr r="I211" s="1"/>
      </tp>
      <tp>
        <v>-6.5988048212296189</v>
        <stp/>
        <stp>StudyData</stp>
        <stp>S.GWW</stp>
        <stp>PCB</stp>
        <stp>BaseType=Index,Index=1</stp>
        <stp>Close</stp>
        <stp>M</stp>
        <stp>0</stp>
        <stp>all</stp>
        <stp/>
        <stp/>
        <stp/>
        <stp>T</stp>
        <tr r="J220" s="1"/>
      </tp>
      <tp t="s">
        <v>GoDaddy Inc.</v>
        <stp/>
        <stp>ContractData</stp>
        <stp>S.GDDY</stp>
        <stp>LongDescription</stp>
        <stp/>
        <stp>T</stp>
        <tr r="B203" s="1"/>
      </tp>
      <tp t="s">
        <v>GE HEALTHCARE CM</v>
        <stp/>
        <stp>ContractData</stp>
        <stp>S.GEHC</stp>
        <stp>LongDescription</stp>
        <stp/>
        <stp>T</stp>
        <tr r="B205" s="1"/>
      </tp>
      <tp>
        <v>1041126.4718509529</v>
        <stp/>
        <stp>StudyData</stp>
        <stp>S.DE</stp>
        <stp>MA</stp>
        <stp>InputChoice=Vol,MAType=Sim,Period=21</stp>
        <stp>MA</stp>
        <stp>D</stp>
        <stp>-1</stp>
        <stp>all</stp>
        <stp/>
        <stp/>
        <stp/>
        <stp>T</stp>
        <tr r="N133" s="1"/>
      </tp>
      <tp>
        <v>1688285.8682561431</v>
        <stp/>
        <stp>StudyData</stp>
        <stp>S.DD</stp>
        <stp>MA</stp>
        <stp>InputChoice=Vol,MAType=Sim,Period=21</stp>
        <stp>MA</stp>
        <stp>D</stp>
        <stp>-1</stp>
        <stp>all</stp>
        <stp/>
        <stp/>
        <stp/>
        <stp>T</stp>
        <tr r="N131" s="1"/>
      </tp>
      <tp>
        <v>2242866.270926048</v>
        <stp/>
        <stp>StudyData</stp>
        <stp>S.DG</stp>
        <stp>MA</stp>
        <stp>InputChoice=Vol,MAType=Sim,Period=21</stp>
        <stp>MA</stp>
        <stp>D</stp>
        <stp>-1</stp>
        <stp>all</stp>
        <stp/>
        <stp/>
        <stp/>
        <stp>T</stp>
        <tr r="N136" s="1"/>
      </tp>
      <tp t="s">
        <v>Generac Holdings Inc.</v>
        <stp/>
        <stp>ContractData</stp>
        <stp>S.GNRC</stp>
        <stp>LongDescription</stp>
        <stp/>
        <stp>T</stp>
        <tr r="M25" s="2"/>
        <tr r="B213" s="1"/>
      </tp>
      <tp t="s">
        <v>ALPHABET CL C CAP</v>
        <stp/>
        <stp>ContractData</stp>
        <stp>S.GOOG</stp>
        <stp>LongDescription</stp>
        <stp/>
        <stp>T</stp>
        <tr r="B214" s="1"/>
      </tp>
      <tp t="s">
        <v>GILEAD SCIENCES, INC</v>
        <stp/>
        <stp>ContractData</stp>
        <stp>S.GILD</stp>
        <stp>LongDescription</stp>
        <stp/>
        <stp>T</stp>
        <tr r="B208" s="1"/>
      </tp>
      <tp t="s">
        <v>Garmin Ltd</v>
        <stp/>
        <stp>ContractData</stp>
        <stp>S.GRMN</stp>
        <stp>LongDescription</stp>
        <stp/>
        <stp>T</stp>
        <tr r="B218" s="1"/>
      </tp>
      <tp>
        <v>-1.5638416903020975</v>
        <stp/>
        <stp>StudyData</stp>
        <stp>S.TRV</stp>
        <stp>PCB</stp>
        <stp>BaseType=Index,Index=1</stp>
        <stp>Close</stp>
        <stp>W</stp>
        <stp>0</stp>
        <stp>all</stp>
        <stp/>
        <stp/>
        <stp/>
        <stp>T</stp>
        <tr r="I446" s="1"/>
      </tp>
      <tp>
        <v>14.594692838967651</v>
        <stp/>
        <stp>StudyData</stp>
        <stp>S.TRV</stp>
        <stp>PCB</stp>
        <stp>BaseType=Index,Index=1</stp>
        <stp>Close</stp>
        <stp>Q</stp>
        <stp>0</stp>
        <stp>all</stp>
        <stp/>
        <stp/>
        <stp/>
        <stp>T</stp>
        <tr r="K446" s="1"/>
      </tp>
      <tp>
        <v>30.421292146452462</v>
        <stp/>
        <stp>StudyData</stp>
        <stp>S.TRV</stp>
        <stp>PCB</stp>
        <stp>BaseType=Index,Index=1</stp>
        <stp>Close</stp>
        <stp>A</stp>
        <stp>0</stp>
        <stp>all</stp>
        <stp/>
        <stp/>
        <stp/>
        <stp>T</stp>
        <tr r="L446" s="1"/>
      </tp>
      <tp>
        <v>1.0524628699647391</v>
        <stp/>
        <stp>StudyData</stp>
        <stp>S.TRV</stp>
        <stp>PCB</stp>
        <stp>BaseType=Index,Index=1</stp>
        <stp>Close</stp>
        <stp>M</stp>
        <stp>0</stp>
        <stp>all</stp>
        <stp/>
        <stp/>
        <stp/>
        <stp>T</stp>
        <tr r="J446" s="1"/>
      </tp>
      <tp>
        <v>0.95936321742773023</v>
        <stp/>
        <stp>StudyData</stp>
        <stp>S.IQV</stp>
        <stp>PCB</stp>
        <stp>BaseType=Index,Index=1</stp>
        <stp>Close</stp>
        <stp>W</stp>
        <stp>0</stp>
        <stp>all</stp>
        <stp/>
        <stp/>
        <stp/>
        <stp>T</stp>
        <tr r="I252" s="1"/>
      </tp>
      <tp>
        <v>24.723113549322022</v>
        <stp/>
        <stp>StudyData</stp>
        <stp>S.IQV</stp>
        <stp>PCB</stp>
        <stp>BaseType=Index,Index=1</stp>
        <stp>Close</stp>
        <stp>Q</stp>
        <stp>0</stp>
        <stp>all</stp>
        <stp/>
        <stp/>
        <stp/>
        <stp>T</stp>
        <tr r="K252" s="1"/>
      </tp>
      <tp>
        <v>6.9118495186549014</v>
        <stp/>
        <stp>StudyData</stp>
        <stp>S.IQV</stp>
        <stp>PCB</stp>
        <stp>BaseType=Index,Index=1</stp>
        <stp>Close</stp>
        <stp>A</stp>
        <stp>0</stp>
        <stp>all</stp>
        <stp/>
        <stp/>
        <stp/>
        <stp>T</stp>
        <tr r="L252" s="1"/>
      </tp>
      <tp>
        <v>2.5402093438856261</v>
        <stp/>
        <stp>StudyData</stp>
        <stp>S.IQV</stp>
        <stp>PCB</stp>
        <stp>BaseType=Index,Index=1</stp>
        <stp>Close</stp>
        <stp>M</stp>
        <stp>0</stp>
        <stp>all</stp>
        <stp/>
        <stp/>
        <stp/>
        <stp>T</stp>
        <tr r="J252" s="1"/>
      </tp>
      <tp>
        <v>-11.921431349669394</v>
        <stp/>
        <stp>StudyData</stp>
        <stp>S.LUV</stp>
        <stp>PCB</stp>
        <stp>BaseType=Index,Index=1</stp>
        <stp>Close</stp>
        <stp>Q</stp>
        <stp>0</stp>
        <stp>all</stp>
        <stp/>
        <stp/>
        <stp/>
        <stp>T</stp>
        <tr r="K292" s="1"/>
      </tp>
      <tp>
        <v>-3.7407013815090435</v>
        <stp/>
        <stp>StudyData</stp>
        <stp>S.LUV</stp>
        <stp>PCB</stp>
        <stp>BaseType=Index,Index=1</stp>
        <stp>Close</stp>
        <stp>W</stp>
        <stp>0</stp>
        <stp>all</stp>
        <stp/>
        <stp/>
        <stp/>
        <stp>T</stp>
        <tr r="I292" s="1"/>
      </tp>
      <tp>
        <v>1.4723790545776576</v>
        <stp/>
        <stp>StudyData</stp>
        <stp>S.LYV</stp>
        <stp>PCB</stp>
        <stp>BaseType=Index,Index=1</stp>
        <stp>Close</stp>
        <stp>W</stp>
        <stp>0</stp>
        <stp>all</stp>
        <stp/>
        <stp/>
        <stp/>
        <stp>T</stp>
        <tr r="I295" s="1"/>
      </tp>
      <tp>
        <v>0.11468516192451506</v>
        <stp/>
        <stp>StudyData</stp>
        <stp>S.LYV</stp>
        <stp>PCB</stp>
        <stp>BaseType=Index,Index=1</stp>
        <stp>Close</stp>
        <stp>Q</stp>
        <stp>0</stp>
        <stp>all</stp>
        <stp/>
        <stp/>
        <stp/>
        <stp>T</stp>
        <tr r="K295" s="1"/>
      </tp>
      <tp>
        <v>9.5814178562787351</v>
        <stp/>
        <stp>StudyData</stp>
        <stp>S.LUV</stp>
        <stp>PCB</stp>
        <stp>BaseType=Index,Index=1</stp>
        <stp>Close</stp>
        <stp>A</stp>
        <stp>0</stp>
        <stp>all</stp>
        <stp/>
        <stp/>
        <stp/>
        <stp>T</stp>
        <tr r="L292" s="1"/>
      </tp>
      <tp>
        <v>5.2776661115258712</v>
        <stp/>
        <stp>StudyData</stp>
        <stp>S.LYV</stp>
        <stp>PCB</stp>
        <stp>BaseType=Index,Index=1</stp>
        <stp>Close</stp>
        <stp>M</stp>
        <stp>0</stp>
        <stp>all</stp>
        <stp/>
        <stp/>
        <stp/>
        <stp>T</stp>
        <tr r="J295" s="1"/>
      </tp>
      <tp>
        <v>0.71158550144540877</v>
        <stp/>
        <stp>StudyData</stp>
        <stp>S.LUV</stp>
        <stp>PCB</stp>
        <stp>BaseType=Index,Index=1</stp>
        <stp>Close</stp>
        <stp>M</stp>
        <stp>0</stp>
        <stp>all</stp>
        <stp/>
        <stp/>
        <stp/>
        <stp>T</stp>
        <tr r="J292" s="1"/>
      </tp>
      <tp>
        <v>28.645614035087714</v>
        <stp/>
        <stp>StudyData</stp>
        <stp>S.LYV</stp>
        <stp>PCB</stp>
        <stp>BaseType=Index,Index=1</stp>
        <stp>Close</stp>
        <stp>A</stp>
        <stp>0</stp>
        <stp>all</stp>
        <stp/>
        <stp/>
        <stp/>
        <stp>T</stp>
        <tr r="L295" s="1"/>
      </tp>
      <tp>
        <v>5.9520008514261393</v>
        <stp/>
        <stp>StudyData</stp>
        <stp>S.ELV</stp>
        <stp>PCB</stp>
        <stp>BaseType=Index,Index=1</stp>
        <stp>Close</stp>
        <stp>M</stp>
        <stp>0</stp>
        <stp>all</stp>
        <stp/>
        <stp/>
        <stp/>
        <stp>T</stp>
        <tr r="J161" s="1"/>
      </tp>
      <tp>
        <v>13.595778063043797</v>
        <stp/>
        <stp>StudyData</stp>
        <stp>S.ELV</stp>
        <stp>PCB</stp>
        <stp>BaseType=Index,Index=1</stp>
        <stp>Close</stp>
        <stp>A</stp>
        <stp>0</stp>
        <stp>all</stp>
        <stp/>
        <stp/>
        <stp/>
        <stp>T</stp>
        <tr r="L161" s="1"/>
      </tp>
      <tp>
        <v>2.9684793008041832</v>
        <stp/>
        <stp>StudyData</stp>
        <stp>S.ELV</stp>
        <stp>PCB</stp>
        <stp>BaseType=Index,Index=1</stp>
        <stp>Close</stp>
        <stp>Q</stp>
        <stp>0</stp>
        <stp>all</stp>
        <stp/>
        <stp/>
        <stp/>
        <stp>T</stp>
        <tr r="K161" s="1"/>
      </tp>
      <tp>
        <v>1.01725012683918</v>
        <stp/>
        <stp>StudyData</stp>
        <stp>S.ELV</stp>
        <stp>PCB</stp>
        <stp>BaseType=Index,Index=1</stp>
        <stp>Close</stp>
        <stp>W</stp>
        <stp>0</stp>
        <stp>all</stp>
        <stp/>
        <stp/>
        <stp/>
        <stp>T</stp>
        <tr r="I161" s="1"/>
      </tp>
      <tp>
        <v>2.775877235851826</v>
        <stp/>
        <stp>StudyData</stp>
        <stp>S.DOV</stp>
        <stp>PCB</stp>
        <stp>BaseType=Index,Index=1</stp>
        <stp>Close</stp>
        <stp>M</stp>
        <stp>0</stp>
        <stp>all</stp>
        <stp/>
        <stp/>
        <stp/>
        <stp>T</stp>
        <tr r="J144" s="1"/>
      </tp>
      <tp>
        <v>7.7135832821143211</v>
        <stp/>
        <stp>StudyData</stp>
        <stp>S.DOV</stp>
        <stp>PCB</stp>
        <stp>BaseType=Index,Index=1</stp>
        <stp>Close</stp>
        <stp>A</stp>
        <stp>0</stp>
        <stp>all</stp>
        <stp/>
        <stp/>
        <stp/>
        <stp>T</stp>
        <tr r="L144" s="1"/>
      </tp>
      <tp>
        <v>-6.2332798287854416</v>
        <stp/>
        <stp>StudyData</stp>
        <stp>S.DOV</stp>
        <stp>PCB</stp>
        <stp>BaseType=Index,Index=1</stp>
        <stp>Close</stp>
        <stp>Q</stp>
        <stp>0</stp>
        <stp>all</stp>
        <stp/>
        <stp/>
        <stp/>
        <stp>T</stp>
        <tr r="K144" s="1"/>
      </tp>
      <tp>
        <v>-0.39312272059867576</v>
        <stp/>
        <stp>StudyData</stp>
        <stp>S.DOV</stp>
        <stp>PCB</stp>
        <stp>BaseType=Index,Index=1</stp>
        <stp>Close</stp>
        <stp>W</stp>
        <stp>0</stp>
        <stp>all</stp>
        <stp/>
        <stp/>
        <stp/>
        <stp>T</stp>
        <tr r="I144" s="1"/>
      </tp>
      <tp>
        <v>51.88273635570787</v>
        <stp/>
        <stp>StudyData</stp>
        <stp>S.GEV</stp>
        <stp>PCB</stp>
        <stp>BaseType=Index,Index=1</stp>
        <stp>Close</stp>
        <stp>A</stp>
        <stp>0</stp>
        <stp>all</stp>
        <stp/>
        <stp/>
        <stp/>
        <stp>T</stp>
        <tr r="L207" s="1"/>
      </tp>
      <tp>
        <v>0.23932383443232697</v>
        <stp/>
        <stp>StudyData</stp>
        <stp>S.GEV</stp>
        <stp>PCB</stp>
        <stp>BaseType=Index,Index=1</stp>
        <stp>Close</stp>
        <stp>M</stp>
        <stp>0</stp>
        <stp>all</stp>
        <stp/>
        <stp/>
        <stp/>
        <stp>T</stp>
        <tr r="J207" s="1"/>
      </tp>
      <tp>
        <v>-15.508230767921296</v>
        <stp/>
        <stp>StudyData</stp>
        <stp>S.GEV</stp>
        <stp>PCB</stp>
        <stp>BaseType=Index,Index=1</stp>
        <stp>Close</stp>
        <stp>Q</stp>
        <stp>0</stp>
        <stp>all</stp>
        <stp/>
        <stp/>
        <stp/>
        <stp>T</stp>
        <tr r="K207" s="1"/>
      </tp>
      <tp>
        <v>0.23628726068340719</v>
        <stp/>
        <stp>StudyData</stp>
        <stp>S.GEV</stp>
        <stp>PCB</stp>
        <stp>BaseType=Index,Index=1</stp>
        <stp>Close</stp>
        <stp>W</stp>
        <stp>0</stp>
        <stp>all</stp>
        <stp/>
        <stp/>
        <stp/>
        <stp>T</stp>
        <tr r="I207" s="1"/>
      </tp>
      <tp>
        <v>0.54018660991978762</v>
        <stp/>
        <stp>StudyData</stp>
        <stp>S.FTV</stp>
        <stp>PCB</stp>
        <stp>BaseType=Index,Index=1</stp>
        <stp>Close</stp>
        <stp>Q</stp>
        <stp>0</stp>
        <stp>all</stp>
        <stp/>
        <stp/>
        <stp/>
        <stp>T</stp>
        <tr r="K201" s="1"/>
      </tp>
      <tp>
        <v>-0.46994004213255414</v>
        <stp/>
        <stp>StudyData</stp>
        <stp>S.FTV</stp>
        <stp>PCB</stp>
        <stp>BaseType=Index,Index=1</stp>
        <stp>Close</stp>
        <stp>W</stp>
        <stp>0</stp>
        <stp>all</stp>
        <stp/>
        <stp/>
        <stp/>
        <stp>T</stp>
        <tr r="I201" s="1"/>
      </tp>
      <tp>
        <v>11.247962325665641</v>
        <stp/>
        <stp>StudyData</stp>
        <stp>S.FTV</stp>
        <stp>PCB</stp>
        <stp>BaseType=Index,Index=1</stp>
        <stp>Close</stp>
        <stp>A</stp>
        <stp>0</stp>
        <stp>all</stp>
        <stp/>
        <stp/>
        <stp/>
        <stp>T</stp>
        <tr r="L201" s="1"/>
      </tp>
      <tp>
        <v>3.7324776220233082</v>
        <stp/>
        <stp>StudyData</stp>
        <stp>S.FTV</stp>
        <stp>PCB</stp>
        <stp>BaseType=Index,Index=1</stp>
        <stp>Close</stp>
        <stp>M</stp>
        <stp>0</stp>
        <stp>all</stp>
        <stp/>
        <stp/>
        <stp/>
        <stp>T</stp>
        <tr r="J201" s="1"/>
      </tp>
      <tp t="s">
        <v>FedEx Freight Holding Company, Inc.</v>
        <stp/>
        <stp>ContractData</stp>
        <stp>S.FDXF</stp>
        <stp>LongDescription</stp>
        <stp/>
        <stp>T</stp>
        <tr r="R12" s="2"/>
        <tr r="B186" s="1"/>
      </tp>
      <tp t="s">
        <v>Ferguson plc</v>
        <stp/>
        <stp>ContractData</stp>
        <stp>S.FERG</stp>
        <stp>LongDescription</stp>
        <stp/>
        <stp>T</stp>
        <tr r="B188" s="1"/>
      </tp>
      <tp t="s">
        <v>F5, INC. COMMON STK</v>
        <stp/>
        <stp>ContractData</stp>
        <stp>S.FFIV</stp>
        <stp>LongDescription</stp>
        <stp/>
        <stp>T</stp>
        <tr r="B189" s="1"/>
      </tp>
      <tp t="s">
        <v>DIAMONDBACK ENERGY</v>
        <stp/>
        <stp>ContractData</stp>
        <stp>S.FANG</stp>
        <stp>LongDescription</stp>
        <stp/>
        <stp>T</stp>
        <tr r="B181" s="1"/>
      </tp>
      <tp>
        <v>2210512.5306272861</v>
        <stp/>
        <stp>StudyData</stp>
        <stp>S.ED</stp>
        <stp>MA</stp>
        <stp>InputChoice=Vol,MAType=Sim,Period=21</stp>
        <stp>MA</stp>
        <stp>D</stp>
        <stp>-1</stp>
        <stp>all</stp>
        <stp/>
        <stp/>
        <stp/>
        <stp>T</stp>
        <tr r="N156" s="1"/>
      </tp>
      <tp t="s">
        <v>Fastenal Co</v>
        <stp/>
        <stp>ContractData</stp>
        <stp>S.FAST</stp>
        <stp>LongDescription</stp>
        <stp/>
        <stp>T</stp>
        <tr r="B182" s="1"/>
      </tp>
      <tp>
        <v>370247.69934109499</v>
        <stp/>
        <stp>StudyData</stp>
        <stp>S.EG</stp>
        <stp>MA</stp>
        <stp>InputChoice=Vol,MAType=Sim,Period=21</stp>
        <stp>MA</stp>
        <stp>D</stp>
        <stp>-1</stp>
        <stp>all</stp>
        <stp/>
        <stp/>
        <stp/>
        <stp>T</stp>
        <tr r="N158" s="1"/>
      </tp>
      <tp t="s">
        <v>Flex Ltd.</v>
        <stp/>
        <stp>ContractData</stp>
        <stp>S.FLEX</stp>
        <stp>LongDescription</stp>
        <stp/>
        <stp>T</stp>
        <tr r="B195" s="1"/>
      </tp>
      <tp t="s">
        <v>FOX CORP CM A</v>
        <stp/>
        <stp>ContractData</stp>
        <stp>S.FOXA</stp>
        <stp>LongDescription</stp>
        <stp/>
        <stp>T</stp>
        <tr r="B197" s="1"/>
      </tp>
      <tp t="s">
        <v>Fair Isaac Inc</v>
        <stp/>
        <stp>ContractData</stp>
        <stp>S.FICO</stp>
        <stp>LongDescription</stp>
        <stp/>
        <stp>T</stp>
        <tr r="R26" s="2"/>
        <tr r="B190" s="1"/>
      </tp>
      <tp>
        <v>2087901.7906889529</v>
        <stp/>
        <stp>StudyData</stp>
        <stp>S.EL</stp>
        <stp>MA</stp>
        <stp>InputChoice=Vol,MAType=Sim,Period=21</stp>
        <stp>MA</stp>
        <stp>D</stp>
        <stp>-1</stp>
        <stp>all</stp>
        <stp/>
        <stp/>
        <stp/>
        <stp>T</stp>
        <tr r="N160" s="1"/>
      </tp>
      <tp t="s">
        <v>FIFTH THIRD BNCP</v>
        <stp/>
        <stp>ContractData</stp>
        <stp>S.FITB</stp>
        <stp>LongDescription</stp>
        <stp/>
        <stp>T</stp>
        <tr r="B193" s="1"/>
      </tp>
      <tp t="s">
        <v>FISERV, INC. CMN STK</v>
        <stp/>
        <stp>ContractData</stp>
        <stp>S.FISV</stp>
        <stp>LongDescription</stp>
        <stp/>
        <stp>T</stp>
        <tr r="B192" s="1"/>
      </tp>
      <tp t="s">
        <v>Fortinet, Inc.</v>
        <stp/>
        <stp>ContractData</stp>
        <stp>S.FTNT</stp>
        <stp>LongDescription</stp>
        <stp/>
        <stp>T</stp>
        <tr r="B200" s="1"/>
      </tp>
      <tp>
        <v>2309724.2012847601</v>
        <stp/>
        <stp>StudyData</stp>
        <stp>S.ES</stp>
        <stp>MA</stp>
        <stp>InputChoice=Vol,MAType=Sim,Period=21</stp>
        <stp>MA</stp>
        <stp>D</stp>
        <stp>-1</stp>
        <stp>all</stp>
        <stp/>
        <stp/>
        <stp/>
        <stp>T</stp>
        <tr r="N169" s="1"/>
      </tp>
      <tp>
        <v>5015438.0749425301</v>
        <stp/>
        <stp>StudyData</stp>
        <stp>S.EW</stp>
        <stp>MA</stp>
        <stp>InputChoice=Vol,MAType=Sim,Period=21</stp>
        <stp>MA</stp>
        <stp>D</stp>
        <stp>-1</stp>
        <stp>all</stp>
        <stp/>
        <stp/>
        <stp/>
        <stp>T</stp>
        <tr r="N174" s="1"/>
      </tp>
      <tp t="s">
        <v>FIRST SOLAR, INC.</v>
        <stp/>
        <stp>ContractData</stp>
        <stp>S.FSLR</stp>
        <stp>LongDescription</stp>
        <stp/>
        <stp>T</stp>
        <tr r="C19" s="2"/>
        <tr r="B199" s="1"/>
      </tp>
      <tp t="s">
        <v>COMCAST CORP A</v>
        <stp/>
        <stp>ContractData</stp>
        <stp>S.CMCSA</stp>
        <stp>LongDescription</stp>
        <stp/>
        <stp>T</stp>
        <tr r="B98" s="1"/>
      </tp>
      <tp>
        <v>0.61015831134564225</v>
        <stp/>
        <stp>StudyData</stp>
        <stp>S.PRU</stp>
        <stp>PCB</stp>
        <stp>BaseType=Index,Index=1</stp>
        <stp>Close</stp>
        <stp>W</stp>
        <stp>0</stp>
        <stp>all</stp>
        <stp/>
        <stp/>
        <stp/>
        <stp>T</stp>
        <tr r="I379" s="1"/>
      </tp>
      <tp>
        <v>13.054757713332705</v>
        <stp/>
        <stp>StudyData</stp>
        <stp>S.PRU</stp>
        <stp>PCB</stp>
        <stp>BaseType=Index,Index=1</stp>
        <stp>Close</stp>
        <stp>Q</stp>
        <stp>0</stp>
        <stp>all</stp>
        <stp/>
        <stp/>
        <stp/>
        <stp>T</stp>
        <tr r="K379" s="1"/>
      </tp>
      <tp>
        <v>8.097094259390504</v>
        <stp/>
        <stp>StudyData</stp>
        <stp>S.PRU</stp>
        <stp>PCB</stp>
        <stp>BaseType=Index,Index=1</stp>
        <stp>Close</stp>
        <stp>A</stp>
        <stp>0</stp>
        <stp>all</stp>
        <stp/>
        <stp/>
        <stp/>
        <stp>T</stp>
        <tr r="L379" s="1"/>
      </tp>
      <tp>
        <v>-4.9148099606817069E-2</v>
        <stp/>
        <stp>StudyData</stp>
        <stp>S.PRU</stp>
        <stp>PCB</stp>
        <stp>BaseType=Index,Index=1</stp>
        <stp>Close</stp>
        <stp>M</stp>
        <stp>0</stp>
        <stp>all</stp>
        <stp/>
        <stp/>
        <stp/>
        <stp>T</stp>
        <tr r="J379" s="1"/>
      </tp>
      <tp>
        <v>4815664.81176381</v>
        <stp/>
        <stp>StudyData</stp>
        <stp>S.FE</stp>
        <stp>MA</stp>
        <stp>InputChoice=Vol,MAType=Sim,Period=21</stp>
        <stp>MA</stp>
        <stp>D</stp>
        <stp>-1</stp>
        <stp>all</stp>
        <stp/>
        <stp/>
        <stp/>
        <stp>T</stp>
        <tr r="N187" s="1"/>
      </tp>
      <tp t="s">
        <v>EBAY INC.</v>
        <stp/>
        <stp>ContractData</stp>
        <stp>S.EBAY</stp>
        <stp>LongDescription</stp>
        <stp/>
        <stp>T</stp>
        <tr r="C22" s="2"/>
        <tr r="B153" s="1"/>
      </tp>
      <tp t="s">
        <v>ECHOSTAR CORP</v>
        <stp/>
        <stp>ContractData</stp>
        <stp>S.ECHO</stp>
        <stp>LongDescription</stp>
        <stp/>
        <stp>T</stp>
        <tr r="B154" s="1"/>
      </tp>
      <tp t="s">
        <v>Evergy, Inc.</v>
        <stp/>
        <stp>ContractData</stp>
        <stp>S.EVRG</stp>
        <stp>LongDescription</stp>
        <stp/>
        <stp>T</stp>
        <tr r="B173" s="1"/>
      </tp>
      <tp t="s">
        <v>EQUINIX, INC.</v>
        <stp/>
        <stp>ContractData</stp>
        <stp>S.EQIX</stp>
        <stp>LongDescription</stp>
        <stp/>
        <stp>T</stp>
        <tr r="B165" s="1"/>
      </tp>
      <tp t="s">
        <v>Erie Indemnity Co</v>
        <stp/>
        <stp>ContractData</stp>
        <stp>S.ERIE</stp>
        <stp>LongDescription</stp>
        <stp/>
        <stp>T</stp>
        <tr r="B168" s="1"/>
      </tp>
      <tp t="s">
        <v>Expedia Group, Inc.</v>
        <stp/>
        <stp>ContractData</stp>
        <stp>S.EXPE</stp>
        <stp>LongDescription</stp>
        <stp/>
        <stp>T</stp>
        <tr r="B178" s="1"/>
      </tp>
      <tp t="s">
        <v>Expeditors Intl of WA Inc</v>
        <stp/>
        <stp>ContractData</stp>
        <stp>S.EXPD</stp>
        <stp>LongDescription</stp>
        <stp/>
        <stp>T</stp>
        <tr r="B177" s="1"/>
      </tp>
      <tp>
        <v>9.5754716981132137</v>
        <stp/>
        <stp>StudyData</stp>
        <stp>S.STT</stp>
        <stp>PCB</stp>
        <stp>BaseType=Index,Index=1</stp>
        <stp>Close</stp>
        <stp>Q</stp>
        <stp>0</stp>
        <stp>all</stp>
        <stp/>
        <stp/>
        <stp/>
        <stp>T</stp>
        <tr r="K419" s="1"/>
      </tp>
      <tp>
        <v>0.62811349361056779</v>
        <stp/>
        <stp>StudyData</stp>
        <stp>S.STT</stp>
        <stp>PCB</stp>
        <stp>BaseType=Index,Index=1</stp>
        <stp>Close</stp>
        <stp>W</stp>
        <stp>0</stp>
        <stp>all</stp>
        <stp/>
        <stp/>
        <stp/>
        <stp>T</stp>
        <tr r="I419" s="1"/>
      </tp>
      <tp>
        <v>44.050848771413079</v>
        <stp/>
        <stp>StudyData</stp>
        <stp>S.STT</stp>
        <stp>PCB</stp>
        <stp>BaseType=Index,Index=1</stp>
        <stp>Close</stp>
        <stp>A</stp>
        <stp>0</stp>
        <stp>all</stp>
        <stp/>
        <stp/>
        <stp/>
        <stp>T</stp>
        <tr r="L419" s="1"/>
      </tp>
      <tp>
        <v>0.91225021720243638</v>
        <stp/>
        <stp>StudyData</stp>
        <stp>S.STT</stp>
        <stp>PCB</stp>
        <stp>BaseType=Index,Index=1</stp>
        <stp>Close</stp>
        <stp>M</stp>
        <stp>0</stp>
        <stp>all</stp>
        <stp/>
        <stp/>
        <stp/>
        <stp>T</stp>
        <tr r="J419" s="1"/>
      </tp>
      <tp>
        <v>55.140664961636837</v>
        <stp/>
        <stp>StudyData</stp>
        <stp>S.TGT</stp>
        <stp>PCB</stp>
        <stp>BaseType=Index,Index=1</stp>
        <stp>Close</stp>
        <stp>A</stp>
        <stp>0</stp>
        <stp>all</stp>
        <stp/>
        <stp/>
        <stp/>
        <stp>T</stp>
        <tr r="L436" s="1"/>
      </tp>
      <tp>
        <v>-0.38018562003802236</v>
        <stp/>
        <stp>StudyData</stp>
        <stp>S.TXT</stp>
        <stp>PCB</stp>
        <stp>BaseType=Index,Index=1</stp>
        <stp>Close</stp>
        <stp>W</stp>
        <stp>0</stp>
        <stp>all</stp>
        <stp/>
        <stp/>
        <stp/>
        <stp>T</stp>
        <tr r="I454" s="1"/>
      </tp>
      <tp>
        <v>4.9553602325420414</v>
        <stp/>
        <stp>StudyData</stp>
        <stp>S.TGT</stp>
        <stp>PCB</stp>
        <stp>BaseType=Index,Index=1</stp>
        <stp>Close</stp>
        <stp>M</stp>
        <stp>0</stp>
        <stp>all</stp>
        <stp/>
        <stp/>
        <stp/>
        <stp>T</stp>
        <tr r="J436" s="1"/>
      </tp>
      <tp>
        <v>-2.8780115556524586</v>
        <stp/>
        <stp>StudyData</stp>
        <stp>S.TXT</stp>
        <stp>PCB</stp>
        <stp>BaseType=Index,Index=1</stp>
        <stp>Close</stp>
        <stp>Q</stp>
        <stp>0</stp>
        <stp>all</stp>
        <stp/>
        <stp/>
        <stp/>
        <stp>T</stp>
        <tr r="K454" s="1"/>
      </tp>
      <tp>
        <v>16.109026873899385</v>
        <stp/>
        <stp>StudyData</stp>
        <stp>S.TGT</stp>
        <stp>PCB</stp>
        <stp>BaseType=Index,Index=1</stp>
        <stp>Close</stp>
        <stp>Q</stp>
        <stp>0</stp>
        <stp>all</stp>
        <stp/>
        <stp/>
        <stp/>
        <stp>T</stp>
        <tr r="K436" s="1"/>
      </tp>
      <tp>
        <v>4.4921416842599085</v>
        <stp/>
        <stp>StudyData</stp>
        <stp>S.TXT</stp>
        <stp>PCB</stp>
        <stp>BaseType=Index,Index=1</stp>
        <stp>Close</stp>
        <stp>M</stp>
        <stp>0</stp>
        <stp>all</stp>
        <stp/>
        <stp/>
        <stp/>
        <stp>T</stp>
        <tr r="J454" s="1"/>
      </tp>
      <tp>
        <v>1.3026052104208339</v>
        <stp/>
        <stp>StudyData</stp>
        <stp>S.TGT</stp>
        <stp>PCB</stp>
        <stp>BaseType=Index,Index=1</stp>
        <stp>Close</stp>
        <stp>W</stp>
        <stp>0</stp>
        <stp>all</stp>
        <stp/>
        <stp/>
        <stp/>
        <stp>T</stp>
        <tr r="I436" s="1"/>
      </tp>
      <tp>
        <v>2.2025926350808782</v>
        <stp/>
        <stp>StudyData</stp>
        <stp>S.TXT</stp>
        <stp>PCB</stp>
        <stp>BaseType=Index,Index=1</stp>
        <stp>Close</stp>
        <stp>A</stp>
        <stp>0</stp>
        <stp>all</stp>
        <stp/>
        <stp/>
        <stp/>
        <stp>T</stp>
        <tr r="L454" s="1"/>
      </tp>
      <tp>
        <v>0.48013104753297048</v>
        <stp/>
        <stp>StudyData</stp>
        <stp>S.WST</stp>
        <stp>PCB</stp>
        <stp>BaseType=Index,Index=1</stp>
        <stp>Close</stp>
        <stp>W</stp>
        <stp>0</stp>
        <stp>all</stp>
        <stp/>
        <stp/>
        <stp/>
        <stp>T</stp>
        <tr r="I493" s="1"/>
      </tp>
      <tp>
        <v>-0.89972144846797164</v>
        <stp/>
        <stp>StudyData</stp>
        <stp>S.WST</stp>
        <stp>PCB</stp>
        <stp>BaseType=Index,Index=1</stp>
        <stp>Close</stp>
        <stp>Q</stp>
        <stp>0</stp>
        <stp>all</stp>
        <stp/>
        <stp/>
        <stp/>
        <stp>T</stp>
        <tr r="K493" s="1"/>
      </tp>
      <tp>
        <v>8.2299976305189304</v>
        <stp/>
        <stp>StudyData</stp>
        <stp>S.WAT</stp>
        <stp>PCB</stp>
        <stp>BaseType=Index,Index=1</stp>
        <stp>Close</stp>
        <stp>A</stp>
        <stp>0</stp>
        <stp>all</stp>
        <stp/>
        <stp/>
        <stp/>
        <stp>T</stp>
        <tr r="L481" s="1"/>
      </tp>
      <tp>
        <v>0.23381294964029237</v>
        <stp/>
        <stp>StudyData</stp>
        <stp>S.WMT</stp>
        <stp>PCB</stp>
        <stp>BaseType=Index,Index=1</stp>
        <stp>Close</stp>
        <stp>M</stp>
        <stp>0</stp>
        <stp>all</stp>
        <stp/>
        <stp/>
        <stp/>
        <stp>T</stp>
        <tr r="J490" s="1"/>
      </tp>
      <tp>
        <v>8.9528504412817131</v>
        <stp/>
        <stp>StudyData</stp>
        <stp>S.WAT</stp>
        <stp>PCB</stp>
        <stp>BaseType=Index,Index=1</stp>
        <stp>Close</stp>
        <stp>M</stp>
        <stp>0</stp>
        <stp>all</stp>
        <stp/>
        <stp/>
        <stp/>
        <stp>T</stp>
        <tr r="J481" s="1"/>
      </tp>
      <tp>
        <v>4.4879274750930231E-2</v>
        <stp/>
        <stp>StudyData</stp>
        <stp>S.WMT</stp>
        <stp>PCB</stp>
        <stp>BaseType=Index,Index=1</stp>
        <stp>Close</stp>
        <stp>A</stp>
        <stp>0</stp>
        <stp>all</stp>
        <stp/>
        <stp/>
        <stp/>
        <stp>T</stp>
        <tr r="L490" s="1"/>
      </tp>
      <tp>
        <v>1.0396696652411193</v>
        <stp/>
        <stp>StudyData</stp>
        <stp>S.WAT</stp>
        <stp>PCB</stp>
        <stp>BaseType=Index,Index=1</stp>
        <stp>Close</stp>
        <stp>W</stp>
        <stp>0</stp>
        <stp>all</stp>
        <stp/>
        <stp/>
        <stp/>
        <stp>T</stp>
        <tr r="I481" s="1"/>
      </tp>
      <tp>
        <v>29.305081049647455</v>
        <stp/>
        <stp>StudyData</stp>
        <stp>S.WST</stp>
        <stp>PCB</stp>
        <stp>BaseType=Index,Index=1</stp>
        <stp>Close</stp>
        <stp>A</stp>
        <stp>0</stp>
        <stp>all</stp>
        <stp/>
        <stp/>
        <stp/>
        <stp>T</stp>
        <tr r="L493" s="1"/>
      </tp>
      <tp>
        <v>9.6123080204778191</v>
        <stp/>
        <stp>StudyData</stp>
        <stp>S.WAT</stp>
        <stp>PCB</stp>
        <stp>BaseType=Index,Index=1</stp>
        <stp>Close</stp>
        <stp>Q</stp>
        <stp>0</stp>
        <stp>all</stp>
        <stp/>
        <stp/>
        <stp/>
        <stp>T</stp>
        <tr r="K481" s="1"/>
      </tp>
      <tp>
        <v>4.3436180197090577</v>
        <stp/>
        <stp>StudyData</stp>
        <stp>S.WST</stp>
        <stp>PCB</stp>
        <stp>BaseType=Index,Index=1</stp>
        <stp>Close</stp>
        <stp>M</stp>
        <stp>0</stp>
        <stp>all</stp>
        <stp/>
        <stp/>
        <stp/>
        <stp>T</stp>
        <tr r="J493" s="1"/>
      </tp>
      <tp>
        <v>-1.5892636411795842</v>
        <stp/>
        <stp>StudyData</stp>
        <stp>S.WMT</stp>
        <stp>PCB</stp>
        <stp>BaseType=Index,Index=1</stp>
        <stp>Close</stp>
        <stp>Q</stp>
        <stp>0</stp>
        <stp>all</stp>
        <stp/>
        <stp/>
        <stp/>
        <stp>T</stp>
        <tr r="K490" s="1"/>
      </tp>
      <tp>
        <v>-0.3486812695574435</v>
        <stp/>
        <stp>StudyData</stp>
        <stp>S.WMT</stp>
        <stp>PCB</stp>
        <stp>BaseType=Index,Index=1</stp>
        <stp>Close</stp>
        <stp>W</stp>
        <stp>0</stp>
        <stp>all</stp>
        <stp/>
        <stp/>
        <stp/>
        <stp>T</stp>
        <tr r="I490" s="1"/>
      </tp>
      <tp>
        <v>5.1395007342159765E-2</v>
        <stp/>
        <stp>StudyData</stp>
        <stp>S.VRT</stp>
        <stp>PCB</stp>
        <stp>BaseType=Index,Index=1</stp>
        <stp>Close</stp>
        <stp>W</stp>
        <stp>0</stp>
        <stp>all</stp>
        <stp/>
        <stp/>
        <stp/>
        <stp>T</stp>
        <tr r="I474" s="1"/>
      </tp>
      <tp>
        <v>2.0769613770538355</v>
        <stp/>
        <stp>StudyData</stp>
        <stp>S.VST</stp>
        <stp>PCB</stp>
        <stp>BaseType=Index,Index=1</stp>
        <stp>Close</stp>
        <stp>W</stp>
        <stp>0</stp>
        <stp>all</stp>
        <stp/>
        <stp/>
        <stp/>
        <stp>T</stp>
        <tr r="I476" s="1"/>
      </tp>
      <tp>
        <v>-18.601039364434612</v>
        <stp/>
        <stp>StudyData</stp>
        <stp>S.VRT</stp>
        <stp>PCB</stp>
        <stp>BaseType=Index,Index=1</stp>
        <stp>Close</stp>
        <stp>Q</stp>
        <stp>0</stp>
        <stp>all</stp>
        <stp/>
        <stp/>
        <stp/>
        <stp>T</stp>
        <tr r="K474" s="1"/>
      </tp>
      <tp>
        <v>-9.5316144487171446</v>
        <stp/>
        <stp>StudyData</stp>
        <stp>S.VST</stp>
        <stp>PCB</stp>
        <stp>BaseType=Index,Index=1</stp>
        <stp>Close</stp>
        <stp>Q</stp>
        <stp>0</stp>
        <stp>all</stp>
        <stp/>
        <stp/>
        <stp/>
        <stp>T</stp>
        <tr r="K476" s="1"/>
      </tp>
      <tp>
        <v>68.22418369236469</v>
        <stp/>
        <stp>StudyData</stp>
        <stp>S.VRT</stp>
        <stp>PCB</stp>
        <stp>BaseType=Index,Index=1</stp>
        <stp>Close</stp>
        <stp>A</stp>
        <stp>0</stp>
        <stp>all</stp>
        <stp/>
        <stp/>
        <stp/>
        <stp>T</stp>
        <tr r="L474" s="1"/>
      </tp>
      <tp>
        <v>-11.045682762040551</v>
        <stp/>
        <stp>StudyData</stp>
        <stp>S.VST</stp>
        <stp>PCB</stp>
        <stp>BaseType=Index,Index=1</stp>
        <stp>Close</stp>
        <stp>A</stp>
        <stp>0</stp>
        <stp>all</stp>
        <stp/>
        <stp/>
        <stp/>
        <stp>T</stp>
        <tr r="L476" s="1"/>
      </tp>
      <tp>
        <v>12.820300534006718</v>
        <stp/>
        <stp>StudyData</stp>
        <stp>S.VRT</stp>
        <stp>PCB</stp>
        <stp>BaseType=Index,Index=1</stp>
        <stp>Close</stp>
        <stp>M</stp>
        <stp>0</stp>
        <stp>all</stp>
        <stp/>
        <stp/>
        <stp/>
        <stp>T</stp>
        <tr r="J474" s="1"/>
      </tp>
      <tp>
        <v>-3.1581078345367479</v>
        <stp/>
        <stp>StudyData</stp>
        <stp>S.VST</stp>
        <stp>PCB</stp>
        <stp>BaseType=Index,Index=1</stp>
        <stp>Close</stp>
        <stp>M</stp>
        <stp>0</stp>
        <stp>all</stp>
        <stp/>
        <stp/>
        <stp/>
        <stp>T</stp>
        <tr r="J476" s="1"/>
      </tp>
      <tp>
        <v>-2.4903392013739731</v>
        <stp/>
        <stp>StudyData</stp>
        <stp>S.HST</stp>
        <stp>PCB</stp>
        <stp>BaseType=Index,Index=1</stp>
        <stp>Close</stp>
        <stp>W</stp>
        <stp>0</stp>
        <stp>all</stp>
        <stp/>
        <stp/>
        <stp/>
        <stp>T</stp>
        <tr r="I236" s="1"/>
      </tp>
      <tp>
        <v>-4.2176296921130323</v>
        <stp/>
        <stp>StudyData</stp>
        <stp>S.HST</stp>
        <stp>PCB</stp>
        <stp>BaseType=Index,Index=1</stp>
        <stp>Close</stp>
        <stp>Q</stp>
        <stp>0</stp>
        <stp>all</stp>
        <stp/>
        <stp/>
        <stp/>
        <stp>T</stp>
        <tr r="K236" s="1"/>
      </tp>
      <tp>
        <v>-2.489937283534593</v>
        <stp/>
        <stp>StudyData</stp>
        <stp>S.HLT</stp>
        <stp>PCB</stp>
        <stp>BaseType=Index,Index=1</stp>
        <stp>Close</stp>
        <stp>M</stp>
        <stp>0</stp>
        <stp>all</stp>
        <stp/>
        <stp/>
        <stp/>
        <stp>T</stp>
        <tr r="J228" s="1"/>
      </tp>
      <tp>
        <v>8.7937336814621379</v>
        <stp/>
        <stp>StudyData</stp>
        <stp>S.HLT</stp>
        <stp>PCB</stp>
        <stp>BaseType=Index,Index=1</stp>
        <stp>Close</stp>
        <stp>A</stp>
        <stp>0</stp>
        <stp>all</stp>
        <stp/>
        <stp/>
        <stp/>
        <stp>T</stp>
        <tr r="L228" s="1"/>
      </tp>
      <tp>
        <v>28.087986463620982</v>
        <stp/>
        <stp>StudyData</stp>
        <stp>S.HST</stp>
        <stp>PCB</stp>
        <stp>BaseType=Index,Index=1</stp>
        <stp>Close</stp>
        <stp>A</stp>
        <stp>0</stp>
        <stp>all</stp>
        <stp/>
        <stp/>
        <stp/>
        <stp>T</stp>
        <tr r="L236" s="1"/>
      </tp>
      <tp>
        <v>-9.6299243931555836</v>
        <stp/>
        <stp>StudyData</stp>
        <stp>S.HST</stp>
        <stp>PCB</stp>
        <stp>BaseType=Index,Index=1</stp>
        <stp>Close</stp>
        <stp>M</stp>
        <stp>0</stp>
        <stp>all</stp>
        <stp/>
        <stp/>
        <stp/>
        <stp>T</stp>
        <tr r="J236" s="1"/>
      </tp>
      <tp>
        <v>-5.4318223082975212</v>
        <stp/>
        <stp>StudyData</stp>
        <stp>S.HLT</stp>
        <stp>PCB</stp>
        <stp>BaseType=Index,Index=1</stp>
        <stp>Close</stp>
        <stp>Q</stp>
        <stp>0</stp>
        <stp>all</stp>
        <stp/>
        <stp/>
        <stp/>
        <stp>T</stp>
        <tr r="K228" s="1"/>
      </tp>
      <tp>
        <v>-1.6026448362720502</v>
        <stp/>
        <stp>StudyData</stp>
        <stp>S.HLT</stp>
        <stp>PCB</stp>
        <stp>BaseType=Index,Index=1</stp>
        <stp>Close</stp>
        <stp>W</stp>
        <stp>0</stp>
        <stp>all</stp>
        <stp/>
        <stp/>
        <stp/>
        <stp>T</stp>
        <tr r="I228" s="1"/>
      </tp>
      <tp>
        <v>-7.6306475119716817</v>
        <stp/>
        <stp>StudyData</stp>
        <stp>S.MDT</stp>
        <stp>PCB</stp>
        <stp>BaseType=Index,Index=1</stp>
        <stp>Close</stp>
        <stp>A</stp>
        <stp>0</stp>
        <stp>all</stp>
        <stp/>
        <stp/>
        <stp/>
        <stp>T</stp>
        <tr r="L305" s="1"/>
      </tp>
      <tp>
        <v>23.777552571573363</v>
        <stp/>
        <stp>StudyData</stp>
        <stp>S.MET</stp>
        <stp>PCB</stp>
        <stp>BaseType=Index,Index=1</stp>
        <stp>Close</stp>
        <stp>A</stp>
        <stp>0</stp>
        <stp>all</stp>
        <stp/>
        <stp/>
        <stp/>
        <stp>T</stp>
        <tr r="L306" s="1"/>
      </tp>
      <tp>
        <v>3.9114650427450561</v>
        <stp/>
        <stp>StudyData</stp>
        <stp>S.MDT</stp>
        <stp>PCB</stp>
        <stp>BaseType=Index,Index=1</stp>
        <stp>Close</stp>
        <stp>M</stp>
        <stp>0</stp>
        <stp>all</stp>
        <stp/>
        <stp/>
        <stp/>
        <stp>T</stp>
        <tr r="J305" s="1"/>
      </tp>
      <tp>
        <v>1.6436076146884557</v>
        <stp/>
        <stp>StudyData</stp>
        <stp>S.MET</stp>
        <stp>PCB</stp>
        <stp>BaseType=Index,Index=1</stp>
        <stp>Close</stp>
        <stp>M</stp>
        <stp>0</stp>
        <stp>all</stp>
        <stp/>
        <stp/>
        <stp/>
        <stp>T</stp>
        <tr r="J306" s="1"/>
      </tp>
      <tp>
        <v>13.421960884571137</v>
        <stp/>
        <stp>StudyData</stp>
        <stp>S.MDT</stp>
        <stp>PCB</stp>
        <stp>BaseType=Index,Index=1</stp>
        <stp>Close</stp>
        <stp>Q</stp>
        <stp>0</stp>
        <stp>all</stp>
        <stp/>
        <stp/>
        <stp/>
        <stp>T</stp>
        <tr r="K305" s="1"/>
      </tp>
      <tp>
        <v>15.482803451128717</v>
        <stp/>
        <stp>StudyData</stp>
        <stp>S.MET</stp>
        <stp>PCB</stp>
        <stp>BaseType=Index,Index=1</stp>
        <stp>Close</stp>
        <stp>Q</stp>
        <stp>0</stp>
        <stp>all</stp>
        <stp/>
        <stp/>
        <stp/>
        <stp>T</stp>
        <tr r="K306" s="1"/>
      </tp>
      <tp>
        <v>1.801284993116117</v>
        <stp/>
        <stp>StudyData</stp>
        <stp>S.MDT</stp>
        <stp>PCB</stp>
        <stp>BaseType=Index,Index=1</stp>
        <stp>Close</stp>
        <stp>W</stp>
        <stp>0</stp>
        <stp>all</stp>
        <stp/>
        <stp/>
        <stp/>
        <stp>T</stp>
        <tr r="I305" s="1"/>
      </tp>
      <tp>
        <v>-6.1368517950279297E-2</v>
        <stp/>
        <stp>StudyData</stp>
        <stp>S.MET</stp>
        <stp>PCB</stp>
        <stp>BaseType=Index,Index=1</stp>
        <stp>Close</stp>
        <stp>W</stp>
        <stp>0</stp>
        <stp>all</stp>
        <stp/>
        <stp/>
        <stp/>
        <stp>T</stp>
        <tr r="I306" s="1"/>
      </tp>
      <tp>
        <v>-3.2918903645097464</v>
        <stp/>
        <stp>StudyData</stp>
        <stp>S.LNT</stp>
        <stp>PCB</stp>
        <stp>BaseType=Index,Index=1</stp>
        <stp>Close</stp>
        <stp>M</stp>
        <stp>0</stp>
        <stp>all</stp>
        <stp/>
        <stp/>
        <stp/>
        <stp>T</stp>
        <tr r="J288" s="1"/>
      </tp>
      <tp>
        <v>3.595085286748815</v>
        <stp/>
        <stp>StudyData</stp>
        <stp>S.LMT</stp>
        <stp>PCB</stp>
        <stp>BaseType=Index,Index=1</stp>
        <stp>Close</stp>
        <stp>M</stp>
        <stp>0</stp>
        <stp>all</stp>
        <stp/>
        <stp/>
        <stp/>
        <stp>T</stp>
        <tr r="J287" s="1"/>
      </tp>
      <tp>
        <v>5.2914936163667088</v>
        <stp/>
        <stp>StudyData</stp>
        <stp>S.LNT</stp>
        <stp>PCB</stp>
        <stp>BaseType=Index,Index=1</stp>
        <stp>Close</stp>
        <stp>A</stp>
        <stp>0</stp>
        <stp>all</stp>
        <stp/>
        <stp/>
        <stp/>
        <stp>T</stp>
        <tr r="L288" s="1"/>
      </tp>
      <tp>
        <v>24.814439597246064</v>
        <stp/>
        <stp>StudyData</stp>
        <stp>S.LMT</stp>
        <stp>PCB</stp>
        <stp>BaseType=Index,Index=1</stp>
        <stp>Close</stp>
        <stp>A</stp>
        <stp>0</stp>
        <stp>all</stp>
        <stp/>
        <stp/>
        <stp/>
        <stp>T</stp>
        <tr r="L287" s="1"/>
      </tp>
      <tp>
        <v>-10.276576222309611</v>
        <stp/>
        <stp>StudyData</stp>
        <stp>S.LNT</stp>
        <stp>PCB</stp>
        <stp>BaseType=Index,Index=1</stp>
        <stp>Close</stp>
        <stp>Q</stp>
        <stp>0</stp>
        <stp>all</stp>
        <stp/>
        <stp/>
        <stp/>
        <stp>T</stp>
        <tr r="K288" s="1"/>
      </tp>
      <tp>
        <v>18.496054646095867</v>
        <stp/>
        <stp>StudyData</stp>
        <stp>S.LMT</stp>
        <stp>PCB</stp>
        <stp>BaseType=Index,Index=1</stp>
        <stp>Close</stp>
        <stp>Q</stp>
        <stp>0</stp>
        <stp>all</stp>
        <stp/>
        <stp/>
        <stp/>
        <stp>T</stp>
        <tr r="K287" s="1"/>
      </tp>
      <tp>
        <v>2.6770983927204708</v>
        <stp/>
        <stp>StudyData</stp>
        <stp>S.LMT</stp>
        <stp>PCB</stp>
        <stp>BaseType=Index,Index=1</stp>
        <stp>Close</stp>
        <stp>W</stp>
        <stp>0</stp>
        <stp>all</stp>
        <stp/>
        <stp/>
        <stp/>
        <stp>T</stp>
        <tr r="I287" s="1"/>
      </tp>
      <tp>
        <v>-1.3262217096727715</v>
        <stp/>
        <stp>StudyData</stp>
        <stp>S.LNT</stp>
        <stp>PCB</stp>
        <stp>BaseType=Index,Index=1</stp>
        <stp>Close</stp>
        <stp>W</stp>
        <stp>0</stp>
        <stp>all</stp>
        <stp/>
        <stp/>
        <stp/>
        <stp>T</stp>
        <tr r="I288" s="1"/>
      </tp>
      <tp>
        <v>-13.273206161704852</v>
        <stp/>
        <stp>StudyData</stp>
        <stp>S.ABT</stp>
        <stp>PCB</stp>
        <stp>BaseType=Index,Index=1</stp>
        <stp>Close</stp>
        <stp>A</stp>
        <stp>0</stp>
        <stp>all</stp>
        <stp/>
        <stp/>
        <stp/>
        <stp>T</stp>
        <tr r="L6" s="1"/>
      </tp>
      <tp>
        <v>-2.3534840793724112</v>
        <stp/>
        <stp>StudyData</stp>
        <stp>S.AMT</stp>
        <stp>PCB</stp>
        <stp>BaseType=Index,Index=1</stp>
        <stp>Close</stp>
        <stp>M</stp>
        <stp>0</stp>
        <stp>all</stp>
        <stp/>
        <stp/>
        <stp/>
        <stp>T</stp>
        <tr r="J32" s="1"/>
      </tp>
      <tp>
        <v>2.8003784295174965</v>
        <stp/>
        <stp>StudyData</stp>
        <stp>S.ABT</stp>
        <stp>PCB</stp>
        <stp>BaseType=Index,Index=1</stp>
        <stp>Close</stp>
        <stp>M</stp>
        <stp>0</stp>
        <stp>all</stp>
        <stp/>
        <stp/>
        <stp/>
        <stp>T</stp>
        <tr r="J6" s="1"/>
      </tp>
      <tp>
        <v>-3.5826166201515024</v>
        <stp/>
        <stp>StudyData</stp>
        <stp>S.AMT</stp>
        <stp>PCB</stp>
        <stp>BaseType=Index,Index=1</stp>
        <stp>Close</stp>
        <stp>A</stp>
        <stp>0</stp>
        <stp>all</stp>
        <stp/>
        <stp/>
        <stp/>
        <stp>T</stp>
        <tr r="L32" s="1"/>
      </tp>
      <tp>
        <v>0.78842407939893733</v>
        <stp/>
        <stp>StudyData</stp>
        <stp>S.ABT</stp>
        <stp>PCB</stp>
        <stp>BaseType=Index,Index=1</stp>
        <stp>Close</stp>
        <stp>W</stp>
        <stp>0</stp>
        <stp>all</stp>
        <stp/>
        <stp/>
        <stp/>
        <stp>T</stp>
        <tr r="I6" s="1"/>
      </tp>
      <tp>
        <v>19.748732642715453</v>
        <stp/>
        <stp>StudyData</stp>
        <stp>S.ABT</stp>
        <stp>PCB</stp>
        <stp>BaseType=Index,Index=1</stp>
        <stp>Close</stp>
        <stp>Q</stp>
        <stp>0</stp>
        <stp>all</stp>
        <stp/>
        <stp/>
        <stp/>
        <stp>T</stp>
        <tr r="K6" s="1"/>
      </tp>
      <tp>
        <v>3.4908601821850023</v>
        <stp/>
        <stp>StudyData</stp>
        <stp>S.AMT</stp>
        <stp>PCB</stp>
        <stp>BaseType=Index,Index=1</stp>
        <stp>Close</stp>
        <stp>Q</stp>
        <stp>0</stp>
        <stp>all</stp>
        <stp/>
        <stp/>
        <stp/>
        <stp>T</stp>
        <tr r="K32" s="1"/>
      </tp>
      <tp>
        <v>-1.8894169467949409</v>
        <stp/>
        <stp>StudyData</stp>
        <stp>S.AMT</stp>
        <stp>PCB</stp>
        <stp>BaseType=Index,Index=1</stp>
        <stp>Close</stp>
        <stp>W</stp>
        <stp>0</stp>
        <stp>all</stp>
        <stp/>
        <stp/>
        <stp/>
        <stp>T</stp>
        <tr r="I32" s="1"/>
      </tp>
      <tp>
        <v>-2.1978021978022046</v>
        <stp/>
        <stp>StudyData</stp>
        <stp>S.CPT</stp>
        <stp>PCB</stp>
        <stp>BaseType=Index,Index=1</stp>
        <stp>Close</stp>
        <stp>W</stp>
        <stp>0</stp>
        <stp>all</stp>
        <stp/>
        <stp/>
        <stp/>
        <stp>T</stp>
        <tr r="I114" s="1"/>
      </tp>
      <tp>
        <v>-4.3846624159315306</v>
        <stp/>
        <stp>StudyData</stp>
        <stp>S.CPT</stp>
        <stp>PCB</stp>
        <stp>BaseType=Index,Index=1</stp>
        <stp>Close</stp>
        <stp>Q</stp>
        <stp>0</stp>
        <stp>all</stp>
        <stp/>
        <stp/>
        <stp/>
        <stp>T</stp>
        <tr r="K114" s="1"/>
      </tp>
      <tp>
        <v>47.066524691465773</v>
        <stp/>
        <stp>StudyData</stp>
        <stp>S.CAT</stp>
        <stp>PCB</stp>
        <stp>BaseType=Index,Index=1</stp>
        <stp>Close</stp>
        <stp>A</stp>
        <stp>0</stp>
        <stp>all</stp>
        <stp/>
        <stp/>
        <stp/>
        <stp>T</stp>
        <tr r="L79" s="1"/>
      </tp>
      <tp>
        <v>3.39833826290791</v>
        <stp/>
        <stp>StudyData</stp>
        <stp>S.CAT</stp>
        <stp>PCB</stp>
        <stp>BaseType=Index,Index=1</stp>
        <stp>Close</stp>
        <stp>M</stp>
        <stp>0</stp>
        <stp>all</stp>
        <stp/>
        <stp/>
        <stp/>
        <stp>T</stp>
        <tr r="J79" s="1"/>
      </tp>
      <tp>
        <v>3.6808796114884461E-2</v>
        <stp/>
        <stp>StudyData</stp>
        <stp>S.CAT</stp>
        <stp>PCB</stp>
        <stp>BaseType=Index,Index=1</stp>
        <stp>Close</stp>
        <stp>W</stp>
        <stp>0</stp>
        <stp>all</stp>
        <stp/>
        <stp/>
        <stp/>
        <stp>T</stp>
        <tr r="I79" s="1"/>
      </tp>
      <tp>
        <v>-0.55414244186046469</v>
        <stp/>
        <stp>StudyData</stp>
        <stp>S.CPT</stp>
        <stp>PCB</stp>
        <stp>BaseType=Index,Index=1</stp>
        <stp>Close</stp>
        <stp>A</stp>
        <stp>0</stp>
        <stp>all</stp>
        <stp/>
        <stp/>
        <stp/>
        <stp>T</stp>
        <tr r="L114" s="1"/>
      </tp>
      <tp>
        <v>-20.884590102357038</v>
        <stp/>
        <stp>StudyData</stp>
        <stp>S.CAT</stp>
        <stp>PCB</stp>
        <stp>BaseType=Index,Index=1</stp>
        <stp>Close</stp>
        <stp>Q</stp>
        <stp>0</stp>
        <stp>all</stp>
        <stp/>
        <stp/>
        <stp/>
        <stp>T</stp>
        <tr r="K79" s="1"/>
      </tp>
      <tp>
        <v>-1.2092771410522547</v>
        <stp/>
        <stp>StudyData</stp>
        <stp>S.CPT</stp>
        <stp>PCB</stp>
        <stp>BaseType=Index,Index=1</stp>
        <stp>Close</stp>
        <stp>M</stp>
        <stp>0</stp>
        <stp>all</stp>
        <stp/>
        <stp/>
        <stp/>
        <stp>T</stp>
        <tr r="J114" s="1"/>
      </tp>
      <tp>
        <v>2.9212613658347943</v>
        <stp/>
        <stp>StudyData</stp>
        <stp>S.EQT</stp>
        <stp>PCB</stp>
        <stp>BaseType=Index,Index=1</stp>
        <stp>Close</stp>
        <stp>W</stp>
        <stp>0</stp>
        <stp>all</stp>
        <stp/>
        <stp/>
        <stp/>
        <stp>T</stp>
        <tr r="I167" s="1"/>
      </tp>
      <tp>
        <v>5.642279480910501E-2</v>
        <stp/>
        <stp>StudyData</stp>
        <stp>S.EQT</stp>
        <stp>PCB</stp>
        <stp>BaseType=Index,Index=1</stp>
        <stp>Close</stp>
        <stp>Q</stp>
        <stp>0</stp>
        <stp>all</stp>
        <stp/>
        <stp/>
        <stp/>
        <stp>T</stp>
        <tr r="K167" s="1"/>
      </tp>
      <tp>
        <v>-0.74626865671641529</v>
        <stp/>
        <stp>StudyData</stp>
        <stp>S.EQT</stp>
        <stp>PCB</stp>
        <stp>BaseType=Index,Index=1</stp>
        <stp>Close</stp>
        <stp>A</stp>
        <stp>0</stp>
        <stp>all</stp>
        <stp/>
        <stp/>
        <stp/>
        <stp>T</stp>
        <tr r="L167" s="1"/>
      </tp>
      <tp>
        <v>-0.16888722086694746</v>
        <stp/>
        <stp>StudyData</stp>
        <stp>S.EQT</stp>
        <stp>PCB</stp>
        <stp>BaseType=Index,Index=1</stp>
        <stp>Close</stp>
        <stp>M</stp>
        <stp>0</stp>
        <stp>all</stp>
        <stp/>
        <stp/>
        <stp/>
        <stp>T</stp>
        <tr r="J167" s="1"/>
      </tp>
      <tp>
        <v>-1.3059229926699782</v>
        <stp/>
        <stp>StudyData</stp>
        <stp>S.FRT</stp>
        <stp>PCB</stp>
        <stp>BaseType=Index,Index=1</stp>
        <stp>Close</stp>
        <stp>W</stp>
        <stp>0</stp>
        <stp>all</stp>
        <stp/>
        <stp/>
        <stp/>
        <stp>T</stp>
        <tr r="I198" s="1"/>
      </tp>
      <tp>
        <v>-5.1036941023979239</v>
        <stp/>
        <stp>StudyData</stp>
        <stp>S.FRT</stp>
        <stp>PCB</stp>
        <stp>BaseType=Index,Index=1</stp>
        <stp>Close</stp>
        <stp>Q</stp>
        <stp>0</stp>
        <stp>all</stp>
        <stp/>
        <stp/>
        <stp/>
        <stp>T</stp>
        <tr r="K198" s="1"/>
      </tp>
      <tp>
        <v>16.210317460317466</v>
        <stp/>
        <stp>StudyData</stp>
        <stp>S.FRT</stp>
        <stp>PCB</stp>
        <stp>BaseType=Index,Index=1</stp>
        <stp>Close</stp>
        <stp>A</stp>
        <stp>0</stp>
        <stp>all</stp>
        <stp/>
        <stp/>
        <stp/>
        <stp>T</stp>
        <tr r="L198" s="1"/>
      </tp>
      <tp>
        <v>-5.6007736320412631</v>
        <stp/>
        <stp>StudyData</stp>
        <stp>S.FRT</stp>
        <stp>PCB</stp>
        <stp>BaseType=Index,Index=1</stp>
        <stp>Close</stp>
        <stp>M</stp>
        <stp>0</stp>
        <stp>all</stp>
        <stp/>
        <stp/>
        <stp/>
        <stp>T</stp>
        <tr r="J198" s="1"/>
      </tp>
      <tp t="s">
        <v>DATADOG INC.L A CMN</v>
        <stp/>
        <stp>ContractData</stp>
        <stp>S.DDOG</stp>
        <stp>LongDescription</stp>
        <stp/>
        <stp>T</stp>
        <tr r="C4" s="2"/>
        <tr r="B132" s="1"/>
      </tp>
      <tp t="s">
        <v>Deckers Outdoor Corp</v>
        <stp/>
        <stp>ContractData</stp>
        <stp>S.DECK</stp>
        <stp>LongDescription</stp>
        <stp/>
        <stp>T</stp>
        <tr r="B134" s="1"/>
      </tp>
      <tp t="s">
        <v>Dell Technologies Inc.</v>
        <stp/>
        <stp>ContractData</stp>
        <stp>S.DELL</stp>
        <stp>LongDescription</stp>
        <stp/>
        <stp>T</stp>
        <tr r="R5" s="2"/>
        <tr r="B135" s="1"/>
      </tp>
      <tp>
        <v>3831760.7854458098</v>
        <stp/>
        <stp>StudyData</stp>
        <stp>S.GE</stp>
        <stp>MA</stp>
        <stp>InputChoice=Vol,MAType=Sim,Period=21</stp>
        <stp>MA</stp>
        <stp>D</stp>
        <stp>-1</stp>
        <stp>all</stp>
        <stp/>
        <stp/>
        <stp/>
        <stp>T</stp>
        <tr r="N204" s="1"/>
      </tp>
      <tp>
        <v>1188735.1022028101</v>
        <stp/>
        <stp>StudyData</stp>
        <stp>S.GD</stp>
        <stp>MA</stp>
        <stp>InputChoice=Vol,MAType=Sim,Period=21</stp>
        <stp>MA</stp>
        <stp>D</stp>
        <stp>-1</stp>
        <stp>all</stp>
        <stp/>
        <stp/>
        <stp/>
        <stp>T</stp>
        <tr r="N202" s="1"/>
      </tp>
      <tp t="s">
        <v>DOORDASH, INC. CL A</v>
        <stp/>
        <stp>ContractData</stp>
        <stp>S.DASH</stp>
        <stp>LongDescription</stp>
        <stp/>
        <stp>T</stp>
        <tr r="C38" s="2"/>
        <tr r="B130" s="1"/>
      </tp>
      <tp t="s">
        <v>DOLLAR TREE INC</v>
        <stp/>
        <stp>ContractData</stp>
        <stp>S.DLTR</stp>
        <stp>LongDescription</stp>
        <stp/>
        <stp>T</stp>
        <tr r="B142" s="1"/>
      </tp>
      <tp>
        <v>7144174.7422667099</v>
        <stp/>
        <stp>StudyData</stp>
        <stp>S.GM</stp>
        <stp>MA</stp>
        <stp>InputChoice=Vol,MAType=Sim,Period=21</stp>
        <stp>MA</stp>
        <stp>D</stp>
        <stp>-1</stp>
        <stp>all</stp>
        <stp/>
        <stp/>
        <stp/>
        <stp>T</stp>
        <tr r="N212" s="1"/>
      </tp>
      <tp>
        <v>685058.04862190504</v>
        <stp/>
        <stp>StudyData</stp>
        <stp>S.GL</stp>
        <stp>MA</stp>
        <stp>InputChoice=Vol,MAType=Sim,Period=21</stp>
        <stp>MA</stp>
        <stp>D</stp>
        <stp>-1</stp>
        <stp>all</stp>
        <stp/>
        <stp/>
        <stp/>
        <stp>T</stp>
        <tr r="N210" s="1"/>
      </tp>
      <tp>
        <v>2062145.8816601429</v>
        <stp/>
        <stp>StudyData</stp>
        <stp>S.GS</stp>
        <stp>MA</stp>
        <stp>InputChoice=Vol,MAType=Sim,Period=21</stp>
        <stp>MA</stp>
        <stp>D</stp>
        <stp>-1</stp>
        <stp>all</stp>
        <stp/>
        <stp/>
        <stp/>
        <stp>T</stp>
        <tr r="N219" s="1"/>
      </tp>
      <tp t="s">
        <v>DEXCOM</v>
        <stp/>
        <stp>ContractData</stp>
        <stp>S.DXCM</stp>
        <stp>LongDescription</stp>
        <stp/>
        <stp>T</stp>
        <tr r="B152" s="1"/>
      </tp>
      <tp t="s">
        <v>ALPHABET CL A CMN</v>
        <stp/>
        <stp>ContractData</stp>
        <stp>S.GOOGL</stp>
        <stp>LongDescription</stp>
        <stp/>
        <stp>T</stp>
        <tr r="B215" s="1"/>
      </tp>
      <tp t="s">
        <v>Keysight Technologies Inc.</v>
        <stp/>
        <stp>ContractData</stp>
        <stp>S.KEYS</stp>
        <stp>LongDescription</stp>
        <stp/>
        <stp>T</stp>
        <tr r="B268" s="1"/>
      </tp>
      <tp>
        <v>3794236.1610828601</v>
        <stp/>
        <stp>StudyData</stp>
        <stp>S.HD</stp>
        <stp>MA</stp>
        <stp>InputChoice=Vol,MAType=Sim,Period=21</stp>
        <stp>MA</stp>
        <stp>D</stp>
        <stp>-1</stp>
        <stp>all</stp>
        <stp/>
        <stp/>
        <stp/>
        <stp>T</stp>
        <tr r="N225" s="1"/>
      </tp>
      <tp t="s">
        <v>KLA CP CMN STK</v>
        <stp/>
        <stp>ContractData</stp>
        <stp>S.KLAC</stp>
        <stp>LongDescription</stp>
        <stp/>
        <stp>T</stp>
        <tr r="M19" s="2"/>
        <tr r="B272" s="1"/>
      </tp>
      <tp t="s">
        <v>Kenvue Inc.</v>
        <stp/>
        <stp>ContractData</stp>
        <stp>S.KVUE</stp>
        <stp>LongDescription</stp>
        <stp/>
        <stp>T</stp>
        <tr r="B277" s="1"/>
      </tp>
      <tp>
        <v>371.29190476190001</v>
        <stp/>
        <stp>StudyData</stp>
        <stp>S.TRV</stp>
        <stp>MA</stp>
        <stp>InputChoice=Close,MAType=Sim,Period=21</stp>
        <stp>MA</stp>
        <stp>D</stp>
        <stp/>
        <stp>all</stp>
        <stp/>
        <stp/>
        <stp/>
        <stp>T</stp>
        <tr r="P446" s="1"/>
      </tp>
      <tp>
        <v>123.5219047619</v>
        <stp/>
        <stp>StudyData</stp>
        <stp>S.FRT</stp>
        <stp>MA</stp>
        <stp>InputChoice=Close,MAType=Sim,Period=21</stp>
        <stp>MA</stp>
        <stp>D</stp>
        <stp/>
        <stp>all</stp>
        <stp/>
        <stp/>
        <stp/>
        <stp>T</stp>
        <tr r="P198" s="1"/>
      </tp>
      <tp>
        <v>279.51047619050001</v>
        <stp/>
        <stp>StudyData</stp>
        <stp>S.VRT</stp>
        <stp>MA</stp>
        <stp>InputChoice=Close,MAType=Sim,Period=21</stp>
        <stp>MA</stp>
        <stp>D</stp>
        <stp/>
        <stp>all</stp>
        <stp/>
        <stp/>
        <stp/>
        <stp>T</stp>
        <tr r="P474" s="1"/>
      </tp>
      <tp>
        <v>120.06238095240001</v>
        <stp/>
        <stp>StudyData</stp>
        <stp>S.PRU</stp>
        <stp>MA</stp>
        <stp>InputChoice=Close,MAType=Sim,Period=21</stp>
        <stp>MA</stp>
        <stp>D</stp>
        <stp/>
        <stp>all</stp>
        <stp/>
        <stp/>
        <stp/>
        <stp>T</stp>
        <tr r="P379" s="1"/>
      </tp>
      <tp>
        <v>127.9657142857</v>
        <stp/>
        <stp>StudyData</stp>
        <stp>S.MRK</stp>
        <stp>MA</stp>
        <stp>InputChoice=Close,MAType=Sim,Period=21</stp>
        <stp>MA</stp>
        <stp>D</stp>
        <stp/>
        <stp>all</stp>
        <stp/>
        <stp/>
        <stp/>
        <stp>T</stp>
        <tr r="P317" s="1"/>
      </tp>
      <tp>
        <v>100.4657142857</v>
        <stp/>
        <stp>StudyData</stp>
        <stp>S.CRH</stp>
        <stp>MA</stp>
        <stp>InputChoice=Close,MAType=Sim,Period=21</stp>
        <stp>MA</stp>
        <stp>D</stp>
        <stp/>
        <stp>all</stp>
        <stp/>
        <stp/>
        <stp/>
        <stp>T</stp>
        <tr r="P115" s="1"/>
      </tp>
      <tp>
        <v>202.5747619048</v>
        <stp/>
        <stp>StudyData</stp>
        <stp>S.DRI</stp>
        <stp>MA</stp>
        <stp>InputChoice=Close,MAType=Sim,Period=21</stp>
        <stp>MA</stp>
        <stp>D</stp>
        <stp/>
        <stp>all</stp>
        <stp/>
        <stp/>
        <stp/>
        <stp>T</stp>
        <tr r="P147" s="1"/>
      </tp>
      <tp>
        <v>1094.3699999999999</v>
        <stp/>
        <stp>StudyData</stp>
        <stp>S.URI</stp>
        <stp>MA</stp>
        <stp>InputChoice=Close,MAType=Sim,Period=21</stp>
        <stp>MA</stp>
        <stp>D</stp>
        <stp/>
        <stp>all</stp>
        <stp/>
        <stp/>
        <stp/>
        <stp>T</stp>
        <tr r="P464" s="1"/>
      </tp>
      <tp>
        <v>69.746190476199999</v>
        <stp/>
        <stp>StudyData</stp>
        <stp>S.BRO</stp>
        <stp>MA</stp>
        <stp>InputChoice=Close,MAType=Sim,Period=21</stp>
        <stp>MA</stp>
        <stp>D</stp>
        <stp/>
        <stp>all</stp>
        <stp/>
        <stp/>
        <stp/>
        <stp>T</stp>
        <tr r="P71" s="1"/>
      </tp>
      <tp>
        <v>25.233333333299999</v>
        <stp/>
        <stp>StudyData</stp>
        <stp>S.HRL</stp>
        <stp>MA</stp>
        <stp>InputChoice=Close,MAType=Sim,Period=21</stp>
        <stp>MA</stp>
        <stp>D</stp>
        <stp/>
        <stp>all</stp>
        <stp/>
        <stp/>
        <stp/>
        <stp>T</stp>
        <tr r="P234" s="1"/>
      </tp>
      <tp>
        <v>235.7971428571</v>
        <stp/>
        <stp>StudyData</stp>
        <stp>S.CRL</stp>
        <stp>MA</stp>
        <stp>InputChoice=Close,MAType=Sim,Period=21</stp>
        <stp>MA</stp>
        <stp>D</stp>
        <stp/>
        <stp>all</stp>
        <stp/>
        <stp/>
        <stp/>
        <stp>T</stp>
        <tr r="P116" s="1"/>
      </tp>
      <tp>
        <v>123.96</v>
        <stp/>
        <stp>StudyData</stp>
        <stp>S.IRM</stp>
        <stp>MA</stp>
        <stp>InputChoice=Close,MAType=Sim,Period=21</stp>
        <stp>MA</stp>
        <stp>D</stp>
        <stp/>
        <stp>all</stp>
        <stp/>
        <stp/>
        <stp/>
        <stp>T</stp>
        <tr r="P254" s="1"/>
      </tp>
      <tp>
        <v>177.60666666669999</v>
        <stp/>
        <stp>StudyData</stp>
        <stp>S.CRM</stp>
        <stp>MA</stp>
        <stp>InputChoice=Close,MAType=Sim,Period=21</stp>
        <stp>MA</stp>
        <stp>D</stp>
        <stp/>
        <stp>all</stp>
        <stp/>
        <stp/>
        <stp/>
        <stp>T</stp>
        <tr r="P117" s="1"/>
      </tp>
      <tp>
        <v>72.706190476200007</v>
        <stp/>
        <stp>StudyData</stp>
        <stp>S.WRB</stp>
        <stp>MA</stp>
        <stp>InputChoice=Close,MAType=Sim,Period=21</stp>
        <stp>MA</stp>
        <stp>D</stp>
        <stp/>
        <stp>all</stp>
        <stp/>
        <stp/>
        <stp/>
        <stp>T</stp>
        <tr r="P491" s="1"/>
      </tp>
      <tp>
        <v>131.14142857140001</v>
        <stp/>
        <stp>StudyData</stp>
        <stp>S.NRG</stp>
        <stp>MA</stp>
        <stp>InputChoice=Close,MAType=Sim,Period=21</stp>
        <stp>MA</stp>
        <stp>D</stp>
        <stp/>
        <stp>all</stp>
        <stp/>
        <stp/>
        <stp/>
        <stp>T</stp>
        <tr r="P338" s="1"/>
      </tp>
      <tp>
        <v>50.3704761905</v>
        <stp/>
        <stp>StudyData</stp>
        <stp>S.ARE</stp>
        <stp>MA</stp>
        <stp>InputChoice=Close,MAType=Sim,Period=21</stp>
        <stp>MA</stp>
        <stp>D</stp>
        <stp/>
        <stp>all</stp>
        <stp/>
        <stp/>
        <stp/>
        <stp>T</stp>
        <tr r="P43" s="1"/>
      </tp>
      <tp>
        <v>89.875714285699999</v>
        <stp/>
        <stp>StudyData</stp>
        <stp>S.SRE</stp>
        <stp>MA</stp>
        <stp>InputChoice=Close,MAType=Sim,Period=21</stp>
        <stp>MA</stp>
        <stp>D</stp>
        <stp/>
        <stp>all</stp>
        <stp/>
        <stp/>
        <stp/>
        <stp>T</stp>
        <tr r="P416" s="1"/>
      </tp>
      <tp>
        <v>0.82278481012658955</v>
        <stp/>
        <stp>StudyData</stp>
        <stp>S.XYZ</stp>
        <stp>PCB</stp>
        <stp>BaseType=Index,Index=1</stp>
        <stp>Close</stp>
        <stp>W</stp>
        <stp>0</stp>
        <stp>all</stp>
        <stp/>
        <stp/>
        <stp/>
        <stp>T</stp>
        <tr r="I500" s="1"/>
      </tp>
      <tp>
        <v>4.8026315789473761</v>
        <stp/>
        <stp>StudyData</stp>
        <stp>S.XYZ</stp>
        <stp>PCB</stp>
        <stp>BaseType=Index,Index=1</stp>
        <stp>Close</stp>
        <stp>Q</stp>
        <stp>0</stp>
        <stp>all</stp>
        <stp/>
        <stp/>
        <stp/>
        <stp>T</stp>
        <tr r="K500" s="1"/>
      </tp>
      <tp>
        <v>-1.9571639586410503</v>
        <stp/>
        <stp>StudyData</stp>
        <stp>S.XYZ</stp>
        <stp>PCB</stp>
        <stp>BaseType=Index,Index=1</stp>
        <stp>Close</stp>
        <stp>M</stp>
        <stp>0</stp>
        <stp>all</stp>
        <stp/>
        <stp/>
        <stp/>
        <stp>T</stp>
        <tr r="J500" s="1"/>
      </tp>
      <tp>
        <v>22.369027500384085</v>
        <stp/>
        <stp>StudyData</stp>
        <stp>S.XYZ</stp>
        <stp>PCB</stp>
        <stp>BaseType=Index,Index=1</stp>
        <stp>Close</stp>
        <stp>A</stp>
        <stp>0</stp>
        <stp>all</stp>
        <stp/>
        <stp/>
        <stp/>
        <stp>T</stp>
        <tr r="L500" s="1"/>
      </tp>
      <tp>
        <v>-4.0046013372636375</v>
        <stp/>
        <stp>StudyData</stp>
        <stp>S.STZ</stp>
        <stp>PCB</stp>
        <stp>BaseType=Index,Index=1</stp>
        <stp>Close</stp>
        <stp>Q</stp>
        <stp>0</stp>
        <stp>all</stp>
        <stp/>
        <stp/>
        <stp/>
        <stp>T</stp>
        <tr r="K421" s="1"/>
      </tp>
      <tp>
        <v>-1.6499705362404102</v>
        <stp/>
        <stp>StudyData</stp>
        <stp>S.STZ</stp>
        <stp>PCB</stp>
        <stp>BaseType=Index,Index=1</stp>
        <stp>Close</stp>
        <stp>W</stp>
        <stp>0</stp>
        <stp>all</stp>
        <stp/>
        <stp/>
        <stp/>
        <stp>T</stp>
        <tr r="I421" s="1"/>
      </tp>
      <tp>
        <v>-3.2183241519280932</v>
        <stp/>
        <stp>StudyData</stp>
        <stp>S.STZ</stp>
        <stp>PCB</stp>
        <stp>BaseType=Index,Index=1</stp>
        <stp>Close</stp>
        <stp>A</stp>
        <stp>0</stp>
        <stp>all</stp>
        <stp/>
        <stp/>
        <stp/>
        <stp>T</stp>
        <tr r="L421" s="1"/>
      </tp>
      <tp>
        <v>2.5262996237426254</v>
        <stp/>
        <stp>StudyData</stp>
        <stp>S.STZ</stp>
        <stp>PCB</stp>
        <stp>BaseType=Index,Index=1</stp>
        <stp>Close</stp>
        <stp>M</stp>
        <stp>0</stp>
        <stp>all</stp>
        <stp/>
        <stp/>
        <stp/>
        <stp>T</stp>
        <tr r="J421" s="1"/>
      </tp>
      <tp>
        <v>21.220159151193641</v>
        <stp/>
        <stp>StudyData</stp>
        <stp>S.IVZ</stp>
        <stp>PCB</stp>
        <stp>BaseType=Index,Index=1</stp>
        <stp>Close</stp>
        <stp>Q</stp>
        <stp>0</stp>
        <stp>all</stp>
        <stp/>
        <stp/>
        <stp/>
        <stp>T</stp>
        <tr r="K258" s="1"/>
      </tp>
      <tp>
        <v>1.2982900569981004</v>
        <stp/>
        <stp>StudyData</stp>
        <stp>S.IVZ</stp>
        <stp>PCB</stp>
        <stp>BaseType=Index,Index=1</stp>
        <stp>Close</stp>
        <stp>W</stp>
        <stp>0</stp>
        <stp>all</stp>
        <stp/>
        <stp/>
        <stp/>
        <stp>T</stp>
        <tr r="I258" s="1"/>
      </tp>
      <tp>
        <v>21.773886562618966</v>
        <stp/>
        <stp>StudyData</stp>
        <stp>S.IVZ</stp>
        <stp>PCB</stp>
        <stp>BaseType=Index,Index=1</stp>
        <stp>Close</stp>
        <stp>A</stp>
        <stp>0</stp>
        <stp>all</stp>
        <stp/>
        <stp/>
        <stp/>
        <stp>T</stp>
        <tr r="L258" s="1"/>
      </tp>
      <tp>
        <v>8.0743243243243263</v>
        <stp/>
        <stp>StudyData</stp>
        <stp>S.IVZ</stp>
        <stp>PCB</stp>
        <stp>BaseType=Index,Index=1</stp>
        <stp>Close</stp>
        <stp>M</stp>
        <stp>0</stp>
        <stp>all</stp>
        <stp/>
        <stp/>
        <stp/>
        <stp>T</stp>
        <tr r="J258" s="1"/>
      </tp>
      <tp>
        <v>3.1806296787134194</v>
        <stp/>
        <stp>StudyData</stp>
        <stp>S.AIZ</stp>
        <stp>PCB</stp>
        <stp>BaseType=Index,Index=1</stp>
        <stp>Close</stp>
        <stp>M</stp>
        <stp>0</stp>
        <stp>all</stp>
        <stp/>
        <stp/>
        <stp/>
        <stp>T</stp>
        <tr r="J19" s="1"/>
      </tp>
      <tp>
        <v>19.605563628814615</v>
        <stp/>
        <stp>StudyData</stp>
        <stp>S.AIZ</stp>
        <stp>PCB</stp>
        <stp>BaseType=Index,Index=1</stp>
        <stp>Close</stp>
        <stp>A</stp>
        <stp>0</stp>
        <stp>all</stp>
        <stp/>
        <stp/>
        <stp/>
        <stp>T</stp>
        <tr r="L19" s="1"/>
      </tp>
      <tp>
        <v>-0.51113797271629013</v>
        <stp/>
        <stp>StudyData</stp>
        <stp>S.AIZ</stp>
        <stp>PCB</stp>
        <stp>BaseType=Index,Index=1</stp>
        <stp>Close</stp>
        <stp>W</stp>
        <stp>0</stp>
        <stp>all</stp>
        <stp/>
        <stp/>
        <stp/>
        <stp>T</stp>
        <tr r="I19" s="1"/>
      </tp>
      <tp>
        <v>7.2766543775369463</v>
        <stp/>
        <stp>StudyData</stp>
        <stp>S.AIZ</stp>
        <stp>PCB</stp>
        <stp>BaseType=Index,Index=1</stp>
        <stp>Close</stp>
        <stp>Q</stp>
        <stp>0</stp>
        <stp>all</stp>
        <stp/>
        <stp/>
        <stp/>
        <stp>T</stp>
        <tr r="K19" s="1"/>
      </tp>
      <tp>
        <v>-1.1796552215415264</v>
        <stp/>
        <stp>StudyData</stp>
        <stp>S.DPZ</stp>
        <stp>PCB</stp>
        <stp>BaseType=Index,Index=1</stp>
        <stp>Close</stp>
        <stp>W</stp>
        <stp>0</stp>
        <stp>all</stp>
        <stp/>
        <stp/>
        <stp/>
        <stp>T</stp>
        <tr r="I146" s="1"/>
      </tp>
      <tp>
        <v>17.149709498716383</v>
        <stp/>
        <stp>StudyData</stp>
        <stp>S.DPZ</stp>
        <stp>PCB</stp>
        <stp>BaseType=Index,Index=1</stp>
        <stp>Close</stp>
        <stp>Q</stp>
        <stp>0</stp>
        <stp>all</stp>
        <stp/>
        <stp/>
        <stp/>
        <stp>T</stp>
        <tr r="K146" s="1"/>
      </tp>
      <tp>
        <v>-16.796218991411159</v>
        <stp/>
        <stp>StudyData</stp>
        <stp>S.DPZ</stp>
        <stp>PCB</stp>
        <stp>BaseType=Index,Index=1</stp>
        <stp>Close</stp>
        <stp>A</stp>
        <stp>0</stp>
        <stp>all</stp>
        <stp/>
        <stp/>
        <stp/>
        <stp>T</stp>
        <tr r="L146" s="1"/>
      </tp>
      <tp>
        <v>-0.18132627216209862</v>
        <stp/>
        <stp>StudyData</stp>
        <stp>S.DPZ</stp>
        <stp>PCB</stp>
        <stp>BaseType=Index,Index=1</stp>
        <stp>Close</stp>
        <stp>M</stp>
        <stp>0</stp>
        <stp>all</stp>
        <stp/>
        <stp/>
        <stp/>
        <stp>T</stp>
        <tr r="J146" s="1"/>
      </tp>
      <tp t="s">
        <v>J B HUNT TRANSPORT C</v>
        <stp/>
        <stp>ContractData</stp>
        <stp>S.JBHT</stp>
        <stp>LongDescription</stp>
        <stp/>
        <stp>T</stp>
        <tr r="B260" s="1"/>
      </tp>
      <tp t="s">
        <v>JACK HENRY &amp; ASSOC</v>
        <stp/>
        <stp>ContractData</stp>
        <stp>S.JKHY</stp>
        <stp>LongDescription</stp>
        <stp/>
        <stp>T</stp>
        <tr r="B263" s="1"/>
      </tp>
      <tp>
        <v>5732526.5182806198</v>
        <stp/>
        <stp>StudyData</stp>
        <stp>S.IP</stp>
        <stp>MA</stp>
        <stp>InputChoice=Vol,MAType=Sim,Period=21</stp>
        <stp>MA</stp>
        <stp>D</stp>
        <stp>-1</stp>
        <stp>all</stp>
        <stp/>
        <stp/>
        <stp/>
        <stp>T</stp>
        <tr r="N251" s="1"/>
      </tp>
      <tp>
        <v>4576988.8412012896</v>
        <stp/>
        <stp>StudyData</stp>
        <stp>S.IR</stp>
        <stp>MA</stp>
        <stp>InputChoice=Vol,MAType=Sim,Period=21</stp>
        <stp>MA</stp>
        <stp>D</stp>
        <stp>-1</stp>
        <stp>all</stp>
        <stp/>
        <stp/>
        <stp/>
        <stp>T</stp>
        <tr r="N253" s="1"/>
      </tp>
      <tp>
        <v>1506978.6698173811</v>
        <stp/>
        <stp>StudyData</stp>
        <stp>S.IT</stp>
        <stp>MA</stp>
        <stp>InputChoice=Vol,MAType=Sim,Period=21</stp>
        <stp>MA</stp>
        <stp>D</stp>
        <stp>-1</stp>
        <stp>all</stp>
        <stp/>
        <stp/>
        <stp/>
        <stp>T</stp>
        <tr r="N256" s="1"/>
      </tp>
      <tp>
        <v>50.654285714300002</v>
        <stp/>
        <stp>StudyData</stp>
        <stp>S.CSX</stp>
        <stp>MA</stp>
        <stp>InputChoice=Close,MAType=Sim,Period=21</stp>
        <stp>MA</stp>
        <stp>D</stp>
        <stp/>
        <stp>all</stp>
        <stp/>
        <stp/>
        <stp/>
        <stp>T</stp>
        <tr r="P121" s="1"/>
      </tp>
      <tp>
        <v>45.782857142899999</v>
        <stp/>
        <stp>StudyData</stp>
        <stp>S.BSX</stp>
        <stp>MA</stp>
        <stp>InputChoice=Close,MAType=Sim,Period=21</stp>
        <stp>MA</stp>
        <stp>D</stp>
        <stp/>
        <stp>all</stp>
        <stp/>
        <stp/>
        <stp/>
        <stp>T</stp>
        <tr r="P72" s="1"/>
      </tp>
      <tp>
        <v>206.1533333333</v>
        <stp/>
        <stp>StudyData</stp>
        <stp>S.PSX</stp>
        <stp>MA</stp>
        <stp>InputChoice=Close,MAType=Sim,Period=21</stp>
        <stp>MA</stp>
        <stp>D</stp>
        <stp/>
        <stp>all</stp>
        <stp/>
        <stp/>
        <stp/>
        <stp>T</stp>
        <tr r="P382" s="1"/>
      </tp>
      <tp>
        <v>176.52952380950001</v>
        <stp/>
        <stp>StudyData</stp>
        <stp>S.HSY</stp>
        <stp>MA</stp>
        <stp>InputChoice=Close,MAType=Sim,Period=21</stp>
        <stp>MA</stp>
        <stp>D</stp>
        <stp/>
        <stp>all</stp>
        <stp/>
        <stp/>
        <stp/>
        <stp>T</stp>
        <tr r="P237" s="1"/>
      </tp>
      <tp>
        <v>291.00952380950002</v>
        <stp/>
        <stp>StudyData</stp>
        <stp>S.ESS</stp>
        <stp>MA</stp>
        <stp>InputChoice=Close,MAType=Sim,Period=21</stp>
        <stp>MA</stp>
        <stp>D</stp>
        <stp/>
        <stp>all</stp>
        <stp/>
        <stp/>
        <stp/>
        <stp>T</stp>
        <tr r="P170" s="1"/>
      </tp>
      <tp>
        <v>24.290476190500002</v>
        <stp/>
        <stp>StudyData</stp>
        <stp>S.HST</stp>
        <stp>MA</stp>
        <stp>InputChoice=Close,MAType=Sim,Period=21</stp>
        <stp>MA</stp>
        <stp>D</stp>
        <stp/>
        <stp>all</stp>
        <stp/>
        <stp/>
        <stp/>
        <stp>T</stp>
        <tr r="P236" s="1"/>
      </tp>
      <tp>
        <v>349.67142857139999</v>
        <stp/>
        <stp>StudyData</stp>
        <stp>S.WST</stp>
        <stp>MA</stp>
        <stp>InputChoice=Close,MAType=Sim,Period=21</stp>
        <stp>MA</stp>
        <stp>D</stp>
        <stp/>
        <stp>all</stp>
        <stp/>
        <stp/>
        <stp/>
        <stp>T</stp>
        <tr r="P493" s="1"/>
      </tp>
      <tp>
        <v>153.08428571429999</v>
        <stp/>
        <stp>StudyData</stp>
        <stp>S.VST</stp>
        <stp>MA</stp>
        <stp>InputChoice=Close,MAType=Sim,Period=21</stp>
        <stp>MA</stp>
        <stp>D</stp>
        <stp/>
        <stp>all</stp>
        <stp/>
        <stp/>
        <stp/>
        <stp>T</stp>
        <tr r="P476" s="1"/>
      </tp>
      <tp>
        <v>428.35142857139999</v>
        <stp/>
        <stp>StudyData</stp>
        <stp>S.MSI</stp>
        <stp>MA</stp>
        <stp>InputChoice=Close,MAType=Sim,Period=21</stp>
        <stp>MA</stp>
        <stp>D</stp>
        <stp/>
        <stp>all</stp>
        <stp/>
        <stp/>
        <stp/>
        <stp>T</stp>
        <tr r="P324" s="1"/>
      </tp>
      <tp>
        <v>58.427619047599997</v>
        <stp/>
        <stp>StudyData</stp>
        <stp>S.TSN</stp>
        <stp>MA</stp>
        <stp>InputChoice=Close,MAType=Sim,Period=21</stp>
        <stp>MA</stp>
        <stp>D</stp>
        <stp/>
        <stp>all</stp>
        <stp/>
        <stp/>
        <stp/>
        <stp>T</stp>
        <tr r="P449" s="1"/>
      </tp>
      <tp>
        <v>232.50095238099999</v>
        <stp/>
        <stp>StudyData</stp>
        <stp>S.WSM</stp>
        <stp>MA</stp>
        <stp>InputChoice=Close,MAType=Sim,Period=21</stp>
        <stp>MA</stp>
        <stp>D</stp>
        <stp/>
        <stp>all</stp>
        <stp/>
        <stp/>
        <stp/>
        <stp>T</stp>
        <tr r="P492" s="1"/>
      </tp>
      <tp>
        <v>63.532857142899999</v>
        <stp/>
        <stp>StudyData</stp>
        <stp>S.USB</stp>
        <stp>MA</stp>
        <stp>InputChoice=Close,MAType=Sim,Period=21</stp>
        <stp>MA</stp>
        <stp>D</stp>
        <stp/>
        <stp>all</stp>
        <stp/>
        <stp/>
        <stp/>
        <stp>T</stp>
        <tr r="P465" s="1"/>
      </tp>
      <tp>
        <v>337.0152380952</v>
        <stp/>
        <stp>StudyData</stp>
        <stp>S.NSC</stp>
        <stp>MA</stp>
        <stp>InputChoice=Close,MAType=Sim,Period=21</stp>
        <stp>MA</stp>
        <stp>D</stp>
        <stp/>
        <stp>all</stp>
        <stp/>
        <stp/>
        <stp/>
        <stp>T</stp>
        <tr r="P339" s="1"/>
      </tp>
      <tp>
        <v>321.6647619048</v>
        <stp/>
        <stp>StudyData</stp>
        <stp>S.PSA</stp>
        <stp>MA</stp>
        <stp>InputChoice=Close,MAType=Sim,Period=21</stp>
        <stp>MA</stp>
        <stp>D</stp>
        <stp/>
        <stp>all</stp>
        <stp/>
        <stp/>
        <stp/>
        <stp>T</stp>
        <tr r="P380" s="1"/>
      </tp>
      <tp>
        <v>215.74523809519999</v>
        <stp/>
        <stp>StudyData</stp>
        <stp>S.RSG</stp>
        <stp>MA</stp>
        <stp>InputChoice=Close,MAType=Sim,Period=21</stp>
        <stp>MA</stp>
        <stp>D</stp>
        <stp/>
        <stp>all</stp>
        <stp/>
        <stp/>
        <stp/>
        <stp>T</stp>
        <tr r="P399" s="1"/>
      </tp>
      <tp>
        <v>0</v>
        <stp/>
        <stp>StudyData</stp>
        <stp>S.SYY</stp>
        <stp>PCB</stp>
        <stp>BaseType=Index,Index=1</stp>
        <stp>Close</stp>
        <stp>W</stp>
        <stp>0</stp>
        <stp>all</stp>
        <stp/>
        <stp/>
        <stp/>
        <stp>T</stp>
        <tr r="I427" s="1"/>
      </tp>
      <tp>
        <v>0.84948552285236656</v>
        <stp/>
        <stp>StudyData</stp>
        <stp>S.SYY</stp>
        <stp>PCB</stp>
        <stp>BaseType=Index,Index=1</stp>
        <stp>Close</stp>
        <stp>Q</stp>
        <stp>0</stp>
        <stp>all</stp>
        <stp/>
        <stp/>
        <stp/>
        <stp>T</stp>
        <tr r="K427" s="1"/>
      </tp>
      <tp>
        <v>-1.1145002346316151</v>
        <stp/>
        <stp>StudyData</stp>
        <stp>S.SYY</stp>
        <stp>PCB</stp>
        <stp>BaseType=Index,Index=1</stp>
        <stp>Close</stp>
        <stp>M</stp>
        <stp>0</stp>
        <stp>all</stp>
        <stp/>
        <stp/>
        <stp/>
        <stp>T</stp>
        <tr r="J427" s="1"/>
      </tp>
      <tp>
        <v>14.38458406839464</v>
        <stp/>
        <stp>StudyData</stp>
        <stp>S.SYY</stp>
        <stp>PCB</stp>
        <stp>BaseType=Index,Index=1</stp>
        <stp>Close</stp>
        <stp>A</stp>
        <stp>0</stp>
        <stp>all</stp>
        <stp/>
        <stp/>
        <stp/>
        <stp>T</stp>
        <tr r="L427" s="1"/>
      </tp>
      <tp>
        <v>35.94267029545945</v>
        <stp/>
        <stp>StudyData</stp>
        <stp>S.TDY</stp>
        <stp>PCB</stp>
        <stp>BaseType=Index,Index=1</stp>
        <stp>Close</stp>
        <stp>A</stp>
        <stp>0</stp>
        <stp>all</stp>
        <stp/>
        <stp/>
        <stp/>
        <stp>T</stp>
        <tr r="L431" s="1"/>
      </tp>
      <tp>
        <v>5.9078359290388542</v>
        <stp/>
        <stp>StudyData</stp>
        <stp>S.TDY</stp>
        <stp>PCB</stp>
        <stp>BaseType=Index,Index=1</stp>
        <stp>Close</stp>
        <stp>M</stp>
        <stp>0</stp>
        <stp>all</stp>
        <stp/>
        <stp/>
        <stp/>
        <stp>T</stp>
        <tr r="J431" s="1"/>
      </tp>
      <tp>
        <v>4.108562003298859</v>
        <stp/>
        <stp>StudyData</stp>
        <stp>S.TDY</stp>
        <stp>PCB</stp>
        <stp>BaseType=Index,Index=1</stp>
        <stp>Close</stp>
        <stp>Q</stp>
        <stp>0</stp>
        <stp>all</stp>
        <stp/>
        <stp/>
        <stp/>
        <stp>T</stp>
        <tr r="K431" s="1"/>
      </tp>
      <tp>
        <v>0.43396499349052509</v>
        <stp/>
        <stp>StudyData</stp>
        <stp>S.TDY</stp>
        <stp>PCB</stp>
        <stp>BaseType=Index,Index=1</stp>
        <stp>Close</stp>
        <stp>W</stp>
        <stp>0</stp>
        <stp>all</stp>
        <stp/>
        <stp/>
        <stp/>
        <stp>T</stp>
        <tr r="I431" s="1"/>
      </tp>
      <tp>
        <v>-0.47710446942692875</v>
        <stp/>
        <stp>StudyData</stp>
        <stp>S.HSY</stp>
        <stp>PCB</stp>
        <stp>BaseType=Index,Index=1</stp>
        <stp>Close</stp>
        <stp>W</stp>
        <stp>0</stp>
        <stp>all</stp>
        <stp/>
        <stp/>
        <stp/>
        <stp>T</stp>
        <tr r="I237" s="1"/>
      </tp>
      <tp>
        <v>3.4368766030207882</v>
        <stp/>
        <stp>StudyData</stp>
        <stp>S.HSY</stp>
        <stp>PCB</stp>
        <stp>BaseType=Index,Index=1</stp>
        <stp>Close</stp>
        <stp>Q</stp>
        <stp>0</stp>
        <stp>all</stp>
        <stp/>
        <stp/>
        <stp/>
        <stp>T</stp>
        <tr r="K237" s="1"/>
      </tp>
      <tp>
        <v>-0.27475546763380593</v>
        <stp/>
        <stp>StudyData</stp>
        <stp>S.HSY</stp>
        <stp>PCB</stp>
        <stp>BaseType=Index,Index=1</stp>
        <stp>Close</stp>
        <stp>A</stp>
        <stp>0</stp>
        <stp>all</stp>
        <stp/>
        <stp/>
        <stp/>
        <stp>T</stp>
        <tr r="L237" s="1"/>
      </tp>
      <tp>
        <v>3.673236218223352</v>
        <stp/>
        <stp>StudyData</stp>
        <stp>S.HSY</stp>
        <stp>PCB</stp>
        <stp>BaseType=Index,Index=1</stp>
        <stp>Close</stp>
        <stp>M</stp>
        <stp>0</stp>
        <stp>all</stp>
        <stp/>
        <stp/>
        <stp/>
        <stp>T</stp>
        <tr r="J237" s="1"/>
      </tp>
      <tp>
        <v>10.029069767441861</v>
        <stp/>
        <stp>StudyData</stp>
        <stp>S.KEY</stp>
        <stp>PCB</stp>
        <stp>BaseType=Index,Index=1</stp>
        <stp>Close</stp>
        <stp>A</stp>
        <stp>0</stp>
        <stp>all</stp>
        <stp/>
        <stp/>
        <stp/>
        <stp>T</stp>
        <tr r="L267" s="1"/>
      </tp>
      <tp>
        <v>0.53120849933599379</v>
        <stp/>
        <stp>StudyData</stp>
        <stp>S.KEY</stp>
        <stp>PCB</stp>
        <stp>BaseType=Index,Index=1</stp>
        <stp>Close</stp>
        <stp>M</stp>
        <stp>0</stp>
        <stp>all</stp>
        <stp/>
        <stp/>
        <stp/>
        <stp>T</stp>
        <tr r="J267" s="1"/>
      </tp>
      <tp>
        <v>-1.4750542299349236</v>
        <stp/>
        <stp>StudyData</stp>
        <stp>S.KEY</stp>
        <stp>PCB</stp>
        <stp>BaseType=Index,Index=1</stp>
        <stp>Close</stp>
        <stp>Q</stp>
        <stp>0</stp>
        <stp>all</stp>
        <stp/>
        <stp/>
        <stp/>
        <stp>T</stp>
        <tr r="K267" s="1"/>
      </tp>
      <tp>
        <v>-8.7989441267046067E-2</v>
        <stp/>
        <stp>StudyData</stp>
        <stp>S.KEY</stp>
        <stp>PCB</stp>
        <stp>BaseType=Index,Index=1</stp>
        <stp>Close</stp>
        <stp>W</stp>
        <stp>0</stp>
        <stp>all</stp>
        <stp/>
        <stp/>
        <stp/>
        <stp>T</stp>
        <tr r="I267" s="1"/>
      </tp>
      <tp>
        <v>5.6935691654190386</v>
        <stp/>
        <stp>StudyData</stp>
        <stp>S.LLY</stp>
        <stp>PCB</stp>
        <stp>BaseType=Index,Index=1</stp>
        <stp>Close</stp>
        <stp>M</stp>
        <stp>0</stp>
        <stp>all</stp>
        <stp/>
        <stp/>
        <stp/>
        <stp>T</stp>
        <tr r="J286" s="1"/>
      </tp>
      <tp>
        <v>12.987121747869127</v>
        <stp/>
        <stp>StudyData</stp>
        <stp>S.LLY</stp>
        <stp>PCB</stp>
        <stp>BaseType=Index,Index=1</stp>
        <stp>Close</stp>
        <stp>A</stp>
        <stp>0</stp>
        <stp>all</stp>
        <stp/>
        <stp/>
        <stp/>
        <stp>T</stp>
        <tr r="L286" s="1"/>
      </tp>
      <tp>
        <v>1.2355869037792899</v>
        <stp/>
        <stp>StudyData</stp>
        <stp>S.LLY</stp>
        <stp>PCB</stp>
        <stp>BaseType=Index,Index=1</stp>
        <stp>Close</stp>
        <stp>Q</stp>
        <stp>0</stp>
        <stp>all</stp>
        <stp/>
        <stp/>
        <stp/>
        <stp>T</stp>
        <tr r="K286" s="1"/>
      </tp>
      <tp>
        <v>2.406996651795124</v>
        <stp/>
        <stp>StudyData</stp>
        <stp>S.LLY</stp>
        <stp>PCB</stp>
        <stp>BaseType=Index,Index=1</stp>
        <stp>Close</stp>
        <stp>W</stp>
        <stp>0</stp>
        <stp>all</stp>
        <stp/>
        <stp/>
        <stp/>
        <stp>T</stp>
        <tr r="I286" s="1"/>
      </tp>
      <tp>
        <v>3.7739223752459297</v>
        <stp/>
        <stp>StudyData</stp>
        <stp>S.OXY</stp>
        <stp>PCB</stp>
        <stp>BaseType=Index,Index=1</stp>
        <stp>Close</stp>
        <stp>W</stp>
        <stp>0</stp>
        <stp>all</stp>
        <stp/>
        <stp/>
        <stp/>
        <stp>T</stp>
        <tr r="I356" s="1"/>
      </tp>
      <tp>
        <v>19.456454601605937</v>
        <stp/>
        <stp>StudyData</stp>
        <stp>S.OXY</stp>
        <stp>PCB</stp>
        <stp>BaseType=Index,Index=1</stp>
        <stp>Close</stp>
        <stp>Q</stp>
        <stp>0</stp>
        <stp>all</stp>
        <stp/>
        <stp/>
        <stp/>
        <stp>T</stp>
        <tr r="K356" s="1"/>
      </tp>
      <tp>
        <v>1.6646223935517834</v>
        <stp/>
        <stp>StudyData</stp>
        <stp>S.OXY</stp>
        <stp>PCB</stp>
        <stp>BaseType=Index,Index=1</stp>
        <stp>Close</stp>
        <stp>M</stp>
        <stp>0</stp>
        <stp>all</stp>
        <stp/>
        <stp/>
        <stp/>
        <stp>T</stp>
        <tr r="J356" s="1"/>
      </tp>
      <tp>
        <v>41.099221789883288</v>
        <stp/>
        <stp>StudyData</stp>
        <stp>S.OXY</stp>
        <stp>PCB</stp>
        <stp>BaseType=Index,Index=1</stp>
        <stp>Close</stp>
        <stp>A</stp>
        <stp>0</stp>
        <stp>all</stp>
        <stp/>
        <stp/>
        <stp/>
        <stp>T</stp>
        <tr r="L356" s="1"/>
      </tp>
      <tp>
        <v>9.2516168771173461</v>
        <stp/>
        <stp>StudyData</stp>
        <stp>S.AVY</stp>
        <stp>PCB</stp>
        <stp>BaseType=Index,Index=1</stp>
        <stp>Close</stp>
        <stp>Q</stp>
        <stp>0</stp>
        <stp>all</stp>
        <stp/>
        <stp/>
        <stp/>
        <stp>T</stp>
        <tr r="K48" s="1"/>
      </tp>
      <tp>
        <v>0.10723557963652654</v>
        <stp/>
        <stp>StudyData</stp>
        <stp>S.AVY</stp>
        <stp>PCB</stp>
        <stp>BaseType=Index,Index=1</stp>
        <stp>Close</stp>
        <stp>W</stp>
        <stp>0</stp>
        <stp>all</stp>
        <stp/>
        <stp/>
        <stp/>
        <stp>T</stp>
        <tr r="I48" s="1"/>
      </tp>
      <tp>
        <v>-2.4796569166483349</v>
        <stp/>
        <stp>StudyData</stp>
        <stp>S.AVY</stp>
        <stp>PCB</stp>
        <stp>BaseType=Index,Index=1</stp>
        <stp>Close</stp>
        <stp>A</stp>
        <stp>0</stp>
        <stp>all</stp>
        <stp/>
        <stp/>
        <stp/>
        <stp>T</stp>
        <tr r="L48" s="1"/>
      </tp>
      <tp>
        <v>4.5012667177281651</v>
        <stp/>
        <stp>StudyData</stp>
        <stp>S.AVY</stp>
        <stp>PCB</stp>
        <stp>BaseType=Index,Index=1</stp>
        <stp>Close</stp>
        <stp>M</stp>
        <stp>0</stp>
        <stp>all</stp>
        <stp/>
        <stp/>
        <stp/>
        <stp>T</stp>
        <tr r="J48" s="1"/>
      </tp>
      <tp>
        <v>22.814881219184215</v>
        <stp/>
        <stp>StudyData</stp>
        <stp>S.BBY</stp>
        <stp>PCB</stp>
        <stp>BaseType=Index,Index=1</stp>
        <stp>Close</stp>
        <stp>A</stp>
        <stp>0</stp>
        <stp>all</stp>
        <stp/>
        <stp/>
        <stp/>
        <stp>T</stp>
        <tr r="L57" s="1"/>
      </tp>
      <tp>
        <v>1.9765879869506833</v>
        <stp/>
        <stp>StudyData</stp>
        <stp>S.BNY</stp>
        <stp>PCB</stp>
        <stp>BaseType=Index,Index=1</stp>
        <stp>Close</stp>
        <stp>M</stp>
        <stp>0</stp>
        <stp>all</stp>
        <stp/>
        <stp/>
        <stp/>
        <stp>T</stp>
        <tr r="J68" s="1"/>
      </tp>
      <tp>
        <v>-0.59715204409738254</v>
        <stp/>
        <stp>StudyData</stp>
        <stp>S.BMY</stp>
        <stp>PCB</stp>
        <stp>BaseType=Index,Index=1</stp>
        <stp>Close</stp>
        <stp>M</stp>
        <stp>0</stp>
        <stp>all</stp>
        <stp/>
        <stp/>
        <stp/>
        <stp>T</stp>
        <tr r="J67" s="1"/>
      </tp>
      <tp>
        <v>-4.7067006723858125</v>
        <stp/>
        <stp>StudyData</stp>
        <stp>S.BBY</stp>
        <stp>PCB</stp>
        <stp>BaseType=Index,Index=1</stp>
        <stp>Close</stp>
        <stp>M</stp>
        <stp>0</stp>
        <stp>all</stp>
        <stp/>
        <stp/>
        <stp/>
        <stp>T</stp>
        <tr r="J57" s="1"/>
      </tp>
      <tp>
        <v>37.324489620122328</v>
        <stp/>
        <stp>StudyData</stp>
        <stp>S.BNY</stp>
        <stp>PCB</stp>
        <stp>BaseType=Index,Index=1</stp>
        <stp>Close</stp>
        <stp>A</stp>
        <stp>0</stp>
        <stp>all</stp>
        <stp/>
        <stp/>
        <stp/>
        <stp>T</stp>
        <tr r="L68" s="1"/>
      </tp>
      <tp>
        <v>20.355951056729708</v>
        <stp/>
        <stp>StudyData</stp>
        <stp>S.BMY</stp>
        <stp>PCB</stp>
        <stp>BaseType=Index,Index=1</stp>
        <stp>Close</stp>
        <stp>A</stp>
        <stp>0</stp>
        <stp>all</stp>
        <stp/>
        <stp/>
        <stp/>
        <stp>T</stp>
        <tr r="L67" s="1"/>
      </tp>
      <tp>
        <v>0.24390243902439371</v>
        <stp/>
        <stp>StudyData</stp>
        <stp>S.BBY</stp>
        <stp>PCB</stp>
        <stp>BaseType=Index,Index=1</stp>
        <stp>Close</stp>
        <stp>W</stp>
        <stp>0</stp>
        <stp>all</stp>
        <stp/>
        <stp/>
        <stp/>
        <stp>T</stp>
        <tr r="I57" s="1"/>
      </tp>
      <tp>
        <v>8.3289404322614757</v>
        <stp/>
        <stp>StudyData</stp>
        <stp>S.BBY</stp>
        <stp>PCB</stp>
        <stp>BaseType=Index,Index=1</stp>
        <stp>Close</stp>
        <stp>Q</stp>
        <stp>0</stp>
        <stp>all</stp>
        <stp/>
        <stp/>
        <stp/>
        <stp>T</stp>
        <tr r="K57" s="1"/>
      </tp>
      <tp>
        <v>10.241338773252197</v>
        <stp/>
        <stp>StudyData</stp>
        <stp>S.BNY</stp>
        <stp>PCB</stp>
        <stp>BaseType=Index,Index=1</stp>
        <stp>Close</stp>
        <stp>Q</stp>
        <stp>0</stp>
        <stp>all</stp>
        <stp/>
        <stp/>
        <stp/>
        <stp>T</stp>
        <tr r="K68" s="1"/>
      </tp>
      <tp>
        <v>12.66921207913918</v>
        <stp/>
        <stp>StudyData</stp>
        <stp>S.BMY</stp>
        <stp>PCB</stp>
        <stp>BaseType=Index,Index=1</stp>
        <stp>Close</stp>
        <stp>Q</stp>
        <stp>0</stp>
        <stp>all</stp>
        <stp/>
        <stp/>
        <stp/>
        <stp>T</stp>
        <tr r="K67" s="1"/>
      </tp>
      <tp>
        <v>0.30902348578492406</v>
        <stp/>
        <stp>StudyData</stp>
        <stp>S.BMY</stp>
        <stp>PCB</stp>
        <stp>BaseType=Index,Index=1</stp>
        <stp>Close</stp>
        <stp>W</stp>
        <stp>0</stp>
        <stp>all</stp>
        <stp/>
        <stp/>
        <stp/>
        <stp>T</stp>
        <tr r="I67" s="1"/>
      </tp>
      <tp>
        <v>1.148404289067954</v>
        <stp/>
        <stp>StudyData</stp>
        <stp>S.BNY</stp>
        <stp>PCB</stp>
        <stp>BaseType=Index,Index=1</stp>
        <stp>Close</stp>
        <stp>W</stp>
        <stp>0</stp>
        <stp>all</stp>
        <stp/>
        <stp/>
        <stp/>
        <stp>T</stp>
        <tr r="I68" s="1"/>
      </tp>
      <tp t="s">
        <v>IDEXX LABORATORIES</v>
        <stp/>
        <stp>ContractData</stp>
        <stp>S.IDXX</stp>
        <stp>LongDescription</stp>
        <stp/>
        <stp>T</stp>
        <tr r="B244" s="1"/>
      </tp>
      <tp t="s">
        <v>INTERACTV BRKS CM A</v>
        <stp/>
        <stp>ContractData</stp>
        <stp>S.IBKR</stp>
        <stp>LongDescription</stp>
        <stp/>
        <stp>T</stp>
        <tr r="B241" s="1"/>
      </tp>
      <tp t="s">
        <v>Incyte Corporation</v>
        <stp/>
        <stp>ContractData</stp>
        <stp>S.INCY</stp>
        <stp>LongDescription</stp>
        <stp/>
        <stp>T</stp>
        <tr r="B247" s="1"/>
      </tp>
      <tp t="s">
        <v>Invitation Homes Inc.</v>
        <stp/>
        <stp>ContractData</stp>
        <stp>S.INVH</stp>
        <stp>LongDescription</stp>
        <stp/>
        <stp>T</stp>
        <tr r="B250" s="1"/>
      </tp>
      <tp t="s">
        <v>INTUIT INC</v>
        <stp/>
        <stp>ContractData</stp>
        <stp>S.INTU</stp>
        <stp>LongDescription</stp>
        <stp/>
        <stp>T</stp>
        <tr r="R19" s="2"/>
        <tr r="B249" s="1"/>
      </tp>
      <tp t="s">
        <v>INTEL CORP</v>
        <stp/>
        <stp>ContractData</stp>
        <stp>S.INTC</stp>
        <stp>LongDescription</stp>
        <stp/>
        <stp>T</stp>
        <tr r="M22" s="2"/>
        <tr r="C26" s="2"/>
        <tr r="R8" s="2"/>
        <tr r="B248" s="1"/>
      </tp>
      <tp t="s">
        <v>INTUITIVE SURG, INC.</v>
        <stp/>
        <stp>ContractData</stp>
        <stp>S.ISRG</stp>
        <stp>LongDescription</stp>
        <stp/>
        <stp>T</stp>
        <tr r="B255" s="1"/>
      </tp>
      <tp>
        <v>339.15761904760001</v>
        <stp/>
        <stp>StudyData</stp>
        <stp>S.DPZ</stp>
        <stp>MA</stp>
        <stp>InputChoice=Close,MAType=Sim,Period=21</stp>
        <stp>MA</stp>
        <stp>D</stp>
        <stp/>
        <stp>all</stp>
        <stp/>
        <stp/>
        <stp/>
        <stp>T</stp>
        <tr r="P146" s="1"/>
      </tp>
      <tp>
        <v>751.39952380950001</v>
        <stp/>
        <stp>StudyData</stp>
        <stp>S.SPY</stp>
        <stp>MA</stp>
        <stp>InputChoice=Close,MAType=Sim,Period=21</stp>
        <stp>MA</stp>
        <stp>D</stp>
        <stp/>
        <stp>all</stp>
        <stp/>
        <stp/>
        <stp/>
        <stp>T</stp>
        <tr r="Y17" s="2"/>
      </tp>
      <tp>
        <v>148.3638095238</v>
        <stp/>
        <stp>StudyData</stp>
        <stp>S.TPR</stp>
        <stp>MA</stp>
        <stp>InputChoice=Close,MAType=Sim,Period=21</stp>
        <stp>MA</stp>
        <stp>D</stp>
        <stp/>
        <stp>all</stp>
        <stp/>
        <stp/>
        <stp/>
        <stp>T</stp>
        <tr r="P442" s="1"/>
      </tp>
      <tp>
        <v>110.31857142859999</v>
        <stp/>
        <stp>StudyData</stp>
        <stp>S.UPS</stp>
        <stp>MA</stp>
        <stp>InputChoice=Close,MAType=Sim,Period=21</stp>
        <stp>MA</stp>
        <stp>D</stp>
        <stp/>
        <stp>all</stp>
        <stp/>
        <stp/>
        <stp/>
        <stp>T</stp>
        <tr r="P463" s="1"/>
      </tp>
      <tp>
        <v>407.56619047620001</v>
        <stp/>
        <stp>StudyData</stp>
        <stp>S.APP</stp>
        <stp>MA</stp>
        <stp>InputChoice=Close,MAType=Sim,Period=21</stp>
        <stp>MA</stp>
        <stp>D</stp>
        <stp/>
        <stp>all</stp>
        <stp/>
        <stp/>
        <stp/>
        <stp>T</stp>
        <tr r="P41" s="1"/>
      </tp>
      <tp>
        <v>26.507619047599999</v>
        <stp/>
        <stp>StudyData</stp>
        <stp>S.HPQ</stp>
        <stp>MA</stp>
        <stp>InputChoice=Close,MAType=Sim,Period=21</stp>
        <stp>MA</stp>
        <stp>D</stp>
        <stp/>
        <stp>all</stp>
        <stp/>
        <stp/>
        <stp/>
        <stp>T</stp>
        <tr r="P233" s="1"/>
      </tp>
      <tp>
        <v>112.5838095238</v>
        <stp/>
        <stp>StudyData</stp>
        <stp>S.CPT</stp>
        <stp>MA</stp>
        <stp>InputChoice=Close,MAType=Sim,Period=21</stp>
        <stp>MA</stp>
        <stp>D</stp>
        <stp/>
        <stp>all</stp>
        <stp/>
        <stp/>
        <stp/>
        <stp>T</stp>
        <tr r="P114" s="1"/>
      </tp>
      <tp>
        <v>158.70476190479999</v>
        <stp/>
        <stp>StudyData</stp>
        <stp>S.APH</stp>
        <stp>MA</stp>
        <stp>InputChoice=Close,MAType=Sim,Period=21</stp>
        <stp>MA</stp>
        <stp>D</stp>
        <stp/>
        <stp>all</stp>
        <stp/>
        <stp/>
        <stp/>
        <stp>T</stp>
        <tr r="P39" s="1"/>
      </tp>
      <tp>
        <v>82.931428571400005</v>
        <stp/>
        <stp>StudyData</stp>
        <stp>S.GPN</stp>
        <stp>MA</stp>
        <stp>InputChoice=Close,MAType=Sim,Period=21</stp>
        <stp>MA</stp>
        <stp>D</stp>
        <stp/>
        <stp>all</stp>
        <stp/>
        <stp/>
        <stp/>
        <stp>T</stp>
        <tr r="P217" s="1"/>
      </tp>
      <tp>
        <v>123.489047619</v>
        <stp/>
        <stp>StudyData</stp>
        <stp>S.APO</stp>
        <stp>MA</stp>
        <stp>InputChoice=Close,MAType=Sim,Period=21</stp>
        <stp>MA</stp>
        <stp>D</stp>
        <stp/>
        <stp>all</stp>
        <stp/>
        <stp/>
        <stp/>
        <stp>T</stp>
        <tr r="P40" s="1"/>
      </tp>
      <tp>
        <v>35.655238095199998</v>
        <stp/>
        <stp>StudyData</stp>
        <stp>S.PPL</stp>
        <stp>MA</stp>
        <stp>InputChoice=Close,MAType=Sim,Period=21</stp>
        <stp>MA</stp>
        <stp>D</stp>
        <stp/>
        <stp>all</stp>
        <stp/>
        <stp/>
        <stp/>
        <stp>T</stp>
        <tr r="P378" s="1"/>
      </tp>
      <tp>
        <v>398.56523809520002</v>
        <stp/>
        <stp>StudyData</stp>
        <stp>S.TPL</stp>
        <stp>MA</stp>
        <stp>InputChoice=Close,MAType=Sim,Period=21</stp>
        <stp>MA</stp>
        <stp>D</stp>
        <stp/>
        <stp>all</stp>
        <stp/>
        <stp/>
        <stp/>
        <stp>T</stp>
        <tr r="P441" s="1"/>
      </tp>
      <tp>
        <v>349.8433333333</v>
        <stp/>
        <stp>StudyData</stp>
        <stp>S.JPM</stp>
        <stp>MA</stp>
        <stp>InputChoice=Close,MAType=Sim,Period=21</stp>
        <stp>MA</stp>
        <stp>D</stp>
        <stp/>
        <stp>all</stp>
        <stp/>
        <stp/>
        <stp/>
        <stp>T</stp>
        <tr r="P265" s="1"/>
      </tp>
      <tp>
        <v>308.35333333329999</v>
        <stp/>
        <stp>StudyData</stp>
        <stp>S.MPC</stp>
        <stp>MA</stp>
        <stp>InputChoice=Close,MAType=Sim,Period=21</stp>
        <stp>MA</stp>
        <stp>D</stp>
        <stp/>
        <stp>all</stp>
        <stp/>
        <stp/>
        <stp/>
        <stp>T</stp>
        <tr r="P315" s="1"/>
      </tp>
      <tp>
        <v>126.4242857143</v>
        <stp/>
        <stp>StudyData</stp>
        <stp>S.GPC</stp>
        <stp>MA</stp>
        <stp>InputChoice=Close,MAType=Sim,Period=21</stp>
        <stp>MA</stp>
        <stp>D</stp>
        <stp/>
        <stp>all</stp>
        <stp/>
        <stp/>
        <stp/>
        <stp>T</stp>
        <tr r="P216" s="1"/>
      </tp>
      <tp>
        <v>35.912857142900002</v>
        <stp/>
        <stp>StudyData</stp>
        <stp>S.APA</stp>
        <stp>MA</stp>
        <stp>InputChoice=Close,MAType=Sim,Period=21</stp>
        <stp>MA</stp>
        <stp>D</stp>
        <stp/>
        <stp>all</stp>
        <stp/>
        <stp/>
        <stp/>
        <stp>T</stp>
        <tr r="P37" s="1"/>
      </tp>
      <tp>
        <v>115.9342857143</v>
        <stp/>
        <stp>StudyData</stp>
        <stp>S.PPG</stp>
        <stp>MA</stp>
        <stp>InputChoice=Close,MAType=Sim,Period=21</stp>
        <stp>MA</stp>
        <stp>D</stp>
        <stp/>
        <stp>all</stp>
        <stp/>
        <stp/>
        <stp/>
        <stp>T</stp>
        <tr r="P377" s="1"/>
      </tp>
      <tp>
        <v>226.8623809524</v>
        <stp/>
        <stp>StudyData</stp>
        <stp>S.SPG</stp>
        <stp>MA</stp>
        <stp>InputChoice=Close,MAType=Sim,Period=21</stp>
        <stp>MA</stp>
        <stp>D</stp>
        <stp/>
        <stp>all</stp>
        <stp/>
        <stp/>
        <stp/>
        <stp>T</stp>
        <tr r="P414" s="1"/>
      </tp>
      <tp>
        <v>297</v>
        <stp/>
        <stp>StudyData</stp>
        <stp>S.APD</stp>
        <stp>MA</stp>
        <stp>InputChoice=Close,MAType=Sim,Period=21</stp>
        <stp>MA</stp>
        <stp>D</stp>
        <stp/>
        <stp>all</stp>
        <stp/>
        <stp/>
        <stp/>
        <stp>T</stp>
        <tr r="P38" s="1"/>
      </tp>
      <tp>
        <v>48.573809523800001</v>
        <stp/>
        <stp>StudyData</stp>
        <stp>S.HPE</stp>
        <stp>MA</stp>
        <stp>InputChoice=Close,MAType=Sim,Period=21</stp>
        <stp>MA</stp>
        <stp>D</stp>
        <stp/>
        <stp>all</stp>
        <stp/>
        <stp/>
        <stp/>
        <stp>T</stp>
        <tr r="P232" s="1"/>
      </tp>
      <tp>
        <v>4.0115737335098851</v>
        <stp/>
        <stp>StudyData</stp>
        <stp>S.PSX</stp>
        <stp>PCB</stp>
        <stp>BaseType=Index,Index=1</stp>
        <stp>Close</stp>
        <stp>W</stp>
        <stp>0</stp>
        <stp>all</stp>
        <stp/>
        <stp/>
        <stp/>
        <stp>T</stp>
        <tr r="I382" s="1"/>
      </tp>
      <tp>
        <v>25.459923099674644</v>
        <stp/>
        <stp>StudyData</stp>
        <stp>S.PSX</stp>
        <stp>PCB</stp>
        <stp>BaseType=Index,Index=1</stp>
        <stp>Close</stp>
        <stp>Q</stp>
        <stp>0</stp>
        <stp>all</stp>
        <stp/>
        <stp/>
        <stp/>
        <stp>T</stp>
        <tr r="K382" s="1"/>
      </tp>
      <tp>
        <v>64.359888406695617</v>
        <stp/>
        <stp>StudyData</stp>
        <stp>S.PSX</stp>
        <stp>PCB</stp>
        <stp>BaseType=Index,Index=1</stp>
        <stp>Close</stp>
        <stp>A</stp>
        <stp>0</stp>
        <stp>all</stp>
        <stp/>
        <stp/>
        <stp/>
        <stp>T</stp>
        <tr r="L382" s="1"/>
      </tp>
      <tp>
        <v>0.19368858654572779</v>
        <stp/>
        <stp>StudyData</stp>
        <stp>S.PSX</stp>
        <stp>PCB</stp>
        <stp>BaseType=Index,Index=1</stp>
        <stp>Close</stp>
        <stp>M</stp>
        <stp>0</stp>
        <stp>all</stp>
        <stp/>
        <stp/>
        <stp/>
        <stp>T</stp>
        <tr r="J382" s="1"/>
      </tp>
      <tp>
        <v>-15.545077720207251</v>
        <stp/>
        <stp>StudyData</stp>
        <stp>S.STX</stp>
        <stp>PCB</stp>
        <stp>BaseType=Index,Index=1</stp>
        <stp>Close</stp>
        <stp>Q</stp>
        <stp>0</stp>
        <stp>all</stp>
        <stp/>
        <stp/>
        <stp/>
        <stp>T</stp>
        <tr r="K420" s="1"/>
      </tp>
      <tp>
        <v>0.27437373886510386</v>
        <stp/>
        <stp>StudyData</stp>
        <stp>S.STX</stp>
        <stp>PCB</stp>
        <stp>BaseType=Index,Index=1</stp>
        <stp>Close</stp>
        <stp>W</stp>
        <stp>0</stp>
        <stp>all</stp>
        <stp/>
        <stp/>
        <stp/>
        <stp>T</stp>
        <tr r="I420" s="1"/>
      </tp>
      <tp>
        <v>195.94030284324052</v>
        <stp/>
        <stp>StudyData</stp>
        <stp>S.STX</stp>
        <stp>PCB</stp>
        <stp>BaseType=Index,Index=1</stp>
        <stp>Close</stp>
        <stp>A</stp>
        <stp>0</stp>
        <stp>all</stp>
        <stp/>
        <stp/>
        <stp/>
        <stp>T</stp>
        <tr r="L420" s="1"/>
      </tp>
      <tp>
        <v>-4.8053449826545016</v>
        <stp/>
        <stp>StudyData</stp>
        <stp>S.STX</stp>
        <stp>PCB</stp>
        <stp>BaseType=Index,Index=1</stp>
        <stp>Close</stp>
        <stp>M</stp>
        <stp>0</stp>
        <stp>all</stp>
        <stp/>
        <stp/>
        <stp/>
        <stp>T</stp>
        <tr r="J420" s="1"/>
      </tp>
      <tp>
        <v>18.81094186475519</v>
        <stp/>
        <stp>StudyData</stp>
        <stp>S.RTX</stp>
        <stp>PCB</stp>
        <stp>BaseType=Index,Index=1</stp>
        <stp>Close</stp>
        <stp>Q</stp>
        <stp>0</stp>
        <stp>all</stp>
        <stp/>
        <stp/>
        <stp/>
        <stp>T</stp>
        <tr r="K400" s="1"/>
      </tp>
      <tp>
        <v>1.0716047168542415</v>
        <stp/>
        <stp>StudyData</stp>
        <stp>S.RTX</stp>
        <stp>PCB</stp>
        <stp>BaseType=Index,Index=1</stp>
        <stp>Close</stp>
        <stp>W</stp>
        <stp>0</stp>
        <stp>all</stp>
        <stp/>
        <stp/>
        <stp/>
        <stp>T</stp>
        <tr r="I400" s="1"/>
      </tp>
      <tp>
        <v>22.911668484187572</v>
        <stp/>
        <stp>StudyData</stp>
        <stp>S.RTX</stp>
        <stp>PCB</stp>
        <stp>BaseType=Index,Index=1</stp>
        <stp>Close</stp>
        <stp>A</stp>
        <stp>0</stp>
        <stp>all</stp>
        <stp/>
        <stp/>
        <stp/>
        <stp>T</stp>
        <tr r="L400" s="1"/>
      </tp>
      <tp>
        <v>4.7393364928910033</v>
        <stp/>
        <stp>StudyData</stp>
        <stp>S.RTX</stp>
        <stp>PCB</stp>
        <stp>BaseType=Index,Index=1</stp>
        <stp>Close</stp>
        <stp>M</stp>
        <stp>0</stp>
        <stp>all</stp>
        <stp/>
        <stp/>
        <stp/>
        <stp>T</stp>
        <tr r="J400" s="1"/>
      </tp>
      <tp>
        <v>1.8050082623617665</v>
        <stp/>
        <stp>StudyData</stp>
        <stp>S.TJX</stp>
        <stp>PCB</stp>
        <stp>BaseType=Index,Index=1</stp>
        <stp>Close</stp>
        <stp>M</stp>
        <stp>0</stp>
        <stp>all</stp>
        <stp/>
        <stp/>
        <stp/>
        <stp>T</stp>
        <tr r="J437" s="1"/>
      </tp>
      <tp>
        <v>4.2770652952281702</v>
        <stp/>
        <stp>StudyData</stp>
        <stp>S.TJX</stp>
        <stp>PCB</stp>
        <stp>BaseType=Index,Index=1</stp>
        <stp>Close</stp>
        <stp>A</stp>
        <stp>0</stp>
        <stp>all</stp>
        <stp/>
        <stp/>
        <stp/>
        <stp>T</stp>
        <tr r="L437" s="1"/>
      </tp>
      <tp>
        <v>-0.73128408527516531</v>
        <stp/>
        <stp>StudyData</stp>
        <stp>S.TJX</stp>
        <stp>PCB</stp>
        <stp>BaseType=Index,Index=1</stp>
        <stp>Close</stp>
        <stp>W</stp>
        <stp>0</stp>
        <stp>all</stp>
        <stp/>
        <stp/>
        <stp/>
        <stp>T</stp>
        <tr r="I437" s="1"/>
      </tp>
      <tp>
        <v>5.7293729372937339</v>
        <stp/>
        <stp>StudyData</stp>
        <stp>S.TJX</stp>
        <stp>PCB</stp>
        <stp>BaseType=Index,Index=1</stp>
        <stp>Close</stp>
        <stp>Q</stp>
        <stp>0</stp>
        <stp>all</stp>
        <stp/>
        <stp/>
        <stp/>
        <stp>T</stp>
        <tr r="K437" s="1"/>
      </tp>
      <tp>
        <v>31.6173991233</v>
        <stp/>
        <stp>StudyData</stp>
        <stp>S.IEX</stp>
        <stp>PCB</stp>
        <stp>BaseType=Index,Index=1</stp>
        <stp>Close</stp>
        <stp>A</stp>
        <stp>0</stp>
        <stp>all</stp>
        <stp/>
        <stp/>
        <stp/>
        <stp>T</stp>
        <tr r="L245" s="1"/>
      </tp>
      <tp>
        <v>1.6272510305923191</v>
        <stp/>
        <stp>StudyData</stp>
        <stp>S.IEX</stp>
        <stp>PCB</stp>
        <stp>BaseType=Index,Index=1</stp>
        <stp>Close</stp>
        <stp>M</stp>
        <stp>0</stp>
        <stp>all</stp>
        <stp/>
        <stp/>
        <stp/>
        <stp>T</stp>
        <tr r="J245" s="1"/>
      </tp>
      <tp>
        <v>3.1945362414628771</v>
        <stp/>
        <stp>StudyData</stp>
        <stp>S.IEX</stp>
        <stp>PCB</stp>
        <stp>BaseType=Index,Index=1</stp>
        <stp>Close</stp>
        <stp>Q</stp>
        <stp>0</stp>
        <stp>all</stp>
        <stp/>
        <stp/>
        <stp/>
        <stp>T</stp>
        <tr r="K245" s="1"/>
      </tp>
      <tp>
        <v>-0.11089311609655843</v>
        <stp/>
        <stp>StudyData</stp>
        <stp>S.IEX</stp>
        <stp>PCB</stp>
        <stp>BaseType=Index,Index=1</stp>
        <stp>Close</stp>
        <stp>W</stp>
        <stp>0</stp>
        <stp>all</stp>
        <stp/>
        <stp/>
        <stp/>
        <stp>T</stp>
        <tr r="I245" s="1"/>
      </tp>
      <tp>
        <v>5.9409514184653069</v>
        <stp/>
        <stp>StudyData</stp>
        <stp>S.LHX</stp>
        <stp>PCB</stp>
        <stp>BaseType=Index,Index=1</stp>
        <stp>Close</stp>
        <stp>M</stp>
        <stp>0</stp>
        <stp>all</stp>
        <stp/>
        <stp/>
        <stp/>
        <stp>T</stp>
        <tr r="J282" s="1"/>
      </tp>
      <tp>
        <v>-1.7031713049702409E-2</v>
        <stp/>
        <stp>StudyData</stp>
        <stp>S.LHX</stp>
        <stp>PCB</stp>
        <stp>BaseType=Index,Index=1</stp>
        <stp>Close</stp>
        <stp>A</stp>
        <stp>0</stp>
        <stp>all</stp>
        <stp/>
        <stp/>
        <stp/>
        <stp>T</stp>
        <tr r="L282" s="1"/>
      </tp>
      <tp>
        <v>2.3895070987546538</v>
        <stp/>
        <stp>StudyData</stp>
        <stp>S.LHX</stp>
        <stp>PCB</stp>
        <stp>BaseType=Index,Index=1</stp>
        <stp>Close</stp>
        <stp>W</stp>
        <stp>0</stp>
        <stp>all</stp>
        <stp/>
        <stp/>
        <stp/>
        <stp>T</stp>
        <tr r="I282" s="1"/>
      </tp>
      <tp>
        <v>1.0082934719019752</v>
        <stp/>
        <stp>StudyData</stp>
        <stp>S.LHX</stp>
        <stp>PCB</stp>
        <stp>BaseType=Index,Index=1</stp>
        <stp>Close</stp>
        <stp>Q</stp>
        <stp>0</stp>
        <stp>all</stp>
        <stp/>
        <stp/>
        <stp/>
        <stp>T</stp>
        <tr r="K282" s="1"/>
      </tp>
      <tp>
        <v>16.463561776061791</v>
        <stp/>
        <stp>StudyData</stp>
        <stp>S.CVX</stp>
        <stp>PCB</stp>
        <stp>BaseType=Index,Index=1</stp>
        <stp>Close</stp>
        <stp>Q</stp>
        <stp>0</stp>
        <stp>all</stp>
        <stp/>
        <stp/>
        <stp/>
        <stp>T</stp>
        <tr r="K127" s="1"/>
      </tp>
      <tp>
        <v>-9.9462900338182336E-2</v>
        <stp/>
        <stp>StudyData</stp>
        <stp>S.CSX</stp>
        <stp>PCB</stp>
        <stp>BaseType=Index,Index=1</stp>
        <stp>Close</stp>
        <stp>W</stp>
        <stp>0</stp>
        <stp>all</stp>
        <stp/>
        <stp/>
        <stp/>
        <stp>T</stp>
        <tr r="I121" s="1"/>
      </tp>
      <tp>
        <v>5.6595834209972606</v>
        <stp/>
        <stp>StudyData</stp>
        <stp>S.CSX</stp>
        <stp>PCB</stp>
        <stp>BaseType=Index,Index=1</stp>
        <stp>Close</stp>
        <stp>Q</stp>
        <stp>0</stp>
        <stp>all</stp>
        <stp/>
        <stp/>
        <stp/>
        <stp>T</stp>
        <tr r="K121" s="1"/>
      </tp>
      <tp>
        <v>12.341672772950911</v>
        <stp/>
        <stp>StudyData</stp>
        <stp>S.CLX</stp>
        <stp>PCB</stp>
        <stp>BaseType=Index,Index=1</stp>
        <stp>Close</stp>
        <stp>M</stp>
        <stp>0</stp>
        <stp>all</stp>
        <stp/>
        <stp/>
        <stp/>
        <stp>T</stp>
        <tr r="J97" s="1"/>
      </tp>
      <tp>
        <v>3.4787735849056651</v>
        <stp/>
        <stp>StudyData</stp>
        <stp>S.CVX</stp>
        <stp>PCB</stp>
        <stp>BaseType=Index,Index=1</stp>
        <stp>Close</stp>
        <stp>W</stp>
        <stp>0</stp>
        <stp>all</stp>
        <stp/>
        <stp/>
        <stp/>
        <stp>T</stp>
        <tr r="I127" s="1"/>
      </tp>
      <tp>
        <v>6.4365764157492897</v>
        <stp/>
        <stp>StudyData</stp>
        <stp>S.CLX</stp>
        <stp>PCB</stp>
        <stp>BaseType=Index,Index=1</stp>
        <stp>Close</stp>
        <stp>A</stp>
        <stp>0</stp>
        <stp>all</stp>
        <stp/>
        <stp/>
        <stp/>
        <stp>T</stp>
        <tr r="L97" s="1"/>
      </tp>
      <tp>
        <v>26.664917000196851</v>
        <stp/>
        <stp>StudyData</stp>
        <stp>S.CVX</stp>
        <stp>PCB</stp>
        <stp>BaseType=Index,Index=1</stp>
        <stp>Close</stp>
        <stp>A</stp>
        <stp>0</stp>
        <stp>all</stp>
        <stp/>
        <stp/>
        <stp/>
        <stp>T</stp>
        <tr r="L127" s="1"/>
      </tp>
      <tp>
        <v>38.53793103448276</v>
        <stp/>
        <stp>StudyData</stp>
        <stp>S.CSX</stp>
        <stp>PCB</stp>
        <stp>BaseType=Index,Index=1</stp>
        <stp>Close</stp>
        <stp>A</stp>
        <stp>0</stp>
        <stp>all</stp>
        <stp/>
        <stp/>
        <stp/>
        <stp>T</stp>
        <tr r="L121" s="1"/>
      </tp>
      <tp>
        <v>-0.3571428571428566</v>
        <stp/>
        <stp>StudyData</stp>
        <stp>S.CSX</stp>
        <stp>PCB</stp>
        <stp>BaseType=Index,Index=1</stp>
        <stp>Close</stp>
        <stp>M</stp>
        <stp>0</stp>
        <stp>all</stp>
        <stp/>
        <stp/>
        <stp/>
        <stp>T</stp>
        <tr r="J121" s="1"/>
      </tp>
      <tp>
        <v>12.44761106454318</v>
        <stp/>
        <stp>StudyData</stp>
        <stp>S.CLX</stp>
        <stp>PCB</stp>
        <stp>BaseType=Index,Index=1</stp>
        <stp>Close</stp>
        <stp>Q</stp>
        <stp>0</stp>
        <stp>all</stp>
        <stp/>
        <stp/>
        <stp/>
        <stp>T</stp>
        <tr r="K97" s="1"/>
      </tp>
      <tp>
        <v>2.06371849738469</v>
        <stp/>
        <stp>StudyData</stp>
        <stp>S.CLX</stp>
        <stp>PCB</stp>
        <stp>BaseType=Index,Index=1</stp>
        <stp>Close</stp>
        <stp>W</stp>
        <stp>0</stp>
        <stp>all</stp>
        <stp/>
        <stp/>
        <stp/>
        <stp>T</stp>
        <tr r="I97" s="1"/>
      </tp>
      <tp>
        <v>-1.920438957475995</v>
        <stp/>
        <stp>StudyData</stp>
        <stp>S.CVX</stp>
        <stp>PCB</stp>
        <stp>BaseType=Index,Index=1</stp>
        <stp>Close</stp>
        <stp>M</stp>
        <stp>0</stp>
        <stp>all</stp>
        <stp/>
        <stp/>
        <stp/>
        <stp>T</stp>
        <tr r="J127" s="1"/>
      </tp>
      <tp>
        <v>-8.347503478126443</v>
        <stp/>
        <stp>StudyData</stp>
        <stp>S.BDX</stp>
        <stp>PCB</stp>
        <stp>BaseType=Index,Index=1</stp>
        <stp>Close</stp>
        <stp>A</stp>
        <stp>0</stp>
        <stp>all</stp>
        <stp/>
        <stp/>
        <stp/>
        <stp>T</stp>
        <tr r="L58" s="1"/>
      </tp>
      <tp>
        <v>2.4133035895355865</v>
        <stp/>
        <stp>StudyData</stp>
        <stp>S.BSX</stp>
        <stp>PCB</stp>
        <stp>BaseType=Index,Index=1</stp>
        <stp>Close</stp>
        <stp>W</stp>
        <stp>0</stp>
        <stp>all</stp>
        <stp/>
        <stp/>
        <stp/>
        <stp>T</stp>
        <tr r="I72" s="1"/>
      </tp>
      <tp>
        <v>18.322399250234305</v>
        <stp/>
        <stp>StudyData</stp>
        <stp>S.BSX</stp>
        <stp>PCB</stp>
        <stp>BaseType=Index,Index=1</stp>
        <stp>Close</stp>
        <stp>Q</stp>
        <stp>0</stp>
        <stp>all</stp>
        <stp/>
        <stp/>
        <stp/>
        <stp>T</stp>
        <tr r="K72" s="1"/>
      </tp>
      <tp>
        <v>44.897959183673478</v>
        <stp/>
        <stp>StudyData</stp>
        <stp>S.BAX</stp>
        <stp>PCB</stp>
        <stp>BaseType=Index,Index=1</stp>
        <stp>Close</stp>
        <stp>A</stp>
        <stp>0</stp>
        <stp>all</stp>
        <stp/>
        <stp/>
        <stp/>
        <stp>T</stp>
        <tr r="L56" s="1"/>
      </tp>
      <tp>
        <v>5.8486238532110137</v>
        <stp/>
        <stp>StudyData</stp>
        <stp>S.BAX</stp>
        <stp>PCB</stp>
        <stp>BaseType=Index,Index=1</stp>
        <stp>Close</stp>
        <stp>M</stp>
        <stp>0</stp>
        <stp>all</stp>
        <stp/>
        <stp/>
        <stp/>
        <stp>T</stp>
        <tr r="J56" s="1"/>
      </tp>
      <tp>
        <v>7.3964497041420119</v>
        <stp/>
        <stp>StudyData</stp>
        <stp>S.BDX</stp>
        <stp>PCB</stp>
        <stp>BaseType=Index,Index=1</stp>
        <stp>Close</stp>
        <stp>M</stp>
        <stp>0</stp>
        <stp>all</stp>
        <stp/>
        <stp/>
        <stp/>
        <stp>T</stp>
        <tr r="J58" s="1"/>
      </tp>
      <tp>
        <v>0.50816696914700754</v>
        <stp/>
        <stp>StudyData</stp>
        <stp>S.BAX</stp>
        <stp>PCB</stp>
        <stp>BaseType=Index,Index=1</stp>
        <stp>Close</stp>
        <stp>W</stp>
        <stp>0</stp>
        <stp>all</stp>
        <stp/>
        <stp/>
        <stp/>
        <stp>T</stp>
        <tr r="I56" s="1"/>
      </tp>
      <tp>
        <v>17.537831229762766</v>
        <stp/>
        <stp>StudyData</stp>
        <stp>S.BDX</stp>
        <stp>PCB</stp>
        <stp>BaseType=Index,Index=1</stp>
        <stp>Close</stp>
        <stp>Q</stp>
        <stp>0</stp>
        <stp>all</stp>
        <stp/>
        <stp/>
        <stp/>
        <stp>T</stp>
        <tr r="K58" s="1"/>
      </tp>
      <tp>
        <v>0.5710731652154194</v>
        <stp/>
        <stp>StudyData</stp>
        <stp>S.BDX</stp>
        <stp>PCB</stp>
        <stp>BaseType=Index,Index=1</stp>
        <stp>Close</stp>
        <stp>W</stp>
        <stp>0</stp>
        <stp>all</stp>
        <stp/>
        <stp/>
        <stp/>
        <stp>T</stp>
        <tr r="I58" s="1"/>
      </tp>
      <tp>
        <v>-47.037231253277405</v>
        <stp/>
        <stp>StudyData</stp>
        <stp>S.BSX</stp>
        <stp>PCB</stp>
        <stp>BaseType=Index,Index=1</stp>
        <stp>Close</stp>
        <stp>A</stp>
        <stp>0</stp>
        <stp>all</stp>
        <stp/>
        <stp/>
        <stp/>
        <stp>T</stp>
        <tr r="L72" s="1"/>
      </tp>
      <tp>
        <v>29.878048780487809</v>
        <stp/>
        <stp>StudyData</stp>
        <stp>S.BAX</stp>
        <stp>PCB</stp>
        <stp>BaseType=Index,Index=1</stp>
        <stp>Close</stp>
        <stp>Q</stp>
        <stp>0</stp>
        <stp>all</stp>
        <stp/>
        <stp/>
        <stp/>
        <stp>T</stp>
        <tr r="K56" s="1"/>
      </tp>
      <tp>
        <v>8.0676225123047196</v>
        <stp/>
        <stp>StudyData</stp>
        <stp>S.BSX</stp>
        <stp>PCB</stp>
        <stp>BaseType=Index,Index=1</stp>
        <stp>Close</stp>
        <stp>M</stp>
        <stp>0</stp>
        <stp>all</stp>
        <stp/>
        <stp/>
        <stp/>
        <stp>T</stp>
        <tr r="J72" s="1"/>
      </tp>
      <tp>
        <v>-16.24573693427967</v>
        <stp/>
        <stp>StudyData</stp>
        <stp>S.EFX</stp>
        <stp>PCB</stp>
        <stp>BaseType=Index,Index=1</stp>
        <stp>Close</stp>
        <stp>A</stp>
        <stp>0</stp>
        <stp>all</stp>
        <stp/>
        <stp/>
        <stp/>
        <stp>T</stp>
        <tr r="L157" s="1"/>
      </tp>
      <tp>
        <v>-7.3326972877197898</v>
        <stp/>
        <stp>StudyData</stp>
        <stp>S.EIX</stp>
        <stp>PCB</stp>
        <stp>BaseType=Index,Index=1</stp>
        <stp>Close</stp>
        <stp>M</stp>
        <stp>0</stp>
        <stp>all</stp>
        <stp/>
        <stp/>
        <stp/>
        <stp>T</stp>
        <tr r="J159" s="1"/>
      </tp>
      <tp>
        <v>5.2774881242034448</v>
        <stp/>
        <stp>StudyData</stp>
        <stp>S.EFX</stp>
        <stp>PCB</stp>
        <stp>BaseType=Index,Index=1</stp>
        <stp>Close</stp>
        <stp>M</stp>
        <stp>0</stp>
        <stp>all</stp>
        <stp/>
        <stp/>
        <stp/>
        <stp>T</stp>
        <tr r="J157" s="1"/>
      </tp>
      <tp>
        <v>13.278907030989656</v>
        <stp/>
        <stp>StudyData</stp>
        <stp>S.EIX</stp>
        <stp>PCB</stp>
        <stp>BaseType=Index,Index=1</stp>
        <stp>Close</stp>
        <stp>A</stp>
        <stp>0</stp>
        <stp>all</stp>
        <stp/>
        <stp/>
        <stp/>
        <stp>T</stp>
        <tr r="L159" s="1"/>
      </tp>
      <tp>
        <v>14.497227822580639</v>
        <stp/>
        <stp>StudyData</stp>
        <stp>S.EFX</stp>
        <stp>PCB</stp>
        <stp>BaseType=Index,Index=1</stp>
        <stp>Close</stp>
        <stp>Q</stp>
        <stp>0</stp>
        <stp>all</stp>
        <stp/>
        <stp/>
        <stp/>
        <stp>T</stp>
        <tr r="K157" s="1"/>
      </tp>
      <tp>
        <v>-0.45464504820333729</v>
        <stp/>
        <stp>StudyData</stp>
        <stp>S.EFX</stp>
        <stp>PCB</stp>
        <stp>BaseType=Index,Index=1</stp>
        <stp>Close</stp>
        <stp>W</stp>
        <stp>0</stp>
        <stp>all</stp>
        <stp/>
        <stp/>
        <stp/>
        <stp>T</stp>
        <tr r="I157" s="1"/>
      </tp>
      <tp>
        <v>-0.91809967939377679</v>
        <stp/>
        <stp>StudyData</stp>
        <stp>S.EIX</stp>
        <stp>PCB</stp>
        <stp>BaseType=Index,Index=1</stp>
        <stp>Close</stp>
        <stp>W</stp>
        <stp>0</stp>
        <stp>all</stp>
        <stp/>
        <stp/>
        <stp/>
        <stp>T</stp>
        <tr r="I159" s="1"/>
      </tp>
      <tp>
        <v>-8.6769644056413799</v>
        <stp/>
        <stp>StudyData</stp>
        <stp>S.EIX</stp>
        <stp>PCB</stp>
        <stp>BaseType=Index,Index=1</stp>
        <stp>Close</stp>
        <stp>Q</stp>
        <stp>0</stp>
        <stp>all</stp>
        <stp/>
        <stp/>
        <stp/>
        <stp>T</stp>
        <tr r="K159" s="1"/>
      </tp>
      <tp>
        <v>36.414452832363281</v>
        <stp/>
        <stp>StudyData</stp>
        <stp>S.DGX</stp>
        <stp>PCB</stp>
        <stp>BaseType=Index,Index=1</stp>
        <stp>Close</stp>
        <stp>A</stp>
        <stp>0</stp>
        <stp>all</stp>
        <stp/>
        <stp/>
        <stp/>
        <stp>T</stp>
        <tr r="L137" s="1"/>
      </tp>
      <tp>
        <v>1.5922063430754079</v>
        <stp/>
        <stp>StudyData</stp>
        <stp>S.DGX</stp>
        <stp>PCB</stp>
        <stp>BaseType=Index,Index=1</stp>
        <stp>Close</stp>
        <stp>M</stp>
        <stp>0</stp>
        <stp>all</stp>
        <stp/>
        <stp/>
        <stp/>
        <stp>T</stp>
        <tr r="J137" s="1"/>
      </tp>
      <tp>
        <v>11.686718565699449</v>
        <stp/>
        <stp>StudyData</stp>
        <stp>S.DGX</stp>
        <stp>PCB</stp>
        <stp>BaseType=Index,Index=1</stp>
        <stp>Close</stp>
        <stp>Q</stp>
        <stp>0</stp>
        <stp>all</stp>
        <stp/>
        <stp/>
        <stp/>
        <stp>T</stp>
        <tr r="K137" s="1"/>
      </tp>
      <tp>
        <v>-0.68386826096077002</v>
        <stp/>
        <stp>StudyData</stp>
        <stp>S.DGX</stp>
        <stp>PCB</stp>
        <stp>BaseType=Index,Index=1</stp>
        <stp>Close</stp>
        <stp>W</stp>
        <stp>0</stp>
        <stp>all</stp>
        <stp/>
        <stp/>
        <stp/>
        <stp>T</stp>
        <tr r="I137" s="1"/>
      </tp>
      <tp>
        <v>39.478432720398715</v>
        <stp/>
        <stp>StudyData</stp>
        <stp>S.FDX</stp>
        <stp>PCB</stp>
        <stp>BaseType=Index,Index=1</stp>
        <stp>Close</stp>
        <stp>A</stp>
        <stp>0</stp>
        <stp>all</stp>
        <stp/>
        <stp/>
        <stp/>
        <stp>T</stp>
        <tr r="L185" s="1"/>
      </tp>
      <tp>
        <v>-1.7667905809711535</v>
        <stp/>
        <stp>StudyData</stp>
        <stp>S.FIX</stp>
        <stp>PCB</stp>
        <stp>BaseType=Index,Index=1</stp>
        <stp>Close</stp>
        <stp>M</stp>
        <stp>0</stp>
        <stp>all</stp>
        <stp/>
        <stp/>
        <stp/>
        <stp>T</stp>
        <tr r="J194" s="1"/>
      </tp>
      <tp>
        <v>39.73223075408545</v>
        <stp/>
        <stp>StudyData</stp>
        <stp>S.FCX</stp>
        <stp>PCB</stp>
        <stp>BaseType=Index,Index=1</stp>
        <stp>Close</stp>
        <stp>A</stp>
        <stp>0</stp>
        <stp>all</stp>
        <stp/>
        <stp/>
        <stp/>
        <stp>T</stp>
        <tr r="L183" s="1"/>
      </tp>
      <tp>
        <v>8.5483249903735175</v>
        <stp/>
        <stp>StudyData</stp>
        <stp>S.FOX</stp>
        <stp>PCB</stp>
        <stp>BaseType=Index,Index=1</stp>
        <stp>Close</stp>
        <stp>M</stp>
        <stp>0</stp>
        <stp>all</stp>
        <stp/>
        <stp/>
        <stp/>
        <stp>T</stp>
        <tr r="J196" s="1"/>
      </tp>
      <tp>
        <v>13.316302091649364</v>
        <stp/>
        <stp>StudyData</stp>
        <stp>S.FCX</stp>
        <stp>PCB</stp>
        <stp>BaseType=Index,Index=1</stp>
        <stp>Close</stp>
        <stp>M</stp>
        <stp>0</stp>
        <stp>all</stp>
        <stp/>
        <stp/>
        <stp/>
        <stp>T</stp>
        <tr r="J183" s="1"/>
      </tp>
      <tp>
        <v>-13.168027106114282</v>
        <stp/>
        <stp>StudyData</stp>
        <stp>S.FOX</stp>
        <stp>PCB</stp>
        <stp>BaseType=Index,Index=1</stp>
        <stp>Close</stp>
        <stp>A</stp>
        <stp>0</stp>
        <stp>all</stp>
        <stp/>
        <stp/>
        <stp/>
        <stp>T</stp>
        <tr r="L196" s="1"/>
      </tp>
      <tp>
        <v>5.6115810019518539</v>
        <stp/>
        <stp>StudyData</stp>
        <stp>S.FDX</stp>
        <stp>PCB</stp>
        <stp>BaseType=Index,Index=1</stp>
        <stp>Close</stp>
        <stp>M</stp>
        <stp>0</stp>
        <stp>all</stp>
        <stp/>
        <stp/>
        <stp/>
        <stp>T</stp>
        <tr r="J185" s="1"/>
      </tp>
      <tp>
        <v>82.058095554436477</v>
        <stp/>
        <stp>StudyData</stp>
        <stp>S.FIX</stp>
        <stp>PCB</stp>
        <stp>BaseType=Index,Index=1</stp>
        <stp>Close</stp>
        <stp>A</stp>
        <stp>0</stp>
        <stp>all</stp>
        <stp/>
        <stp/>
        <stp/>
        <stp>T</stp>
        <tr r="L194" s="1"/>
      </tp>
      <tp>
        <v>3.6789831699294342</v>
        <stp/>
        <stp>StudyData</stp>
        <stp>S.FDX</stp>
        <stp>PCB</stp>
        <stp>BaseType=Index,Index=1</stp>
        <stp>Close</stp>
        <stp>Q</stp>
        <stp>0</stp>
        <stp>all</stp>
        <stp/>
        <stp/>
        <stp/>
        <stp>T</stp>
        <tr r="K185" s="1"/>
      </tp>
      <tp>
        <v>1.9390979603562111</v>
        <stp/>
        <stp>StudyData</stp>
        <stp>S.FCX</stp>
        <stp>PCB</stp>
        <stp>BaseType=Index,Index=1</stp>
        <stp>Close</stp>
        <stp>W</stp>
        <stp>0</stp>
        <stp>all</stp>
        <stp/>
        <stp/>
        <stp/>
        <stp>T</stp>
        <tr r="I183" s="1"/>
      </tp>
      <tp>
        <v>1.9085287377970435</v>
        <stp/>
        <stp>StudyData</stp>
        <stp>S.FDX</stp>
        <stp>PCB</stp>
        <stp>BaseType=Index,Index=1</stp>
        <stp>Close</stp>
        <stp>W</stp>
        <stp>0</stp>
        <stp>all</stp>
        <stp/>
        <stp/>
        <stp/>
        <stp>T</stp>
        <tr r="I185" s="1"/>
      </tp>
      <tp>
        <v>12.847829543647634</v>
        <stp/>
        <stp>StudyData</stp>
        <stp>S.FCX</stp>
        <stp>PCB</stp>
        <stp>BaseType=Index,Index=1</stp>
        <stp>Close</stp>
        <stp>Q</stp>
        <stp>0</stp>
        <stp>all</stp>
        <stp/>
        <stp/>
        <stp/>
        <stp>T</stp>
        <tr r="K183" s="1"/>
      </tp>
      <tp>
        <v>0.27027824496179842</v>
        <stp/>
        <stp>StudyData</stp>
        <stp>S.FIX</stp>
        <stp>PCB</stp>
        <stp>BaseType=Index,Index=1</stp>
        <stp>Close</stp>
        <stp>W</stp>
        <stp>0</stp>
        <stp>all</stp>
        <stp/>
        <stp/>
        <stp/>
        <stp>T</stp>
        <tr r="I194" s="1"/>
      </tp>
      <tp>
        <v>20.367207514944489</v>
        <stp/>
        <stp>StudyData</stp>
        <stp>S.FOX</stp>
        <stp>PCB</stp>
        <stp>BaseType=Index,Index=1</stp>
        <stp>Close</stp>
        <stp>Q</stp>
        <stp>0</stp>
        <stp>all</stp>
        <stp/>
        <stp/>
        <stp/>
        <stp>T</stp>
        <tr r="K196" s="1"/>
      </tp>
      <tp>
        <v>-14.269784807891215</v>
        <stp/>
        <stp>StudyData</stp>
        <stp>S.FIX</stp>
        <stp>PCB</stp>
        <stp>BaseType=Index,Index=1</stp>
        <stp>Close</stp>
        <stp>Q</stp>
        <stp>0</stp>
        <stp>all</stp>
        <stp/>
        <stp/>
        <stp/>
        <stp>T</stp>
        <tr r="K194" s="1"/>
      </tp>
      <tp>
        <v>-1.1397510082412741</v>
        <stp/>
        <stp>StudyData</stp>
        <stp>S.FOX</stp>
        <stp>PCB</stp>
        <stp>BaseType=Index,Index=1</stp>
        <stp>Close</stp>
        <stp>W</stp>
        <stp>0</stp>
        <stp>all</stp>
        <stp/>
        <stp/>
        <stp/>
        <stp>T</stp>
        <tr r="I196" s="1"/>
      </tp>
      <tp t="s">
        <v>HUNTINGTON BCSHS</v>
        <stp/>
        <stp>ContractData</stp>
        <stp>S.HBAN</stp>
        <stp>LongDescription</stp>
        <stp/>
        <stp>T</stp>
        <tr r="B223" s="1"/>
      </tp>
      <tp t="s">
        <v>ROBINHOOD MK CL A CS</v>
        <stp/>
        <stp>ContractData</stp>
        <stp>S.HOOD</stp>
        <stp>LongDescription</stp>
        <stp/>
        <stp>T</stp>
        <tr r="B231" s="1"/>
      </tp>
      <tp t="s">
        <v>Honeywell Aerospace Inc</v>
        <stp/>
        <stp>ContractData</stp>
        <stp>S.HONA</stp>
        <stp>LongDescription</stp>
        <stp/>
        <stp>T</stp>
        <tr r="C23" s="2"/>
        <tr r="R9" s="2"/>
        <tr r="H19" s="2"/>
        <tr r="B230" s="1"/>
      </tp>
      <tp>
        <v>17191049.040501621</v>
        <stp/>
        <stp>StudyData</stp>
        <stp>S.KO</stp>
        <stp>MA</stp>
        <stp>InputChoice=Vol,MAType=Sim,Period=21</stp>
        <stp>MA</stp>
        <stp>D</stp>
        <stp>-1</stp>
        <stp>all</stp>
        <stp/>
        <stp/>
        <stp/>
        <stp>T</stp>
        <tr r="N275" s="1"/>
      </tp>
      <tp t="s">
        <v>Hubbell Inc Cls B</v>
        <stp/>
        <stp>ContractData</stp>
        <stp>S.HUBB</stp>
        <stp>LongDescription</stp>
        <stp/>
        <stp>T</stp>
        <tr r="B238" s="1"/>
      </tp>
      <tp>
        <v>6961037.97741991</v>
        <stp/>
        <stp>StudyData</stp>
        <stp>S.KR</stp>
        <stp>MA</stp>
        <stp>InputChoice=Vol,MAType=Sim,Period=21</stp>
        <stp>MA</stp>
        <stp>D</stp>
        <stp>-1</stp>
        <stp>all</stp>
        <stp/>
        <stp/>
        <stp/>
        <stp>T</stp>
        <tr r="N276" s="1"/>
      </tp>
      <tp t="s">
        <v>Henry Schein Inc</v>
        <stp/>
        <stp>ContractData</stp>
        <stp>S.HSIC</stp>
        <stp>LongDescription</stp>
        <stp/>
        <stp>T</stp>
        <tr r="B235" s="1"/>
      </tp>
      <tp>
        <v>67.9738095238</v>
        <stp/>
        <stp>StudyData</stp>
        <stp>S.EQR</stp>
        <stp>MA</stp>
        <stp>InputChoice=Close,MAType=Sim,Period=21</stp>
        <stp>MA</stp>
        <stp>D</stp>
        <stp/>
        <stp>all</stp>
        <stp/>
        <stp/>
        <stp/>
        <stp>T</stp>
        <tr r="P166" s="1"/>
      </tp>
      <tp>
        <v>221.17190476190001</v>
        <stp/>
        <stp>StudyData</stp>
        <stp>S.IQV</stp>
        <stp>MA</stp>
        <stp>InputChoice=Close,MAType=Sim,Period=21</stp>
        <stp>MA</stp>
        <stp>D</stp>
        <stp/>
        <stp>all</stp>
        <stp/>
        <stp/>
        <stp/>
        <stp>T</stp>
        <tr r="P252" s="1"/>
      </tp>
      <tp>
        <v>51.5857142857</v>
        <stp/>
        <stp>StudyData</stp>
        <stp>S.EQT</stp>
        <stp>MA</stp>
        <stp>InputChoice=Close,MAType=Sim,Period=21</stp>
        <stp>MA</stp>
        <stp>D</stp>
        <stp/>
        <stp>all</stp>
        <stp/>
        <stp/>
        <stp/>
        <stp>T</stp>
        <tr r="P167" s="1"/>
      </tp>
      <tp t="s">
        <v>OLD DOMINION FREIG##</v>
        <stp/>
        <stp>ContractData</stp>
        <stp>S.ODFL</stp>
        <stp>LongDescription</stp>
        <stp/>
        <stp>T</stp>
        <tr r="B349" s="1"/>
      </tp>
      <tp>
        <v>797539.42230971495</v>
        <stp/>
        <stp>StudyData</stp>
        <stp>S.LH</stp>
        <stp>MA</stp>
        <stp>InputChoice=Vol,MAType=Sim,Period=21</stp>
        <stp>MA</stp>
        <stp>D</stp>
        <stp>-1</stp>
        <stp>all</stp>
        <stp/>
        <stp/>
        <stp/>
        <stp>T</stp>
        <tr r="N281" s="1"/>
      </tp>
      <tp t="s">
        <v>Otis Worldwide Corporation</v>
        <stp/>
        <stp>ContractData</stp>
        <stp>S.OTIS</stp>
        <stp>LongDescription</stp>
        <stp/>
        <stp>T</stp>
        <tr r="B355" s="1"/>
      </tp>
      <tp t="s">
        <v>Oracle Corporation</v>
        <stp/>
        <stp>ContractData</stp>
        <stp>S.ORCL</stp>
        <stp>LongDescription</stp>
        <stp/>
        <stp>T</stp>
        <tr r="B353" s="1"/>
      </tp>
      <tp t="s">
        <v>O'REILLY AUTOMOTIVE</v>
        <stp/>
        <stp>ContractData</stp>
        <stp>S.ORLY</stp>
        <stp>LongDescription</stp>
        <stp/>
        <stp>T</stp>
        <tr r="B354" s="1"/>
      </tp>
      <tp>
        <v>30.198095238099999</v>
        <stp/>
        <stp>StudyData</stp>
        <stp>S.IVZ</stp>
        <stp>MA</stp>
        <stp>InputChoice=Close,MAType=Sim,Period=21</stp>
        <stp>MA</stp>
        <stp>D</stp>
        <stp/>
        <stp>all</stp>
        <stp/>
        <stp/>
        <stp/>
        <stp>T</stp>
        <tr r="P258" s="1"/>
      </tp>
      <tp>
        <v>189.38952380949999</v>
        <stp/>
        <stp>StudyData</stp>
        <stp>S.CVX</stp>
        <stp>MA</stp>
        <stp>InputChoice=Close,MAType=Sim,Period=21</stp>
        <stp>MA</stp>
        <stp>D</stp>
        <stp/>
        <stp>all</stp>
        <stp/>
        <stp/>
        <stp/>
        <stp>T</stp>
        <tr r="P127" s="1"/>
      </tp>
      <tp>
        <v>165.6233333333</v>
        <stp/>
        <stp>StudyData</stp>
        <stp>S.AVY</stp>
        <stp>MA</stp>
        <stp>InputChoice=Close,MAType=Sim,Period=21</stp>
        <stp>MA</stp>
        <stp>D</stp>
        <stp/>
        <stp>all</stp>
        <stp/>
        <stp/>
        <stp/>
        <stp>T</stp>
        <tr r="P48" s="1"/>
      </tp>
      <tp>
        <v>6363.1176190475999</v>
        <stp/>
        <stp>StudyData</stp>
        <stp>S.NVR</stp>
        <stp>MA</stp>
        <stp>InputChoice=Close,MAType=Sim,Period=21</stp>
        <stp>MA</stp>
        <stp>D</stp>
        <stp/>
        <stp>all</stp>
        <stp/>
        <stp/>
        <stp/>
        <stp>T</stp>
        <tr r="P344" s="1"/>
      </tp>
      <tp>
        <v>46.430952380999997</v>
        <stp/>
        <stp>StudyData</stp>
        <stp>S.LVS</stp>
        <stp>MA</stp>
        <stp>InputChoice=Close,MAType=Sim,Period=21</stp>
        <stp>MA</stp>
        <stp>D</stp>
        <stp/>
        <stp>all</stp>
        <stp/>
        <stp/>
        <stp/>
        <stp>T</stp>
        <tr r="P293" s="1"/>
      </tp>
      <tp>
        <v>104.7957142857</v>
        <stp/>
        <stp>StudyData</stp>
        <stp>S.CVS</stp>
        <stp>MA</stp>
        <stp>InputChoice=Close,MAType=Sim,Period=21</stp>
        <stp>MA</stp>
        <stp>D</stp>
        <stp/>
        <stp>all</stp>
        <stp/>
        <stp/>
        <stp/>
        <stp>T</stp>
        <tr r="P126" s="1"/>
      </tp>
      <tp>
        <v>43.864761904799998</v>
        <stp/>
        <stp>StudyData</stp>
        <stp>S.DVN</stp>
        <stp>MA</stp>
        <stp>InputChoice=Close,MAType=Sim,Period=21</stp>
        <stp>MA</stp>
        <stp>D</stp>
        <stp/>
        <stp>all</stp>
        <stp/>
        <stp/>
        <stp/>
        <stp>T</stp>
        <tr r="P151" s="1"/>
      </tp>
      <tp>
        <v>189.85523809520001</v>
        <stp/>
        <stp>StudyData</stp>
        <stp>S.AVB</stp>
        <stp>MA</stp>
        <stp>InputChoice=Close,MAType=Sim,Period=21</stp>
        <stp>MA</stp>
        <stp>D</stp>
        <stp/>
        <stp>all</stp>
        <stp/>
        <stp/>
        <stp/>
        <stp>T</stp>
        <tr r="P46" s="1"/>
      </tp>
      <tp>
        <v>225.5314285714</v>
        <stp/>
        <stp>StudyData</stp>
        <stp>S.DVA</stp>
        <stp>MA</stp>
        <stp>InputChoice=Close,MAType=Sim,Period=21</stp>
        <stp>MA</stp>
        <stp>D</stp>
        <stp/>
        <stp>all</stp>
        <stp/>
        <stp/>
        <stp/>
        <stp>T</stp>
        <tr r="P150" s="1"/>
      </tp>
      <tp>
        <v>349.00380952379999</v>
        <stp/>
        <stp>StudyData</stp>
        <stp>S.GOOGL</stp>
        <stp>MA</stp>
        <stp>InputChoice=Close,MAType=Sim,Period=21</stp>
        <stp>MA</stp>
        <stp>D</stp>
        <stp/>
        <stp>all</stp>
        <stp/>
        <stp/>
        <stp/>
        <stp>T</stp>
        <tr r="P215" s="1"/>
      </tp>
      <tp t="s">
        <v>NASDAQ, INC. CMN STK</v>
        <stp/>
        <stp>ContractData</stp>
        <stp>S.NDAQ</stp>
        <stp>LongDescription</stp>
        <stp/>
        <stp>T</stp>
        <tr r="B329" s="1"/>
      </tp>
      <tp>
        <v>3029391.2308757198</v>
        <stp/>
        <stp>StudyData</stp>
        <stp>S.MA</stp>
        <stp>MA</stp>
        <stp>InputChoice=Vol,MAType=Sim,Period=21</stp>
        <stp>MA</stp>
        <stp>D</stp>
        <stp>-1</stp>
        <stp>all</stp>
        <stp/>
        <stp/>
        <stp/>
        <stp>T</stp>
        <tr r="N296" s="1"/>
      </tp>
      <tp t="s">
        <v>Nordson Corporation</v>
        <stp/>
        <stp>ContractData</stp>
        <stp>S.NDSN</stp>
        <stp>LongDescription</stp>
        <stp/>
        <stp>T</stp>
        <tr r="B330" s="1"/>
      </tp>
      <tp t="s">
        <v>NETFLIX, INC.</v>
        <stp/>
        <stp>ContractData</stp>
        <stp>S.NFLX</stp>
        <stp>LongDescription</stp>
        <stp/>
        <stp>T</stp>
        <tr r="B333" s="1"/>
      </tp>
      <tp t="s">
        <v>Norwegian Cruise Line</v>
        <stp/>
        <stp>ContractData</stp>
        <stp>S.NCLH</stp>
        <stp>LongDescription</stp>
        <stp/>
        <stp>T</stp>
        <tr r="B328" s="1"/>
      </tp>
      <tp>
        <v>8797368.4794845693</v>
        <stp/>
        <stp>StudyData</stp>
        <stp>S.MO</stp>
        <stp>MA</stp>
        <stp>InputChoice=Vol,MAType=Sim,Period=21</stp>
        <stp>MA</stp>
        <stp>D</stp>
        <stp>-1</stp>
        <stp>all</stp>
        <stp/>
        <stp/>
        <stp/>
        <stp>T</stp>
        <tr r="N313" s="1"/>
      </tp>
      <tp t="s">
        <v>NETAPP, INC.</v>
        <stp/>
        <stp>ContractData</stp>
        <stp>S.NTAP</stp>
        <stp>LongDescription</stp>
        <stp/>
        <stp>T</stp>
        <tr r="I39" s="2"/>
        <tr r="C8" s="2"/>
        <tr r="B340" s="1"/>
      </tp>
      <tp t="s">
        <v>Northern Trust Corp</v>
        <stp/>
        <stp>ContractData</stp>
        <stp>S.NTRS</stp>
        <stp>LongDescription</stp>
        <stp/>
        <stp>T</stp>
        <tr r="B341" s="1"/>
      </tp>
      <tp t="s">
        <v>NVIDIA CORPORATION</v>
        <stp/>
        <stp>ContractData</stp>
        <stp>S.NVDA</stp>
        <stp>LongDescription</stp>
        <stp/>
        <stp>T</stp>
        <tr r="B343" s="1"/>
      </tp>
      <tp>
        <v>6066834.1629441399</v>
        <stp/>
        <stp>StudyData</stp>
        <stp>S.MS</stp>
        <stp>MA</stp>
        <stp>InputChoice=Vol,MAType=Sim,Period=21</stp>
        <stp>MA</stp>
        <stp>D</stp>
        <stp>-1</stp>
        <stp>all</stp>
        <stp/>
        <stp/>
        <stp/>
        <stp>T</stp>
        <tr r="N321" s="1"/>
      </tp>
      <tp t="s">
        <v>NEWS CP CL A CMN ST</v>
        <stp/>
        <stp>ContractData</stp>
        <stp>S.NWSA</stp>
        <stp>LongDescription</stp>
        <stp/>
        <stp>T</stp>
        <tr r="B346" s="1"/>
      </tp>
      <tp>
        <v>44947349.691860601</v>
        <stp/>
        <stp>StudyData</stp>
        <stp>S.MU</stp>
        <stp>MA</stp>
        <stp>InputChoice=Vol,MAType=Sim,Period=21</stp>
        <stp>MA</stp>
        <stp>D</stp>
        <stp>-1</stp>
        <stp>all</stp>
        <stp/>
        <stp/>
        <stp/>
        <stp>T</stp>
        <tr r="N327" s="1"/>
      </tp>
      <tp t="s">
        <v>NXP SEMICONDUCTORS</v>
        <stp/>
        <stp>ContractData</stp>
        <stp>S.NXPI</stp>
        <stp>LongDescription</stp>
        <stp/>
        <stp>T</stp>
        <tr r="B347" s="1"/>
      </tp>
      <tp>
        <v>646.06142857140003</v>
        <stp/>
        <stp>StudyData</stp>
        <stp>S.PWR</stp>
        <stp>MA</stp>
        <stp>InputChoice=Close,MAType=Sim,Period=21</stp>
        <stp>MA</stp>
        <stp>D</stp>
        <stp/>
        <stp>all</stp>
        <stp/>
        <stp/>
        <stp/>
        <stp>T</stp>
        <tr r="P384" s="1"/>
      </tp>
      <tp>
        <v>31.824761904799999</v>
        <stp/>
        <stp>StudyData</stp>
        <stp>S.NWS</stp>
        <stp>MA</stp>
        <stp>InputChoice=Close,MAType=Sim,Period=21</stp>
        <stp>MA</stp>
        <stp>D</stp>
        <stp/>
        <stp>all</stp>
        <stp/>
        <stp/>
        <stp/>
        <stp>T</stp>
        <tr r="P345" s="1"/>
      </tp>
      <tp>
        <v>1355.7390476190001</v>
        <stp/>
        <stp>StudyData</stp>
        <stp>S.GWW</stp>
        <stp>MA</stp>
        <stp>InputChoice=Close,MAType=Sim,Period=21</stp>
        <stp>MA</stp>
        <stp>D</stp>
        <stp/>
        <stp>all</stp>
        <stp/>
        <stp/>
        <stp/>
        <stp>T</stp>
        <tr r="P220" s="1"/>
      </tp>
      <tp>
        <v>134.00523809520001</v>
        <stp/>
        <stp>StudyData</stp>
        <stp>S.AWK</stp>
        <stp>MA</stp>
        <stp>InputChoice=Close,MAType=Sim,Period=21</stp>
        <stp>MA</stp>
        <stp>D</stp>
        <stp/>
        <stp>all</stp>
        <stp/>
        <stp/>
        <stp/>
        <stp>T</stp>
        <tr r="P49" s="1"/>
      </tp>
      <tp>
        <v>93.776666666699995</v>
        <stp/>
        <stp>StudyData</stp>
        <stp>S.SWK</stp>
        <stp>MA</stp>
        <stp>InputChoice=Close,MAType=Sim,Period=21</stp>
        <stp>MA</stp>
        <stp>D</stp>
        <stp/>
        <stp>all</stp>
        <stp/>
        <stp/>
        <stp/>
        <stp>T</stp>
        <tr r="P423" s="1"/>
      </tp>
      <tp>
        <v>281.2752380952</v>
        <stp/>
        <stp>StudyData</stp>
        <stp>S.HWM</stp>
        <stp>MA</stp>
        <stp>InputChoice=Close,MAType=Sim,Period=21</stp>
        <stp>MA</stp>
        <stp>D</stp>
        <stp/>
        <stp>all</stp>
        <stp/>
        <stp/>
        <stp/>
        <stp>T</stp>
        <tr r="P240" s="1"/>
      </tp>
      <tp t="s">
        <v>MONDELEZ INTL CMN A</v>
        <stp/>
        <stp>ContractData</stp>
        <stp>S.MDLZ</stp>
        <stp>LongDescription</stp>
        <stp/>
        <stp>T</stp>
        <tr r="B304" s="1"/>
      </tp>
      <tp t="s">
        <v>Meta Platforms, Inc.</v>
        <stp/>
        <stp>ContractData</stp>
        <stp>S.META</stp>
        <stp>LongDescription</stp>
        <stp/>
        <stp>T</stp>
        <tr r="B307" s="1"/>
      </tp>
      <tp t="s">
        <v>MICROCHIP TECHNOLOGY</v>
        <stp/>
        <stp>ContractData</stp>
        <stp>S.MCHP</stp>
        <stp>LongDescription</stp>
        <stp/>
        <stp>T</stp>
        <tr r="B301" s="1"/>
      </tp>
      <tp>
        <v>5513182.8986023301</v>
        <stp/>
        <stp>StudyData</stp>
        <stp>S.NI</stp>
        <stp>MA</stp>
        <stp>InputChoice=Vol,MAType=Sim,Period=21</stp>
        <stp>MA</stp>
        <stp>D</stp>
        <stp>-1</stp>
        <stp>all</stp>
        <stp/>
        <stp/>
        <stp/>
        <stp>T</stp>
        <tr r="N334" s="1"/>
      </tp>
      <tp t="s">
        <v>MONSTER BEVERAGE CP</v>
        <stp/>
        <stp>ContractData</stp>
        <stp>S.MNST</stp>
        <stp>LongDescription</stp>
        <stp/>
        <stp>T</stp>
        <tr r="B312" s="1"/>
      </tp>
      <tp t="s">
        <v>MONOLITHIC POWER SYS</v>
        <stp/>
        <stp>ContractData</stp>
        <stp>S.MPWR</stp>
        <stp>LongDescription</stp>
        <stp/>
        <stp>T</stp>
        <tr r="B316" s="1"/>
      </tp>
      <tp t="s">
        <v>MODERNA INC CS</v>
        <stp/>
        <stp>ContractData</stp>
        <stp>S.MRNA</stp>
        <stp>LongDescription</stp>
        <stp/>
        <stp>T</stp>
        <tr r="B318" s="1"/>
      </tp>
      <tp t="s">
        <v>MARVELL TECH INC CMN</v>
        <stp/>
        <stp>ContractData</stp>
        <stp>S.MRVL</stp>
        <stp>LongDescription</stp>
        <stp/>
        <stp>T</stp>
        <tr r="R11" s="2"/>
        <tr r="M26" s="2"/>
        <tr r="B320" s="1"/>
      </tp>
      <tp t="s">
        <v>Marsh</v>
        <stp/>
        <stp>ContractData</stp>
        <stp>S.MRSH</stp>
        <stp>LongDescription</stp>
        <stp/>
        <stp>T</stp>
        <tr r="B319" s="1"/>
      </tp>
      <tp t="s">
        <v>MICROSOFT CORP</v>
        <stp/>
        <stp>ContractData</stp>
        <stp>S.MSFT</stp>
        <stp>LongDescription</stp>
        <stp/>
        <stp>T</stp>
        <tr r="M11" s="2"/>
        <tr r="B323" s="1"/>
      </tp>
      <tp t="s">
        <v>MSCI, Inc.</v>
        <stp/>
        <stp>ContractData</stp>
        <stp>S.MSCI</stp>
        <stp>LongDescription</stp>
        <stp/>
        <stp>T</stp>
        <tr r="B322" s="1"/>
      </tp>
      <tp>
        <v>131.99619047620001</v>
        <stp/>
        <stp>StudyData</stp>
        <stp>S.STZ</stp>
        <stp>MA</stp>
        <stp>InputChoice=Close,MAType=Sim,Period=21</stp>
        <stp>MA</stp>
        <stp>D</stp>
        <stp/>
        <stp>all</stp>
        <stp/>
        <stp/>
        <stp/>
        <stp>T</stp>
        <tr r="P421" s="1"/>
      </tp>
      <tp>
        <v>833.29285714289995</v>
        <stp/>
        <stp>StudyData</stp>
        <stp>S.STX</stp>
        <stp>MA</stp>
        <stp>InputChoice=Close,MAType=Sim,Period=21</stp>
        <stp>MA</stp>
        <stp>D</stp>
        <stp/>
        <stp>all</stp>
        <stp/>
        <stp/>
        <stp/>
        <stp>T</stp>
        <tr r="P420" s="1"/>
      </tp>
      <tp>
        <v>208.99619047620001</v>
        <stp/>
        <stp>StudyData</stp>
        <stp>S.RTX</stp>
        <stp>MA</stp>
        <stp>InputChoice=Close,MAType=Sim,Period=21</stp>
        <stp>MA</stp>
        <stp>D</stp>
        <stp/>
        <stp>all</stp>
        <stp/>
        <stp/>
        <stp/>
        <stp>T</stp>
        <tr r="P400" s="1"/>
      </tp>
      <tp>
        <v>111.240952381</v>
        <stp/>
        <stp>StudyData</stp>
        <stp>S.ETR</stp>
        <stp>MA</stp>
        <stp>InputChoice=Close,MAType=Sim,Period=21</stp>
        <stp>MA</stp>
        <stp>D</stp>
        <stp/>
        <stp>all</stp>
        <stp/>
        <stp/>
        <stp/>
        <stp>T</stp>
        <tr r="P172" s="1"/>
      </tp>
      <tp>
        <v>94.8180952381</v>
        <stp/>
        <stp>StudyData</stp>
        <stp>S.VTR</stp>
        <stp>MA</stp>
        <stp>InputChoice=Close,MAType=Sim,Period=21</stp>
        <stp>MA</stp>
        <stp>D</stp>
        <stp/>
        <stp>all</stp>
        <stp/>
        <stp/>
        <stp/>
        <stp>T</stp>
        <tr r="P477" s="1"/>
      </tp>
      <tp>
        <v>75.6871428571</v>
        <stp/>
        <stp>StudyData</stp>
        <stp>S.ZTS</stp>
        <stp>MA</stp>
        <stp>InputChoice=Close,MAType=Sim,Period=21</stp>
        <stp>MA</stp>
        <stp>D</stp>
        <stp/>
        <stp>all</stp>
        <stp/>
        <stp/>
        <stp/>
        <stp>T</stp>
        <tr r="P504" s="1"/>
      </tp>
      <tp>
        <v>61.053809523799998</v>
        <stp/>
        <stp>StudyData</stp>
        <stp>S.FTV</stp>
        <stp>MA</stp>
        <stp>InputChoice=Close,MAType=Sim,Period=21</stp>
        <stp>MA</stp>
        <stp>D</stp>
        <stp/>
        <stp>all</stp>
        <stp/>
        <stp/>
        <stp/>
        <stp>T</stp>
        <tr r="P201" s="1"/>
      </tp>
      <tp>
        <v>283.92666666669999</v>
        <stp/>
        <stp>StudyData</stp>
        <stp>S.ITW</stp>
        <stp>MA</stp>
        <stp>InputChoice=Close,MAType=Sim,Period=21</stp>
        <stp>MA</stp>
        <stp>D</stp>
        <stp/>
        <stp>all</stp>
        <stp/>
        <stp/>
        <stp/>
        <stp>T</stp>
        <tr r="P257" s="1"/>
      </tp>
      <tp>
        <v>312.6057142857</v>
        <stp/>
        <stp>StudyData</stp>
        <stp>S.WTW</stp>
        <stp>MA</stp>
        <stp>InputChoice=Close,MAType=Sim,Period=21</stp>
        <stp>MA</stp>
        <stp>D</stp>
        <stp/>
        <stp>all</stp>
        <stp/>
        <stp/>
        <stp/>
        <stp>T</stp>
        <tr r="P494" s="1"/>
      </tp>
      <tp>
        <v>183.759047619</v>
        <stp/>
        <stp>StudyData</stp>
        <stp>S.STT</stp>
        <stp>MA</stp>
        <stp>InputChoice=Close,MAType=Sim,Period=21</stp>
        <stp>MA</stp>
        <stp>D</stp>
        <stp/>
        <stp>all</stp>
        <stp/>
        <stp/>
        <stp/>
        <stp>T</stp>
        <tr r="P419" s="1"/>
      </tp>
      <tp>
        <v>413.4085714286</v>
        <stp/>
        <stp>StudyData</stp>
        <stp>S.ETN</stp>
        <stp>MA</stp>
        <stp>InputChoice=Close,MAType=Sim,Period=21</stp>
        <stp>MA</stp>
        <stp>D</stp>
        <stp/>
        <stp>all</stp>
        <stp/>
        <stp/>
        <stp/>
        <stp>T</stp>
        <tr r="P171" s="1"/>
      </tp>
      <tp>
        <v>175.55047619050001</v>
        <stp/>
        <stp>StudyData</stp>
        <stp>S.ATO</stp>
        <stp>MA</stp>
        <stp>InputChoice=Close,MAType=Sim,Period=21</stp>
        <stp>MA</stp>
        <stp>D</stp>
        <stp/>
        <stp>all</stp>
        <stp/>
        <stp/>
        <stp/>
        <stp>T</stp>
        <tr r="P45" s="1"/>
      </tp>
      <tp>
        <v>249.0833333333</v>
        <stp/>
        <stp>StudyData</stp>
        <stp>S.MTB</stp>
        <stp>MA</stp>
        <stp>InputChoice=Close,MAType=Sim,Period=21</stp>
        <stp>MA</stp>
        <stp>D</stp>
        <stp/>
        <stp>all</stp>
        <stp/>
        <stp/>
        <stp/>
        <stp>T</stp>
        <tr r="P325" s="1"/>
      </tp>
      <tp>
        <v>130.4780952381</v>
        <stp/>
        <stp>StudyData</stp>
        <stp>S.PTC</stp>
        <stp>MA</stp>
        <stp>InputChoice=Close,MAType=Sim,Period=21</stp>
        <stp>MA</stp>
        <stp>D</stp>
        <stp/>
        <stp>all</stp>
        <stp/>
        <stp/>
        <stp/>
        <stp>T</stp>
        <tr r="P383" s="1"/>
      </tp>
      <tp>
        <v>1361.4914285714001</v>
        <stp/>
        <stp>StudyData</stp>
        <stp>S.MTD</stp>
        <stp>MA</stp>
        <stp>InputChoice=Close,MAType=Sim,Period=21</stp>
        <stp>MA</stp>
        <stp>D</stp>
        <stp/>
        <stp>all</stp>
        <stp/>
        <stp/>
        <stp/>
        <stp>T</stp>
        <tr r="P326" s="1"/>
      </tp>
      <tp>
        <v>17.9780952381</v>
        <stp/>
        <stp>StudyData</stp>
        <stp>S.TTD</stp>
        <stp>MA</stp>
        <stp>InputChoice=Close,MAType=Sim,Period=21</stp>
        <stp>MA</stp>
        <stp>D</stp>
        <stp/>
        <stp>all</stp>
        <stp/>
        <stp/>
        <stp/>
        <stp>T</stp>
        <tr r="P451" s="1"/>
      </tp>
      <tp>
        <v>144.85333333329999</v>
        <stp/>
        <stp>StudyData</stp>
        <stp>S.DTE</stp>
        <stp>MA</stp>
        <stp>InputChoice=Close,MAType=Sim,Period=21</stp>
        <stp>MA</stp>
        <stp>D</stp>
        <stp/>
        <stp>all</stp>
        <stp/>
        <stp/>
        <stp/>
        <stp>T</stp>
        <tr r="P148" s="1"/>
      </tp>
      <tp>
        <v>223.07</v>
        <stp/>
        <stp>StudyData</stp>
        <stp>S.STE</stp>
        <stp>MA</stp>
        <stp>InputChoice=Close,MAType=Sim,Period=21</stp>
        <stp>MA</stp>
        <stp>D</stp>
        <stp/>
        <stp>all</stp>
        <stp/>
        <stp/>
        <stp/>
        <stp>T</stp>
        <tr r="P417" s="1"/>
      </tp>
      <tp t="s">
        <v>Leidos Holdings, Inc.</v>
        <stp/>
        <stp>ContractData</stp>
        <stp>S.LDOS</stp>
        <stp>LongDescription</stp>
        <stp/>
        <stp>T</stp>
        <tr r="M12" s="2"/>
        <tr r="H9" s="2"/>
        <tr r="B279" s="1"/>
      </tp>
      <tp t="s">
        <v>LUMENTUM HLD CM</v>
        <stp/>
        <stp>ContractData</stp>
        <stp>S.LITE</stp>
        <stp>LongDescription</stp>
        <stp/>
        <stp>T</stp>
        <tr r="C39" s="2"/>
        <tr r="C20" s="2"/>
        <tr r="H13" s="2"/>
        <tr r="B285" s="1"/>
      </tp>
      <tp>
        <v>10273640.56647509</v>
        <stp/>
        <stp>StudyData</stp>
        <stp>S.ON</stp>
        <stp>MA</stp>
        <stp>InputChoice=Vol,MAType=Sim,Period=21</stp>
        <stp>MA</stp>
        <stp>D</stp>
        <stp>-1</stp>
        <stp>all</stp>
        <stp/>
        <stp/>
        <stp/>
        <stp>T</stp>
        <tr r="N352" s="1"/>
      </tp>
      <tp t="s">
        <v>LULULEMON ATHLETICA</v>
        <stp/>
        <stp>ContractData</stp>
        <stp>S.LULU</stp>
        <stp>LongDescription</stp>
        <stp/>
        <stp>T</stp>
        <tr r="R24" s="2"/>
        <tr r="B291" s="1"/>
      </tp>
      <tp t="s">
        <v>LAM RESEARCH CORP</v>
        <stp/>
        <stp>ContractData</stp>
        <stp>S.LRCX</stp>
        <stp>LongDescription</stp>
        <stp/>
        <stp>T</stp>
        <tr r="M23" s="2"/>
        <tr r="B290" s="1"/>
      </tp>
      <tp>
        <v>47.009523809500003</v>
        <stp/>
        <stp>StudyData</stp>
        <stp>S.LUV</stp>
        <stp>MA</stp>
        <stp>InputChoice=Close,MAType=Sim,Period=21</stp>
        <stp>MA</stp>
        <stp>D</stp>
        <stp/>
        <stp>all</stp>
        <stp/>
        <stp/>
        <stp/>
        <stp>T</stp>
        <tr r="P292" s="1"/>
      </tp>
      <tp>
        <v>126.1780952381</v>
        <stp/>
        <stp>StudyData</stp>
        <stp>S.DUK</stp>
        <stp>MA</stp>
        <stp>InputChoice=Close,MAType=Sim,Period=21</stp>
        <stp>MA</stp>
        <stp>D</stp>
        <stp/>
        <stp>all</stp>
        <stp/>
        <stp/>
        <stp/>
        <stp>T</stp>
        <tr r="P149" s="1"/>
      </tp>
      <tp>
        <v>385.61619047620002</v>
        <stp/>
        <stp>StudyData</stp>
        <stp>S.HUM</stp>
        <stp>MA</stp>
        <stp>InputChoice=Close,MAType=Sim,Period=21</stp>
        <stp>MA</stp>
        <stp>D</stp>
        <stp/>
        <stp>all</stp>
        <stp/>
        <stp/>
        <stp/>
        <stp>T</stp>
        <tr r="P239" s="1"/>
      </tp>
      <tp>
        <v>150.93523809519999</v>
        <stp/>
        <stp>StudyData</stp>
        <stp>S.YUM</stp>
        <stp>MA</stp>
        <stp>InputChoice=Close,MAType=Sim,Period=21</stp>
        <stp>MA</stp>
        <stp>D</stp>
        <stp/>
        <stp>all</stp>
        <stp/>
        <stp/>
        <stp/>
        <stp>T</stp>
        <tr r="P501" s="1"/>
      </tp>
      <tp>
        <v>251.35380952380001</v>
        <stp/>
        <stp>StudyData</stp>
        <stp>S.NUE</stp>
        <stp>MA</stp>
        <stp>InputChoice=Close,MAType=Sim,Period=21</stp>
        <stp>MA</stp>
        <stp>D</stp>
        <stp/>
        <stp>all</stp>
        <stp/>
        <stp/>
        <stp/>
        <stp>T</stp>
        <tr r="P342" s="1"/>
      </tp>
      <tp>
        <v>33.333333333333329</v>
        <stp/>
        <stp>StudyData</stp>
        <stp>S.PTC</stp>
        <stp>PCB</stp>
        <stp>BaseType=Index,Index=1</stp>
        <stp>Close</stp>
        <stp>Q</stp>
        <stp>0</stp>
        <stp>all</stp>
        <stp/>
        <stp/>
        <stp/>
        <stp>T</stp>
        <tr r="K383" s="1"/>
      </tp>
      <tp>
        <v>0.73238083803578358</v>
        <stp/>
        <stp>StudyData</stp>
        <stp>S.PNC</stp>
        <stp>PCB</stp>
        <stp>BaseType=Index,Index=1</stp>
        <stp>Close</stp>
        <stp>M</stp>
        <stp>0</stp>
        <stp>all</stp>
        <stp/>
        <stp/>
        <stp/>
        <stp>T</stp>
        <tr r="J373" s="1"/>
      </tp>
      <tp>
        <v>2.5522984225847818</v>
        <stp/>
        <stp>StudyData</stp>
        <stp>S.PTC</stp>
        <stp>PCB</stp>
        <stp>BaseType=Index,Index=1</stp>
        <stp>Close</stp>
        <stp>W</stp>
        <stp>0</stp>
        <stp>all</stp>
        <stp/>
        <stp/>
        <stp/>
        <stp>T</stp>
        <tr r="I383" s="1"/>
      </tp>
      <tp>
        <v>20.586403487759306</v>
        <stp/>
        <stp>StudyData</stp>
        <stp>S.PNC</stp>
        <stp>PCB</stp>
        <stp>BaseType=Index,Index=1</stp>
        <stp>Close</stp>
        <stp>A</stp>
        <stp>0</stp>
        <stp>all</stp>
        <stp/>
        <stp/>
        <stp/>
        <stp>T</stp>
        <tr r="L373" s="1"/>
      </tp>
      <tp>
        <v>-13.04747144251192</v>
        <stp/>
        <stp>StudyData</stp>
        <stp>S.PTC</stp>
        <stp>PCB</stp>
        <stp>BaseType=Index,Index=1</stp>
        <stp>Close</stp>
        <stp>A</stp>
        <stp>0</stp>
        <stp>all</stp>
        <stp/>
        <stp/>
        <stp/>
        <stp>T</stp>
        <tr r="L383" s="1"/>
      </tp>
      <tp>
        <v>2.2256518560636902</v>
        <stp/>
        <stp>StudyData</stp>
        <stp>S.PNC</stp>
        <stp>PCB</stp>
        <stp>BaseType=Index,Index=1</stp>
        <stp>Close</stp>
        <stp>Q</stp>
        <stp>0</stp>
        <stp>all</stp>
        <stp/>
        <stp/>
        <stp/>
        <stp>T</stp>
        <tr r="K373" s="1"/>
      </tp>
      <tp>
        <v>-0.34051314539118832</v>
        <stp/>
        <stp>StudyData</stp>
        <stp>S.PNC</stp>
        <stp>PCB</stp>
        <stp>BaseType=Index,Index=1</stp>
        <stp>Close</stp>
        <stp>W</stp>
        <stp>0</stp>
        <stp>all</stp>
        <stp/>
        <stp/>
        <stp/>
        <stp>T</stp>
        <tr r="I373" s="1"/>
      </tp>
      <tp>
        <v>10.408163265306102</v>
        <stp/>
        <stp>StudyData</stp>
        <stp>S.PTC</stp>
        <stp>PCB</stp>
        <stp>BaseType=Index,Index=1</stp>
        <stp>Close</stp>
        <stp>M</stp>
        <stp>0</stp>
        <stp>all</stp>
        <stp/>
        <stp/>
        <stp/>
        <stp>T</stp>
        <tr r="J383" s="1"/>
      </tp>
      <tp>
        <v>5.7305425726478365</v>
        <stp/>
        <stp>StudyData</stp>
        <stp>S.TFC</stp>
        <stp>PCB</stp>
        <stp>BaseType=Index,Index=1</stp>
        <stp>Close</stp>
        <stp>A</stp>
        <stp>0</stp>
        <stp>all</stp>
        <stp/>
        <stp/>
        <stp/>
        <stp>T</stp>
        <tr r="L435" s="1"/>
      </tp>
      <tp>
        <v>0.36651234567900792</v>
        <stp/>
        <stp>StudyData</stp>
        <stp>S.TFC</stp>
        <stp>PCB</stp>
        <stp>BaseType=Index,Index=1</stp>
        <stp>Close</stp>
        <stp>M</stp>
        <stp>0</stp>
        <stp>all</stp>
        <stp/>
        <stp/>
        <stp/>
        <stp>T</stp>
        <tr r="J435" s="1"/>
      </tp>
      <tp>
        <v>4.4359694901645934</v>
        <stp/>
        <stp>StudyData</stp>
        <stp>S.TFC</stp>
        <stp>PCB</stp>
        <stp>BaseType=Index,Index=1</stp>
        <stp>Close</stp>
        <stp>Q</stp>
        <stp>0</stp>
        <stp>all</stp>
        <stp/>
        <stp/>
        <stp/>
        <stp>T</stp>
        <tr r="K435" s="1"/>
      </tp>
      <tp>
        <v>-0.61127029608405026</v>
        <stp/>
        <stp>StudyData</stp>
        <stp>S.TFC</stp>
        <stp>PCB</stp>
        <stp>BaseType=Index,Index=1</stp>
        <stp>Close</stp>
        <stp>W</stp>
        <stp>0</stp>
        <stp>all</stp>
        <stp/>
        <stp/>
        <stp/>
        <stp>T</stp>
        <tr r="I435" s="1"/>
      </tp>
      <tp>
        <v>-6.1158798283261833</v>
        <stp/>
        <stp>StudyData</stp>
        <stp>S.WFC</stp>
        <stp>PCB</stp>
        <stp>BaseType=Index,Index=1</stp>
        <stp>Close</stp>
        <stp>A</stp>
        <stp>0</stp>
        <stp>all</stp>
        <stp/>
        <stp/>
        <stp/>
        <stp>T</stp>
        <tr r="L487" s="1"/>
      </tp>
      <tp>
        <v>158.3386544378011</v>
        <stp/>
        <stp>StudyData</stp>
        <stp>S.WDC</stp>
        <stp>PCB</stp>
        <stp>BaseType=Index,Index=1</stp>
        <stp>Close</stp>
        <stp>A</stp>
        <stp>0</stp>
        <stp>all</stp>
        <stp/>
        <stp/>
        <stp/>
        <stp>T</stp>
        <tr r="L484" s="1"/>
      </tp>
      <tp>
        <v>0.58790062582968927</v>
        <stp/>
        <stp>StudyData</stp>
        <stp>S.WEC</stp>
        <stp>PCB</stp>
        <stp>BaseType=Index,Index=1</stp>
        <stp>Close</stp>
        <stp>A</stp>
        <stp>0</stp>
        <stp>all</stp>
        <stp/>
        <stp/>
        <stp/>
        <stp>T</stp>
        <tr r="L485" s="1"/>
      </tp>
      <tp>
        <v>1.2145748987854219</v>
        <stp/>
        <stp>StudyData</stp>
        <stp>S.WFC</stp>
        <stp>PCB</stp>
        <stp>BaseType=Index,Index=1</stp>
        <stp>Close</stp>
        <stp>M</stp>
        <stp>0</stp>
        <stp>all</stp>
        <stp/>
        <stp/>
        <stp/>
        <stp>T</stp>
        <tr r="J487" s="1"/>
      </tp>
      <tp>
        <v>-18.317304162689965</v>
        <stp/>
        <stp>StudyData</stp>
        <stp>S.WDC</stp>
        <stp>PCB</stp>
        <stp>BaseType=Index,Index=1</stp>
        <stp>Close</stp>
        <stp>M</stp>
        <stp>0</stp>
        <stp>all</stp>
        <stp/>
        <stp/>
        <stp/>
        <stp>T</stp>
        <tr r="J484" s="1"/>
      </tp>
      <tp>
        <v>-3.0524584171083928</v>
        <stp/>
        <stp>StudyData</stp>
        <stp>S.WEC</stp>
        <stp>PCB</stp>
        <stp>BaseType=Index,Index=1</stp>
        <stp>Close</stp>
        <stp>M</stp>
        <stp>0</stp>
        <stp>all</stp>
        <stp/>
        <stp/>
        <stp/>
        <stp>T</stp>
        <tr r="J485" s="1"/>
      </tp>
      <tp>
        <v>5.8809293320425935</v>
        <stp/>
        <stp>StudyData</stp>
        <stp>S.WFC</stp>
        <stp>PCB</stp>
        <stp>BaseType=Index,Index=1</stp>
        <stp>Close</stp>
        <stp>Q</stp>
        <stp>0</stp>
        <stp>all</stp>
        <stp/>
        <stp/>
        <stp/>
        <stp>T</stp>
        <tr r="K487" s="1"/>
      </tp>
      <tp>
        <v>-30.323146292585172</v>
        <stp/>
        <stp>StudyData</stp>
        <stp>S.WDC</stp>
        <stp>PCB</stp>
        <stp>BaseType=Index,Index=1</stp>
        <stp>Close</stp>
        <stp>Q</stp>
        <stp>0</stp>
        <stp>all</stp>
        <stp/>
        <stp/>
        <stp/>
        <stp>T</stp>
        <tr r="K484" s="1"/>
      </tp>
      <tp>
        <v>-9.1547486511946552</v>
        <stp/>
        <stp>StudyData</stp>
        <stp>S.WEC</stp>
        <stp>PCB</stp>
        <stp>BaseType=Index,Index=1</stp>
        <stp>Close</stp>
        <stp>Q</stp>
        <stp>0</stp>
        <stp>all</stp>
        <stp/>
        <stp/>
        <stp/>
        <stp>T</stp>
        <tr r="K485" s="1"/>
      </tp>
      <tp>
        <v>2.4729449689154981</v>
        <stp/>
        <stp>StudyData</stp>
        <stp>S.WDC</stp>
        <stp>PCB</stp>
        <stp>BaseType=Index,Index=1</stp>
        <stp>Close</stp>
        <stp>W</stp>
        <stp>0</stp>
        <stp>all</stp>
        <stp/>
        <stp/>
        <stp/>
        <stp>T</stp>
        <tr r="I484" s="1"/>
      </tp>
      <tp>
        <v>-1.4401189259500113</v>
        <stp/>
        <stp>StudyData</stp>
        <stp>S.WEC</stp>
        <stp>PCB</stp>
        <stp>BaseType=Index,Index=1</stp>
        <stp>Close</stp>
        <stp>W</stp>
        <stp>0</stp>
        <stp>all</stp>
        <stp/>
        <stp/>
        <stp/>
        <stp>T</stp>
        <tr r="I485" s="1"/>
      </tp>
      <tp>
        <v>0.28653295128939826</v>
        <stp/>
        <stp>StudyData</stp>
        <stp>S.WFC</stp>
        <stp>PCB</stp>
        <stp>BaseType=Index,Index=1</stp>
        <stp>Close</stp>
        <stp>W</stp>
        <stp>0</stp>
        <stp>all</stp>
        <stp/>
        <stp/>
        <stp/>
        <stp>T</stp>
        <tr r="I487" s="1"/>
      </tp>
      <tp>
        <v>5.8830100160107275</v>
        <stp/>
        <stp>StudyData</stp>
        <stp>S.VMC</stp>
        <stp>PCB</stp>
        <stp>BaseType=Index,Index=1</stp>
        <stp>Close</stp>
        <stp>M</stp>
        <stp>0</stp>
        <stp>all</stp>
        <stp/>
        <stp/>
        <stp/>
        <stp>T</stp>
        <tr r="J471" s="1"/>
      </tp>
      <tp>
        <v>-0.29801556693079823</v>
        <stp/>
        <stp>StudyData</stp>
        <stp>S.VMC</stp>
        <stp>PCB</stp>
        <stp>BaseType=Index,Index=1</stp>
        <stp>Close</stp>
        <stp>A</stp>
        <stp>0</stp>
        <stp>all</stp>
        <stp/>
        <stp/>
        <stp/>
        <stp>T</stp>
        <tr r="L471" s="1"/>
      </tp>
      <tp>
        <v>-3.6066574014440143</v>
        <stp/>
        <stp>StudyData</stp>
        <stp>S.VMC</stp>
        <stp>PCB</stp>
        <stp>BaseType=Index,Index=1</stp>
        <stp>Close</stp>
        <stp>Q</stp>
        <stp>0</stp>
        <stp>all</stp>
        <stp/>
        <stp/>
        <stp/>
        <stp>T</stp>
        <tr r="K471" s="1"/>
      </tp>
      <tp>
        <v>-0.11240296462818967</v>
        <stp/>
        <stp>StudyData</stp>
        <stp>S.VMC</stp>
        <stp>PCB</stp>
        <stp>BaseType=Index,Index=1</stp>
        <stp>Close</stp>
        <stp>W</stp>
        <stp>0</stp>
        <stp>all</stp>
        <stp/>
        <stp/>
        <stp/>
        <stp>T</stp>
        <tr r="I471" s="1"/>
      </tp>
      <tp>
        <v>-4.1005802707930457</v>
        <stp/>
        <stp>StudyData</stp>
        <stp>S.KHC</stp>
        <stp>PCB</stp>
        <stp>BaseType=Index,Index=1</stp>
        <stp>Close</stp>
        <stp>M</stp>
        <stp>0</stp>
        <stp>all</stp>
        <stp/>
        <stp/>
        <stp/>
        <stp>T</stp>
        <tr r="J269" s="1"/>
      </tp>
      <tp>
        <v>2.2268041237113363</v>
        <stp/>
        <stp>StudyData</stp>
        <stp>S.KHC</stp>
        <stp>PCB</stp>
        <stp>BaseType=Index,Index=1</stp>
        <stp>Close</stp>
        <stp>A</stp>
        <stp>0</stp>
        <stp>all</stp>
        <stp/>
        <stp/>
        <stp/>
        <stp>T</stp>
        <tr r="L269" s="1"/>
      </tp>
      <tp>
        <v>-2.0932069510268607</v>
        <stp/>
        <stp>StudyData</stp>
        <stp>S.KHC</stp>
        <stp>PCB</stp>
        <stp>BaseType=Index,Index=1</stp>
        <stp>Close</stp>
        <stp>W</stp>
        <stp>0</stp>
        <stp>all</stp>
        <stp/>
        <stp/>
        <stp/>
        <stp>T</stp>
        <tr r="I269" s="1"/>
      </tp>
      <tp>
        <v>4.9534292972057496</v>
        <stp/>
        <stp>StudyData</stp>
        <stp>S.KHC</stp>
        <stp>PCB</stp>
        <stp>BaseType=Index,Index=1</stp>
        <stp>Close</stp>
        <stp>Q</stp>
        <stp>0</stp>
        <stp>all</stp>
        <stp/>
        <stp/>
        <stp/>
        <stp>T</stp>
        <tr r="K269" s="1"/>
      </tp>
      <tp>
        <v>4.8289738430583613</v>
        <stp/>
        <stp>StudyData</stp>
        <stp>S.MPC</stp>
        <stp>PCB</stp>
        <stp>BaseType=Index,Index=1</stp>
        <stp>Close</stp>
        <stp>W</stp>
        <stp>0</stp>
        <stp>all</stp>
        <stp/>
        <stp/>
        <stp/>
        <stp>T</stp>
        <tr r="I315" s="1"/>
      </tp>
      <tp>
        <v>4.5186640471512858</v>
        <stp/>
        <stp>StudyData</stp>
        <stp>S.MKC</stp>
        <stp>PCB</stp>
        <stp>BaseType=Index,Index=1</stp>
        <stp>Close</stp>
        <stp>M</stp>
        <stp>0</stp>
        <stp>all</stp>
        <stp/>
        <stp/>
        <stp/>
        <stp>T</stp>
        <tr r="J309" s="1"/>
      </tp>
      <tp>
        <v>22.266984785074509</v>
        <stp/>
        <stp>StudyData</stp>
        <stp>S.MPC</stp>
        <stp>PCB</stp>
        <stp>BaseType=Index,Index=1</stp>
        <stp>Close</stp>
        <stp>Q</stp>
        <stp>0</stp>
        <stp>all</stp>
        <stp/>
        <stp/>
        <stp/>
        <stp>T</stp>
        <tr r="K315" s="1"/>
      </tp>
      <tp>
        <v>-21.891058581706059</v>
        <stp/>
        <stp>StudyData</stp>
        <stp>S.MKC</stp>
        <stp>PCB</stp>
        <stp>BaseType=Index,Index=1</stp>
        <stp>Close</stp>
        <stp>A</stp>
        <stp>0</stp>
        <stp>all</stp>
        <stp/>
        <stp/>
        <stp/>
        <stp>T</stp>
        <tr r="L309" s="1"/>
      </tp>
      <tp>
        <v>92.215458402508787</v>
        <stp/>
        <stp>StudyData</stp>
        <stp>S.MPC</stp>
        <stp>PCB</stp>
        <stp>BaseType=Index,Index=1</stp>
        <stp>Close</stp>
        <stp>A</stp>
        <stp>0</stp>
        <stp>all</stp>
        <stp/>
        <stp/>
        <stp/>
        <stp>T</stp>
        <tr r="L315" s="1"/>
      </tp>
      <tp>
        <v>-1.2228647265143628</v>
        <stp/>
        <stp>StudyData</stp>
        <stp>S.MPC</stp>
        <stp>PCB</stp>
        <stp>BaseType=Index,Index=1</stp>
        <stp>Close</stp>
        <stp>M</stp>
        <stp>0</stp>
        <stp>all</stp>
        <stp/>
        <stp/>
        <stp/>
        <stp>T</stp>
        <tr r="J315" s="1"/>
      </tp>
      <tp>
        <v>0.45317220543807019</v>
        <stp/>
        <stp>StudyData</stp>
        <stp>S.MKC</stp>
        <stp>PCB</stp>
        <stp>BaseType=Index,Index=1</stp>
        <stp>Close</stp>
        <stp>W</stp>
        <stp>0</stp>
        <stp>all</stp>
        <stp/>
        <stp/>
        <stp/>
        <stp>T</stp>
        <tr r="I309" s="1"/>
      </tp>
      <tp>
        <v>5.5136850456168203</v>
        <stp/>
        <stp>StudyData</stp>
        <stp>S.MKC</stp>
        <stp>PCB</stp>
        <stp>BaseType=Index,Index=1</stp>
        <stp>Close</stp>
        <stp>Q</stp>
        <stp>0</stp>
        <stp>all</stp>
        <stp/>
        <stp/>
        <stp/>
        <stp>T</stp>
        <tr r="K309" s="1"/>
      </tp>
      <tp>
        <v>6.213468869123254</v>
        <stp/>
        <stp>StudyData</stp>
        <stp>S.OMC</stp>
        <stp>PCB</stp>
        <stp>BaseType=Index,Index=1</stp>
        <stp>Close</stp>
        <stp>M</stp>
        <stp>0</stp>
        <stp>all</stp>
        <stp/>
        <stp/>
        <stp/>
        <stp>T</stp>
        <tr r="J351" s="1"/>
      </tp>
      <tp>
        <v>3.5170278637770944</v>
        <stp/>
        <stp>StudyData</stp>
        <stp>S.OMC</stp>
        <stp>PCB</stp>
        <stp>BaseType=Index,Index=1</stp>
        <stp>Close</stp>
        <stp>A</stp>
        <stp>0</stp>
        <stp>all</stp>
        <stp/>
        <stp/>
        <stp/>
        <stp>T</stp>
        <tr r="L351" s="1"/>
      </tp>
      <tp>
        <v>14.774131539200885</v>
        <stp/>
        <stp>StudyData</stp>
        <stp>S.OMC</stp>
        <stp>PCB</stp>
        <stp>BaseType=Index,Index=1</stp>
        <stp>Close</stp>
        <stp>Q</stp>
        <stp>0</stp>
        <stp>all</stp>
        <stp/>
        <stp/>
        <stp/>
        <stp>T</stp>
        <tr r="K351" s="1"/>
      </tp>
      <tp>
        <v>-1.9357109338338709</v>
        <stp/>
        <stp>StudyData</stp>
        <stp>S.OMC</stp>
        <stp>PCB</stp>
        <stp>BaseType=Index,Index=1</stp>
        <stp>Close</stp>
        <stp>W</stp>
        <stp>0</stp>
        <stp>all</stp>
        <stp/>
        <stp/>
        <stp/>
        <stp>T</stp>
        <tr r="I351" s="1"/>
      </tp>
      <tp>
        <v>0.46058140925948693</v>
        <stp/>
        <stp>StudyData</stp>
        <stp>S.NSC</stp>
        <stp>PCB</stp>
        <stp>BaseType=Index,Index=1</stp>
        <stp>Close</stp>
        <stp>W</stp>
        <stp>0</stp>
        <stp>all</stp>
        <stp/>
        <stp/>
        <stp/>
        <stp>T</stp>
        <tr r="I339" s="1"/>
      </tp>
      <tp>
        <v>6.9385046453325439</v>
        <stp/>
        <stp>StudyData</stp>
        <stp>S.NOC</stp>
        <stp>PCB</stp>
        <stp>BaseType=Index,Index=1</stp>
        <stp>Close</stp>
        <stp>M</stp>
        <stp>0</stp>
        <stp>all</stp>
        <stp/>
        <stp/>
        <stp/>
        <stp>T</stp>
        <tr r="J336" s="1"/>
      </tp>
      <tp>
        <v>6.7738961823325603</v>
        <stp/>
        <stp>StudyData</stp>
        <stp>S.NSC</stp>
        <stp>PCB</stp>
        <stp>BaseType=Index,Index=1</stp>
        <stp>Close</stp>
        <stp>Q</stp>
        <stp>0</stp>
        <stp>all</stp>
        <stp/>
        <stp/>
        <stp/>
        <stp>T</stp>
        <tr r="K339" s="1"/>
      </tp>
      <tp>
        <v>1.7379561915785355</v>
        <stp/>
        <stp>StudyData</stp>
        <stp>S.NOC</stp>
        <stp>PCB</stp>
        <stp>BaseType=Index,Index=1</stp>
        <stp>Close</stp>
        <stp>A</stp>
        <stp>0</stp>
        <stp>all</stp>
        <stp/>
        <stp/>
        <stp/>
        <stp>T</stp>
        <tr r="L336" s="1"/>
      </tp>
      <tp>
        <v>16.341091715156555</v>
        <stp/>
        <stp>StudyData</stp>
        <stp>S.NSC</stp>
        <stp>PCB</stp>
        <stp>BaseType=Index,Index=1</stp>
        <stp>Close</stp>
        <stp>A</stp>
        <stp>0</stp>
        <stp>all</stp>
        <stp/>
        <stp/>
        <stp/>
        <stp>T</stp>
        <tr r="L339" s="1"/>
      </tp>
      <tp>
        <v>13.903123834207065</v>
        <stp/>
        <stp>StudyData</stp>
        <stp>S.NOC</stp>
        <stp>PCB</stp>
        <stp>BaseType=Index,Index=1</stp>
        <stp>Close</stp>
        <stp>Q</stp>
        <stp>0</stp>
        <stp>all</stp>
        <stp/>
        <stp/>
        <stp/>
        <stp>T</stp>
        <tr r="K336" s="1"/>
      </tp>
      <tp>
        <v>0.12519375223560744</v>
        <stp/>
        <stp>StudyData</stp>
        <stp>S.NSC</stp>
        <stp>PCB</stp>
        <stp>BaseType=Index,Index=1</stp>
        <stp>Close</stp>
        <stp>M</stp>
        <stp>0</stp>
        <stp>all</stp>
        <stp/>
        <stp/>
        <stp/>
        <stp>T</stp>
        <tr r="J339" s="1"/>
      </tp>
      <tp>
        <v>1.4941040624234514</v>
        <stp/>
        <stp>StudyData</stp>
        <stp>S.NOC</stp>
        <stp>PCB</stp>
        <stp>BaseType=Index,Index=1</stp>
        <stp>Close</stp>
        <stp>W</stp>
        <stp>0</stp>
        <stp>all</stp>
        <stp/>
        <stp/>
        <stp/>
        <stp>T</stp>
        <tr r="I336" s="1"/>
      </tp>
      <tp>
        <v>7.0877531340404962</v>
        <stp/>
        <stp>StudyData</stp>
        <stp>S.CNC</stp>
        <stp>PCB</stp>
        <stp>BaseType=Index,Index=1</stp>
        <stp>Close</stp>
        <stp>M</stp>
        <stp>0</stp>
        <stp>all</stp>
        <stp/>
        <stp/>
        <stp/>
        <stp>T</stp>
        <tr r="J103" s="1"/>
      </tp>
      <tp>
        <v>61.919805589307408</v>
        <stp/>
        <stp>StudyData</stp>
        <stp>S.CNC</stp>
        <stp>PCB</stp>
        <stp>BaseType=Index,Index=1</stp>
        <stp>Close</stp>
        <stp>A</stp>
        <stp>0</stp>
        <stp>all</stp>
        <stp/>
        <stp/>
        <stp/>
        <stp>T</stp>
        <tr r="L103" s="1"/>
      </tp>
      <tp>
        <v>3.8012151425455643</v>
        <stp/>
        <stp>StudyData</stp>
        <stp>S.CNC</stp>
        <stp>PCB</stp>
        <stp>BaseType=Index,Index=1</stp>
        <stp>Close</stp>
        <stp>Q</stp>
        <stp>0</stp>
        <stp>all</stp>
        <stp/>
        <stp/>
        <stp/>
        <stp>T</stp>
        <tr r="K103" s="1"/>
      </tp>
      <tp>
        <v>1.3075870457655459</v>
        <stp/>
        <stp>StudyData</stp>
        <stp>S.CNC</stp>
        <stp>PCB</stp>
        <stp>BaseType=Index,Index=1</stp>
        <stp>Close</stp>
        <stp>W</stp>
        <stp>0</stp>
        <stp>all</stp>
        <stp/>
        <stp/>
        <stp/>
        <stp>T</stp>
        <tr r="I103" s="1"/>
      </tp>
      <tp>
        <v>16.018181818181823</v>
        <stp/>
        <stp>StudyData</stp>
        <stp>S.BAC</stp>
        <stp>PCB</stp>
        <stp>BaseType=Index,Index=1</stp>
        <stp>Close</stp>
        <stp>A</stp>
        <stp>0</stp>
        <stp>all</stp>
        <stp/>
        <stp/>
        <stp/>
        <stp>T</stp>
        <tr r="L54" s="1"/>
      </tp>
      <tp>
        <v>3.0024213075060522</v>
        <stp/>
        <stp>StudyData</stp>
        <stp>S.BAC</stp>
        <stp>PCB</stp>
        <stp>BaseType=Index,Index=1</stp>
        <stp>Close</stp>
        <stp>M</stp>
        <stp>0</stp>
        <stp>all</stp>
        <stp/>
        <stp/>
        <stp/>
        <stp>T</stp>
        <tr r="J54" s="1"/>
      </tp>
      <tp>
        <v>1.0131391483299041</v>
        <stp/>
        <stp>StudyData</stp>
        <stp>S.BAC</stp>
        <stp>PCB</stp>
        <stp>BaseType=Index,Index=1</stp>
        <stp>Close</stp>
        <stp>W</stp>
        <stp>0</stp>
        <stp>all</stp>
        <stp/>
        <stp/>
        <stp/>
        <stp>T</stp>
        <tr r="I54" s="1"/>
      </tp>
      <tp>
        <v>11.986661986661984</v>
        <stp/>
        <stp>StudyData</stp>
        <stp>S.BAC</stp>
        <stp>PCB</stp>
        <stp>BaseType=Index,Index=1</stp>
        <stp>Close</stp>
        <stp>Q</stp>
        <stp>0</stp>
        <stp>all</stp>
        <stp/>
        <stp/>
        <stp/>
        <stp>T</stp>
        <tr r="K54" s="1"/>
      </tp>
      <tp>
        <v>-2.2363516772637491</v>
        <stp/>
        <stp>StudyData</stp>
        <stp>S.EXC</stp>
        <stp>PCB</stp>
        <stp>BaseType=Index,Index=1</stp>
        <stp>Close</stp>
        <stp>W</stp>
        <stp>0</stp>
        <stp>all</stp>
        <stp/>
        <stp/>
        <stp/>
        <stp>T</stp>
        <tr r="I175" s="1"/>
      </tp>
      <tp>
        <v>-4.3543543543543421</v>
        <stp/>
        <stp>StudyData</stp>
        <stp>S.EXC</stp>
        <stp>PCB</stp>
        <stp>BaseType=Index,Index=1</stp>
        <stp>Close</stp>
        <stp>Q</stp>
        <stp>0</stp>
        <stp>all</stp>
        <stp/>
        <stp/>
        <stp/>
        <stp>T</stp>
        <tr r="K175" s="1"/>
      </tp>
      <tp>
        <v>-2.6844172850283652</v>
        <stp/>
        <stp>StudyData</stp>
        <stp>S.EXC</stp>
        <stp>PCB</stp>
        <stp>BaseType=Index,Index=1</stp>
        <stp>Close</stp>
        <stp>M</stp>
        <stp>0</stp>
        <stp>all</stp>
        <stp/>
        <stp/>
        <stp/>
        <stp>T</stp>
        <tr r="J175" s="1"/>
      </tp>
      <tp>
        <v>2.2941041523285155</v>
        <stp/>
        <stp>StudyData</stp>
        <stp>S.EXC</stp>
        <stp>PCB</stp>
        <stp>BaseType=Index,Index=1</stp>
        <stp>Close</stp>
        <stp>A</stp>
        <stp>0</stp>
        <stp>all</stp>
        <stp/>
        <stp/>
        <stp/>
        <stp>T</stp>
        <tr r="L175" s="1"/>
      </tp>
      <tp>
        <v>-3.664681630783329</v>
        <stp/>
        <stp>StudyData</stp>
        <stp>S.DOC</stp>
        <stp>PCB</stp>
        <stp>BaseType=Index,Index=1</stp>
        <stp>Close</stp>
        <stp>M</stp>
        <stp>0</stp>
        <stp>all</stp>
        <stp/>
        <stp/>
        <stp/>
        <stp>T</stp>
        <tr r="J143" s="1"/>
      </tp>
      <tp>
        <v>30.783582089552233</v>
        <stp/>
        <stp>StudyData</stp>
        <stp>S.DOC</stp>
        <stp>PCB</stp>
        <stp>BaseType=Index,Index=1</stp>
        <stp>Close</stp>
        <stp>A</stp>
        <stp>0</stp>
        <stp>all</stp>
        <stp/>
        <stp/>
        <stp/>
        <stp>T</stp>
        <tr r="L143" s="1"/>
      </tp>
      <tp>
        <v>-1.7289719626168267</v>
        <stp/>
        <stp>StudyData</stp>
        <stp>S.DOC</stp>
        <stp>PCB</stp>
        <stp>BaseType=Index,Index=1</stp>
        <stp>Close</stp>
        <stp>Q</stp>
        <stp>0</stp>
        <stp>all</stp>
        <stp/>
        <stp/>
        <stp/>
        <stp>T</stp>
        <tr r="K143" s="1"/>
      </tp>
      <tp>
        <v>-1.7748715553479635</v>
        <stp/>
        <stp>StudyData</stp>
        <stp>S.DOC</stp>
        <stp>PCB</stp>
        <stp>BaseType=Index,Index=1</stp>
        <stp>Close</stp>
        <stp>W</stp>
        <stp>0</stp>
        <stp>all</stp>
        <stp/>
        <stp/>
        <stp/>
        <stp>T</stp>
        <tr r="I143" s="1"/>
      </tp>
      <tp>
        <v>-1.0543390105433952</v>
        <stp/>
        <stp>StudyData</stp>
        <stp>S.GPC</stp>
        <stp>PCB</stp>
        <stp>BaseType=Index,Index=1</stp>
        <stp>Close</stp>
        <stp>W</stp>
        <stp>0</stp>
        <stp>all</stp>
        <stp/>
        <stp/>
        <stp/>
        <stp>T</stp>
        <tr r="I216" s="1"/>
      </tp>
      <tp>
        <v>13.748092897101191</v>
        <stp/>
        <stp>StudyData</stp>
        <stp>S.GPC</stp>
        <stp>PCB</stp>
        <stp>BaseType=Index,Index=1</stp>
        <stp>Close</stp>
        <stp>Q</stp>
        <stp>0</stp>
        <stp>all</stp>
        <stp/>
        <stp/>
        <stp/>
        <stp>T</stp>
        <tr r="K216" s="1"/>
      </tp>
      <tp>
        <v>9.1411841249186576</v>
        <stp/>
        <stp>StudyData</stp>
        <stp>S.GPC</stp>
        <stp>PCB</stp>
        <stp>BaseType=Index,Index=1</stp>
        <stp>Close</stp>
        <stp>A</stp>
        <stp>0</stp>
        <stp>all</stp>
        <stp/>
        <stp/>
        <stp/>
        <stp>T</stp>
        <tr r="L216" s="1"/>
      </tp>
      <tp>
        <v>7.9038353300635071</v>
        <stp/>
        <stp>StudyData</stp>
        <stp>S.GPC</stp>
        <stp>PCB</stp>
        <stp>BaseType=Index,Index=1</stp>
        <stp>Close</stp>
        <stp>M</stp>
        <stp>0</stp>
        <stp>all</stp>
        <stp/>
        <stp/>
        <stp/>
        <stp>T</stp>
        <tr r="J216" s="1"/>
      </tp>
      <tp t="s">
        <v>SBA COMMUNICATIONS</v>
        <stp/>
        <stp>ContractData</stp>
        <stp>S.SBAC</stp>
        <stp>LongDescription</stp>
        <stp/>
        <stp>T</stp>
        <tr r="B402" s="1"/>
      </tp>
      <tp>
        <v>8411055.5367350504</v>
        <stp/>
        <stp>StudyData</stp>
        <stp>S.PG</stp>
        <stp>MA</stp>
        <stp>InputChoice=Vol,MAType=Sim,Period=21</stp>
        <stp>MA</stp>
        <stp>D</stp>
        <stp>-1</stp>
        <stp>all</stp>
        <stp/>
        <stp/>
        <stp/>
        <stp>T</stp>
        <tr r="N365" s="1"/>
      </tp>
      <tp t="s">
        <v>Starbucks Corp</v>
        <stp/>
        <stp>ContractData</stp>
        <stp>S.SBUX</stp>
        <stp>LongDescription</stp>
        <stp/>
        <stp>T</stp>
        <tr r="B403" s="1"/>
      </tp>
      <tp t="s">
        <v>Charles Schwab Corp</v>
        <stp/>
        <stp>ContractData</stp>
        <stp>S.SCHW</stp>
        <stp>LongDescription</stp>
        <stp/>
        <stp>T</stp>
        <tr r="B404" s="1"/>
      </tp>
      <tp t="s">
        <v>Super Micro Computer</v>
        <stp/>
        <stp>ContractData</stp>
        <stp>S.SMCI</stp>
        <stp>LongDescription</stp>
        <stp/>
        <stp>T</stp>
        <tr r="C33" s="2"/>
        <tr r="B408" s="1"/>
      </tp>
      <tp>
        <v>653922.84364547604</v>
        <stp/>
        <stp>StudyData</stp>
        <stp>S.PH</stp>
        <stp>MA</stp>
        <stp>InputChoice=Vol,MAType=Sim,Period=21</stp>
        <stp>MA</stp>
        <stp>D</stp>
        <stp>-1</stp>
        <stp>all</stp>
        <stp/>
        <stp/>
        <stp/>
        <stp>T</stp>
        <tr r="N367" s="1"/>
      </tp>
      <tp t="s">
        <v>SANDISK CP CMN</v>
        <stp/>
        <stp>ContractData</stp>
        <stp>S.SNDK</stp>
        <stp>LongDescription</stp>
        <stp/>
        <stp>T</stp>
        <tr r="R4" s="2"/>
        <tr r="M17" s="2"/>
        <tr r="B410" s="1"/>
      </tp>
      <tp t="s">
        <v>SYNOPSYS, INC.</v>
        <stp/>
        <stp>ContractData</stp>
        <stp>S.SNPS</stp>
        <stp>LongDescription</stp>
        <stp/>
        <stp>T</stp>
        <tr r="B411" s="1"/>
      </tp>
      <tp t="s">
        <v>Solventum Corporation</v>
        <stp/>
        <stp>ContractData</stp>
        <stp>S.SOLV</stp>
        <stp>LongDescription</stp>
        <stp/>
        <stp>T</stp>
        <tr r="B413" s="1"/>
      </tp>
      <tp>
        <v>5280640.08205848</v>
        <stp/>
        <stp>StudyData</stp>
        <stp>S.PM</stp>
        <stp>MA</stp>
        <stp>InputChoice=Vol,MAType=Sim,Period=21</stp>
        <stp>MA</stp>
        <stp>D</stp>
        <stp>-1</stp>
        <stp>all</stp>
        <stp/>
        <stp/>
        <stp/>
        <stp>T</stp>
        <tr r="N372" s="1"/>
      </tp>
      <tp t="s">
        <v>Steel Dynamics Inc</v>
        <stp/>
        <stp>ContractData</stp>
        <stp>S.STLD</stp>
        <stp>LongDescription</stp>
        <stp/>
        <stp>T</stp>
        <tr r="B418" s="1"/>
      </tp>
      <tp t="s">
        <v>SKYWORKS SOLUTIONS##</v>
        <stp/>
        <stp>ContractData</stp>
        <stp>S.SWKS</stp>
        <stp>LongDescription</stp>
        <stp/>
        <stp>T</stp>
        <tr r="B424" s="1"/>
      </tp>
      <tp t="s">
        <v>S&amp;P Global Inc.</v>
        <stp/>
        <stp>ContractData</stp>
        <stp>S.SPGI</stp>
        <stp>LongDescription</stp>
        <stp/>
        <stp>T</stp>
        <tr r="B415" s="1"/>
      </tp>
      <tp>
        <v>156.61571428569999</v>
        <stp/>
        <stp>StudyData</stp>
        <stp>S.TJX</stp>
        <stp>MA</stp>
        <stp>InputChoice=Close,MAType=Sim,Period=21</stp>
        <stp>MA</stp>
        <stp>D</stp>
        <stp/>
        <stp>all</stp>
        <stp/>
        <stp/>
        <stp/>
        <stp>T</stp>
        <tr r="P437" s="1"/>
      </tp>
      <tp>
        <v>117.13952380950001</v>
        <stp/>
        <stp>StudyData</stp>
        <stp>S.SJM</stp>
        <stp>MA</stp>
        <stp>InputChoice=Close,MAType=Sim,Period=21</stp>
        <stp>MA</stp>
        <stp>D</stp>
        <stp/>
        <stp>all</stp>
        <stp/>
        <stp/>
        <stp/>
        <stp>T</stp>
        <tr r="P406" s="1"/>
      </tp>
      <tp>
        <v>172.89809523810001</v>
        <stp/>
        <stp>StudyData</stp>
        <stp>S.RJF</stp>
        <stp>MA</stp>
        <stp>InputChoice=Close,MAType=Sim,Period=21</stp>
        <stp>MA</stp>
        <stp>D</stp>
        <stp/>
        <stp>all</stp>
        <stp/>
        <stp/>
        <stp/>
        <stp>T</stp>
        <tr r="P392" s="1"/>
      </tp>
      <tp>
        <v>252.27428571429999</v>
        <stp/>
        <stp>StudyData</stp>
        <stp>S.AJG</stp>
        <stp>MA</stp>
        <stp>InputChoice=Close,MAType=Sim,Period=21</stp>
        <stp>MA</stp>
        <stp>D</stp>
        <stp/>
        <stp>all</stp>
        <stp/>
        <stp/>
        <stp/>
        <stp>T</stp>
        <tr r="P20" s="1"/>
      </tp>
      <tp>
        <v>5.6059689453518873</v>
        <stp/>
        <stp>StudyData</stp>
        <stp>S.SLB</stp>
        <stp>PCB</stp>
        <stp>BaseType=Index,Index=1</stp>
        <stp>Close</stp>
        <stp>M</stp>
        <stp>0</stp>
        <stp>all</stp>
        <stp/>
        <stp/>
        <stp/>
        <stp>T</stp>
        <tr r="J407" s="1"/>
      </tp>
      <tp>
        <v>36.451276706618032</v>
        <stp/>
        <stp>StudyData</stp>
        <stp>S.SLB</stp>
        <stp>PCB</stp>
        <stp>BaseType=Index,Index=1</stp>
        <stp>Close</stp>
        <stp>A</stp>
        <stp>0</stp>
        <stp>all</stp>
        <stp/>
        <stp/>
        <stp/>
        <stp>T</stp>
        <tr r="L407" s="1"/>
      </tp>
      <tp>
        <v>12.647881264788133</v>
        <stp/>
        <stp>StudyData</stp>
        <stp>S.SLB</stp>
        <stp>PCB</stp>
        <stp>BaseType=Index,Index=1</stp>
        <stp>Close</stp>
        <stp>Q</stp>
        <stp>0</stp>
        <stp>all</stp>
        <stp/>
        <stp/>
        <stp/>
        <stp>T</stp>
        <tr r="K407" s="1"/>
      </tp>
      <tp>
        <v>3.6414011478329771</v>
        <stp/>
        <stp>StudyData</stp>
        <stp>S.SLB</stp>
        <stp>PCB</stp>
        <stp>BaseType=Index,Index=1</stp>
        <stp>Close</stp>
        <stp>W</stp>
        <stp>0</stp>
        <stp>all</stp>
        <stp/>
        <stp/>
        <stp/>
        <stp>T</stp>
        <tr r="I407" s="1"/>
      </tp>
      <tp>
        <v>0.32843290584923496</v>
        <stp/>
        <stp>StudyData</stp>
        <stp>S.USB</stp>
        <stp>PCB</stp>
        <stp>BaseType=Index,Index=1</stp>
        <stp>Close</stp>
        <stp>W</stp>
        <stp>0</stp>
        <stp>all</stp>
        <stp/>
        <stp/>
        <stp/>
        <stp>T</stp>
        <tr r="I465" s="1"/>
      </tp>
      <tp>
        <v>6.2086092715231906</v>
        <stp/>
        <stp>StudyData</stp>
        <stp>S.USB</stp>
        <stp>PCB</stp>
        <stp>BaseType=Index,Index=1</stp>
        <stp>Close</stp>
        <stp>Q</stp>
        <stp>0</stp>
        <stp>all</stp>
        <stp/>
        <stp/>
        <stp/>
        <stp>T</stp>
        <tr r="K465" s="1"/>
      </tp>
      <tp>
        <v>20.221139430284868</v>
        <stp/>
        <stp>StudyData</stp>
        <stp>S.USB</stp>
        <stp>PCB</stp>
        <stp>BaseType=Index,Index=1</stp>
        <stp>Close</stp>
        <stp>A</stp>
        <stp>0</stp>
        <stp>all</stp>
        <stp/>
        <stp/>
        <stp/>
        <stp>T</stp>
        <tr r="L465" s="1"/>
      </tp>
      <tp>
        <v>1.8092366291065034</v>
        <stp/>
        <stp>StudyData</stp>
        <stp>S.USB</stp>
        <stp>PCB</stp>
        <stp>BaseType=Index,Index=1</stp>
        <stp>Close</stp>
        <stp>M</stp>
        <stp>0</stp>
        <stp>all</stp>
        <stp/>
        <stp/>
        <stp/>
        <stp>T</stp>
        <tr r="J465" s="1"/>
      </tp>
      <tp>
        <v>-1.1871508379888385</v>
        <stp/>
        <stp>StudyData</stp>
        <stp>S.WRB</stp>
        <stp>PCB</stp>
        <stp>BaseType=Index,Index=1</stp>
        <stp>Close</stp>
        <stp>W</stp>
        <stp>0</stp>
        <stp>all</stp>
        <stp/>
        <stp/>
        <stp/>
        <stp>T</stp>
        <tr r="I491" s="1"/>
      </tp>
      <tp>
        <v>0.31192400396994024</v>
        <stp/>
        <stp>StudyData</stp>
        <stp>S.WRB</stp>
        <stp>PCB</stp>
        <stp>BaseType=Index,Index=1</stp>
        <stp>Close</stp>
        <stp>Q</stp>
        <stp>0</stp>
        <stp>all</stp>
        <stp/>
        <stp/>
        <stp/>
        <stp>T</stp>
        <tr r="K491" s="1"/>
      </tp>
      <tp>
        <v>36.509721246193479</v>
        <stp/>
        <stp>StudyData</stp>
        <stp>S.WAB</stp>
        <stp>PCB</stp>
        <stp>BaseType=Index,Index=1</stp>
        <stp>Close</stp>
        <stp>A</stp>
        <stp>0</stp>
        <stp>all</stp>
        <stp/>
        <stp/>
        <stp/>
        <stp>T</stp>
        <tr r="L480" s="1"/>
      </tp>
      <tp>
        <v>-1.062342745317312</v>
        <stp/>
        <stp>StudyData</stp>
        <stp>S.WMB</stp>
        <stp>PCB</stp>
        <stp>BaseType=Index,Index=1</stp>
        <stp>Close</stp>
        <stp>M</stp>
        <stp>0</stp>
        <stp>all</stp>
        <stp/>
        <stp/>
        <stp/>
        <stp>T</stp>
        <tr r="J489" s="1"/>
      </tp>
      <tp>
        <v>0.17878016915353839</v>
        <stp/>
        <stp>StudyData</stp>
        <stp>S.WAB</stp>
        <stp>PCB</stp>
        <stp>BaseType=Index,Index=1</stp>
        <stp>Close</stp>
        <stp>M</stp>
        <stp>0</stp>
        <stp>all</stp>
        <stp/>
        <stp/>
        <stp/>
        <stp>T</stp>
        <tr r="J480" s="1"/>
      </tp>
      <tp>
        <v>17.75079021793379</v>
        <stp/>
        <stp>StudyData</stp>
        <stp>S.WMB</stp>
        <stp>PCB</stp>
        <stp>BaseType=Index,Index=1</stp>
        <stp>Close</stp>
        <stp>A</stp>
        <stp>0</stp>
        <stp>all</stp>
        <stp/>
        <stp/>
        <stp/>
        <stp>T</stp>
        <tr r="L489" s="1"/>
      </tp>
      <tp>
        <v>-0.14735615640314137</v>
        <stp/>
        <stp>StudyData</stp>
        <stp>S.WAB</stp>
        <stp>PCB</stp>
        <stp>BaseType=Index,Index=1</stp>
        <stp>Close</stp>
        <stp>W</stp>
        <stp>0</stp>
        <stp>all</stp>
        <stp/>
        <stp/>
        <stp/>
        <stp>T</stp>
        <tr r="I480" s="1"/>
      </tp>
      <tp>
        <v>0.8984597832287442</v>
        <stp/>
        <stp>StudyData</stp>
        <stp>S.WRB</stp>
        <stp>PCB</stp>
        <stp>BaseType=Index,Index=1</stp>
        <stp>Close</stp>
        <stp>A</stp>
        <stp>0</stp>
        <stp>all</stp>
        <stp/>
        <stp/>
        <stp/>
        <stp>T</stp>
        <tr r="L491" s="1"/>
      </tp>
      <tp>
        <v>8.0786350148367845</v>
        <stp/>
        <stp>StudyData</stp>
        <stp>S.WAB</stp>
        <stp>PCB</stp>
        <stp>BaseType=Index,Index=1</stp>
        <stp>Close</stp>
        <stp>Q</stp>
        <stp>0</stp>
        <stp>all</stp>
        <stp/>
        <stp/>
        <stp/>
        <stp>T</stp>
        <tr r="K480" s="1"/>
      </tp>
      <tp>
        <v>-2.4676040805073147</v>
        <stp/>
        <stp>StudyData</stp>
        <stp>S.WRB</stp>
        <stp>PCB</stp>
        <stp>BaseType=Index,Index=1</stp>
        <stp>Close</stp>
        <stp>M</stp>
        <stp>0</stp>
        <stp>all</stp>
        <stp/>
        <stp/>
        <stp/>
        <stp>T</stp>
        <tr r="J491" s="1"/>
      </tp>
      <tp>
        <v>-4.7888081786386891</v>
        <stp/>
        <stp>StudyData</stp>
        <stp>S.WMB</stp>
        <stp>PCB</stp>
        <stp>BaseType=Index,Index=1</stp>
        <stp>Close</stp>
        <stp>Q</stp>
        <stp>0</stp>
        <stp>all</stp>
        <stp/>
        <stp/>
        <stp/>
        <stp>T</stp>
        <tr r="K489" s="1"/>
      </tp>
      <tp>
        <v>0.53977272727272074</v>
        <stp/>
        <stp>StudyData</stp>
        <stp>S.WMB</stp>
        <stp>PCB</stp>
        <stp>BaseType=Index,Index=1</stp>
        <stp>Close</stp>
        <stp>W</stp>
        <stp>0</stp>
        <stp>all</stp>
        <stp/>
        <stp/>
        <stp/>
        <stp>T</stp>
        <tr r="I489" s="1"/>
      </tp>
      <tp>
        <v>-1.1709816119293761</v>
        <stp/>
        <stp>StudyData</stp>
        <stp>S.KMB</stp>
        <stp>PCB</stp>
        <stp>BaseType=Index,Index=1</stp>
        <stp>Close</stp>
        <stp>M</stp>
        <stp>0</stp>
        <stp>all</stp>
        <stp/>
        <stp/>
        <stp/>
        <stp>T</stp>
        <tr r="J273" s="1"/>
      </tp>
      <tp>
        <v>7.0770145703241161</v>
        <stp/>
        <stp>StudyData</stp>
        <stp>S.KMB</stp>
        <stp>PCB</stp>
        <stp>BaseType=Index,Index=1</stp>
        <stp>Close</stp>
        <stp>A</stp>
        <stp>0</stp>
        <stp>all</stp>
        <stp/>
        <stp/>
        <stp/>
        <stp>T</stp>
        <tr r="L273" s="1"/>
      </tp>
      <tp>
        <v>-1.585132549877011</v>
        <stp/>
        <stp>StudyData</stp>
        <stp>S.KMB</stp>
        <stp>PCB</stp>
        <stp>BaseType=Index,Index=1</stp>
        <stp>Close</stp>
        <stp>Q</stp>
        <stp>0</stp>
        <stp>all</stp>
        <stp/>
        <stp/>
        <stp/>
        <stp>T</stp>
        <tr r="K273" s="1"/>
      </tp>
      <tp>
        <v>-1.5043763676148847</v>
        <stp/>
        <stp>StudyData</stp>
        <stp>S.KMB</stp>
        <stp>PCB</stp>
        <stp>BaseType=Index,Index=1</stp>
        <stp>Close</stp>
        <stp>W</stp>
        <stp>0</stp>
        <stp>all</stp>
        <stp/>
        <stp/>
        <stp/>
        <stp>T</stp>
        <tr r="I273" s="1"/>
      </tp>
      <tp>
        <v>5.2728876937943836</v>
        <stp/>
        <stp>StudyData</stp>
        <stp>S.MTB</stp>
        <stp>PCB</stp>
        <stp>BaseType=Index,Index=1</stp>
        <stp>Close</stp>
        <stp>Q</stp>
        <stp>0</stp>
        <stp>all</stp>
        <stp/>
        <stp/>
        <stp/>
        <stp>T</stp>
        <tr r="K325" s="1"/>
      </tp>
      <tp>
        <v>4.392094230384716E-2</v>
        <stp/>
        <stp>StudyData</stp>
        <stp>S.MTB</stp>
        <stp>PCB</stp>
        <stp>BaseType=Index,Index=1</stp>
        <stp>Close</stp>
        <stp>W</stp>
        <stp>0</stp>
        <stp>all</stp>
        <stp/>
        <stp/>
        <stp/>
        <stp>T</stp>
        <tr r="I325" s="1"/>
      </tp>
      <tp>
        <v>24.359737939249545</v>
        <stp/>
        <stp>StudyData</stp>
        <stp>S.MTB</stp>
        <stp>PCB</stp>
        <stp>BaseType=Index,Index=1</stp>
        <stp>Close</stp>
        <stp>A</stp>
        <stp>0</stp>
        <stp>all</stp>
        <stp/>
        <stp/>
        <stp/>
        <stp>T</stp>
        <tr r="L325" s="1"/>
      </tp>
      <tp>
        <v>1.7337285314060702</v>
        <stp/>
        <stp>StudyData</stp>
        <stp>S.MTB</stp>
        <stp>PCB</stp>
        <stp>BaseType=Index,Index=1</stp>
        <stp>Close</stp>
        <stp>M</stp>
        <stp>0</stp>
        <stp>all</stp>
        <stp/>
        <stp/>
        <stp/>
        <stp>T</stp>
        <tr r="J325" s="1"/>
      </tp>
      <tp>
        <v>3.6415505957375305</v>
        <stp/>
        <stp>StudyData</stp>
        <stp>S.LYB</stp>
        <stp>PCB</stp>
        <stp>BaseType=Index,Index=1</stp>
        <stp>Close</stp>
        <stp>W</stp>
        <stp>0</stp>
        <stp>all</stp>
        <stp/>
        <stp/>
        <stp/>
        <stp>T</stp>
        <tr r="I294" s="1"/>
      </tp>
      <tp>
        <v>17.302943969610634</v>
        <stp/>
        <stp>StudyData</stp>
        <stp>S.LYB</stp>
        <stp>PCB</stp>
        <stp>BaseType=Index,Index=1</stp>
        <stp>Close</stp>
        <stp>Q</stp>
        <stp>0</stp>
        <stp>all</stp>
        <stp/>
        <stp/>
        <stp/>
        <stp>T</stp>
        <tr r="K294" s="1"/>
      </tp>
      <tp>
        <v>-0.5154639175257737</v>
        <stp/>
        <stp>StudyData</stp>
        <stp>S.LYB</stp>
        <stp>PCB</stp>
        <stp>BaseType=Index,Index=1</stp>
        <stp>Close</stp>
        <stp>M</stp>
        <stp>0</stp>
        <stp>all</stp>
        <stp/>
        <stp/>
        <stp/>
        <stp>T</stp>
        <tr r="J294" s="1"/>
      </tp>
      <tp>
        <v>42.632794457274812</v>
        <stp/>
        <stp>StudyData</stp>
        <stp>S.LYB</stp>
        <stp>PCB</stp>
        <stp>BaseType=Index,Index=1</stp>
        <stp>Close</stp>
        <stp>A</stp>
        <stp>0</stp>
        <stp>all</stp>
        <stp/>
        <stp/>
        <stp/>
        <stp>T</stp>
        <tr r="L294" s="1"/>
      </tp>
      <tp>
        <v>-2.6657480523610162</v>
        <stp/>
        <stp>StudyData</stp>
        <stp>S.AVB</stp>
        <stp>PCB</stp>
        <stp>BaseType=Index,Index=1</stp>
        <stp>Close</stp>
        <stp>Q</stp>
        <stp>0</stp>
        <stp>all</stp>
        <stp/>
        <stp/>
        <stp/>
        <stp>T</stp>
        <tr r="K46" s="1"/>
      </tp>
      <tp>
        <v>11.892213532811963</v>
        <stp/>
        <stp>StudyData</stp>
        <stp>S.ALB</stp>
        <stp>PCB</stp>
        <stp>BaseType=Index,Index=1</stp>
        <stp>Close</stp>
        <stp>M</stp>
        <stp>0</stp>
        <stp>all</stp>
        <stp/>
        <stp/>
        <stp/>
        <stp>T</stp>
        <tr r="J22" s="1"/>
      </tp>
      <tp>
        <v>-2.0741135697147506</v>
        <stp/>
        <stp>StudyData</stp>
        <stp>S.AVB</stp>
        <stp>PCB</stp>
        <stp>BaseType=Index,Index=1</stp>
        <stp>Close</stp>
        <stp>W</stp>
        <stp>0</stp>
        <stp>all</stp>
        <stp/>
        <stp/>
        <stp/>
        <stp>T</stp>
        <tr r="I46" s="1"/>
      </tp>
      <tp>
        <v>-6.9358031674208167</v>
        <stp/>
        <stp>StudyData</stp>
        <stp>S.ALB</stp>
        <stp>PCB</stp>
        <stp>BaseType=Index,Index=1</stp>
        <stp>Close</stp>
        <stp>A</stp>
        <stp>0</stp>
        <stp>all</stp>
        <stp/>
        <stp/>
        <stp/>
        <stp>T</stp>
        <tr r="L22" s="1"/>
      </tp>
      <tp>
        <v>1.2961226628426419</v>
        <stp/>
        <stp>StudyData</stp>
        <stp>S.AVB</stp>
        <stp>PCB</stp>
        <stp>BaseType=Index,Index=1</stp>
        <stp>Close</stp>
        <stp>A</stp>
        <stp>0</stp>
        <stp>all</stp>
        <stp/>
        <stp/>
        <stp/>
        <stp>T</stp>
        <tr r="L46" s="1"/>
      </tp>
      <tp>
        <v>-2.5179589720802826</v>
        <stp/>
        <stp>StudyData</stp>
        <stp>S.ALB</stp>
        <stp>PCB</stp>
        <stp>BaseType=Index,Index=1</stp>
        <stp>Close</stp>
        <stp>Q</stp>
        <stp>0</stp>
        <stp>all</stp>
        <stp/>
        <stp/>
        <stp/>
        <stp>T</stp>
        <tr r="K22" s="1"/>
      </tp>
      <tp>
        <v>0.39661353062312699</v>
        <stp/>
        <stp>StudyData</stp>
        <stp>S.ALB</stp>
        <stp>PCB</stp>
        <stp>BaseType=Index,Index=1</stp>
        <stp>Close</stp>
        <stp>W</stp>
        <stp>0</stp>
        <stp>all</stp>
        <stp/>
        <stp/>
        <stp/>
        <stp>T</stp>
        <tr r="I22" s="1"/>
      </tp>
      <tp>
        <v>-1.0505899466623656</v>
        <stp/>
        <stp>StudyData</stp>
        <stp>S.AVB</stp>
        <stp>PCB</stp>
        <stp>BaseType=Index,Index=1</stp>
        <stp>Close</stp>
        <stp>M</stp>
        <stp>0</stp>
        <stp>all</stp>
        <stp/>
        <stp/>
        <stp/>
        <stp>T</stp>
        <tr r="J46" s="1"/>
      </tp>
      <tp>
        <v>8.0966999232540271</v>
        <stp/>
        <stp>StudyData</stp>
        <stp>S.BFB</stp>
        <stp>PCB</stp>
        <stp>BaseType=Index,Index=1</stp>
        <stp>Close</stp>
        <stp>A</stp>
        <stp>0</stp>
        <stp>all</stp>
        <stp/>
        <stp/>
        <stp/>
        <stp>T</stp>
        <tr r="L60" s="1"/>
      </tp>
      <tp>
        <v>-1.9491820396797728</v>
        <stp/>
        <stp>StudyData</stp>
        <stp>S.BFB</stp>
        <stp>PCB</stp>
        <stp>BaseType=Index,Index=1</stp>
        <stp>Close</stp>
        <stp>M</stp>
        <stp>0</stp>
        <stp>all</stp>
        <stp/>
        <stp/>
        <stp/>
        <stp>T</stp>
        <tr r="J60" s="1"/>
      </tp>
      <tp>
        <v>5.7035647279549702</v>
        <stp/>
        <stp>StudyData</stp>
        <stp>S.BFB</stp>
        <stp>PCB</stp>
        <stp>BaseType=Index,Index=1</stp>
        <stp>Close</stp>
        <stp>Q</stp>
        <stp>0</stp>
        <stp>all</stp>
        <stp/>
        <stp/>
        <stp/>
        <stp>T</stp>
        <tr r="K60" s="1"/>
      </tp>
      <tp>
        <v>-1.2272089761570752</v>
        <stp/>
        <stp>StudyData</stp>
        <stp>S.BFB</stp>
        <stp>PCB</stp>
        <stp>BaseType=Index,Index=1</stp>
        <stp>Close</stp>
        <stp>W</stp>
        <stp>0</stp>
        <stp>all</stp>
        <stp/>
        <stp/>
        <stp/>
        <stp>T</stp>
        <tr r="I60" s="1"/>
      </tp>
      <tp t="s">
        <v>REGENERON PHARMACEUT</v>
        <stp/>
        <stp>ContractData</stp>
        <stp>S.REGN</stp>
        <stp>LongDescription</stp>
        <stp/>
        <stp>T</stp>
        <tr r="B390" s="1"/>
      </tp>
      <tp t="s">
        <v>ROSS STORES, INC.</v>
        <stp/>
        <stp>ContractData</stp>
        <stp>S.ROST</stp>
        <stp>LongDescription</stp>
        <stp/>
        <stp>T</stp>
        <tr r="B398" s="1"/>
      </tp>
      <tp t="s">
        <v>Revvity Inc.</v>
        <stp/>
        <stp>ContractData</stp>
        <stp>S.RVTY</stp>
        <stp>LongDescription</stp>
        <stp/>
        <stp>T</stp>
        <tr r="B401" s="1"/>
      </tp>
      <tp>
        <v>100.92476190479999</v>
        <stp/>
        <stp>StudyData</stp>
        <stp>S.KKR</stp>
        <stp>MA</stp>
        <stp>InputChoice=Close,MAType=Sim,Period=21</stp>
        <stp>MA</stp>
        <stp>D</stp>
        <stp/>
        <stp>all</stp>
        <stp/>
        <stp/>
        <stp/>
        <stp>T</stp>
        <tr r="P271" s="1"/>
      </tp>
      <tp>
        <v>58.8985714286</v>
        <stp/>
        <stp>StudyData</stp>
        <stp>S.BKR</stp>
        <stp>MA</stp>
        <stp>InputChoice=Close,MAType=Sim,Period=21</stp>
        <stp>MA</stp>
        <stp>D</stp>
        <stp/>
        <stp>all</stp>
        <stp/>
        <stp/>
        <stp/>
        <stp>T</stp>
        <tr r="P64" s="1"/>
      </tp>
      <tp>
        <v>183.95476190479999</v>
        <stp/>
        <stp>StudyData</stp>
        <stp>S.TKO</stp>
        <stp>MA</stp>
        <stp>InputChoice=Close,MAType=Sim,Period=21</stp>
        <stp>MA</stp>
        <stp>D</stp>
        <stp/>
        <stp>all</stp>
        <stp/>
        <stp/>
        <stp/>
        <stp>T</stp>
        <tr r="P438" s="1"/>
      </tp>
      <tp>
        <v>51.8776190476</v>
        <stp/>
        <stp>StudyData</stp>
        <stp>S.MKC</stp>
        <stp>MA</stp>
        <stp>InputChoice=Close,MAType=Sim,Period=21</stp>
        <stp>MA</stp>
        <stp>D</stp>
        <stp/>
        <stp>all</stp>
        <stp/>
        <stp/>
        <stp/>
        <stp>T</stp>
        <tr r="P309" s="1"/>
      </tp>
      <tp>
        <v>242.61666666670001</v>
        <stp/>
        <stp>StudyData</stp>
        <stp>S.PKG</stp>
        <stp>MA</stp>
        <stp>InputChoice=Close,MAType=Sim,Period=21</stp>
        <stp>MA</stp>
        <stp>D</stp>
        <stp/>
        <stp>all</stp>
        <stp/>
        <stp/>
        <stp/>
        <stp>T</stp>
        <tr r="P369" s="1"/>
      </tp>
      <tp>
        <v>90.4319047619</v>
        <stp/>
        <stp>StudyData</stp>
        <stp>S.OKE</stp>
        <stp>MA</stp>
        <stp>InputChoice=Close,MAType=Sim,Period=21</stp>
        <stp>MA</stp>
        <stp>D</stp>
        <stp/>
        <stp>all</stp>
        <stp/>
        <stp/>
        <stp/>
        <stp>T</stp>
        <tr r="P350" s="1"/>
      </tp>
      <tp>
        <v>42.557142857099997</v>
        <stp/>
        <stp>StudyData</stp>
        <stp>S.NKE</stp>
        <stp>MA</stp>
        <stp>InputChoice=Close,MAType=Sim,Period=21</stp>
        <stp>MA</stp>
        <stp>D</stp>
        <stp/>
        <stp>all</stp>
        <stp/>
        <stp/>
        <stp/>
        <stp>T</stp>
        <tr r="P335" s="1"/>
      </tp>
      <tp>
        <v>-2.0097442143727231</v>
        <stp/>
        <stp>StudyData</stp>
        <stp>S.PSA</stp>
        <stp>PCB</stp>
        <stp>BaseType=Index,Index=1</stp>
        <stp>Close</stp>
        <stp>W</stp>
        <stp>0</stp>
        <stp>all</stp>
        <stp/>
        <stp/>
        <stp/>
        <stp>T</stp>
        <tr r="I380" s="1"/>
      </tp>
      <tp>
        <v>1.0964154440639657</v>
        <stp/>
        <stp>StudyData</stp>
        <stp>S.PSA</stp>
        <stp>PCB</stp>
        <stp>BaseType=Index,Index=1</stp>
        <stp>Close</stp>
        <stp>Q</stp>
        <stp>0</stp>
        <stp>all</stp>
        <stp/>
        <stp/>
        <stp/>
        <stp>T</stp>
        <tr r="K380" s="1"/>
      </tp>
      <tp>
        <v>24.007707129094417</v>
        <stp/>
        <stp>StudyData</stp>
        <stp>S.PSA</stp>
        <stp>PCB</stp>
        <stp>BaseType=Index,Index=1</stp>
        <stp>Close</stp>
        <stp>A</stp>
        <stp>0</stp>
        <stp>all</stp>
        <stp/>
        <stp/>
        <stp/>
        <stp>T</stp>
        <tr r="L380" s="1"/>
      </tp>
      <tp>
        <v>-0.73109788074158755</v>
        <stp/>
        <stp>StudyData</stp>
        <stp>S.PSA</stp>
        <stp>PCB</stp>
        <stp>BaseType=Index,Index=1</stp>
        <stp>Close</stp>
        <stp>M</stp>
        <stp>0</stp>
        <stp>all</stp>
        <stp/>
        <stp/>
        <stp/>
        <stp>T</stp>
        <tr r="J380" s="1"/>
      </tp>
      <tp>
        <v>0.25096854365146382</v>
        <stp/>
        <stp>StudyData</stp>
        <stp>S.SNA</stp>
        <stp>PCB</stp>
        <stp>BaseType=Index,Index=1</stp>
        <stp>Close</stp>
        <stp>M</stp>
        <stp>0</stp>
        <stp>all</stp>
        <stp/>
        <stp/>
        <stp/>
        <stp>T</stp>
        <tr r="J409" s="1"/>
      </tp>
      <tp>
        <v>19.396401625072542</v>
        <stp/>
        <stp>StudyData</stp>
        <stp>S.SNA</stp>
        <stp>PCB</stp>
        <stp>BaseType=Index,Index=1</stp>
        <stp>Close</stp>
        <stp>A</stp>
        <stp>0</stp>
        <stp>all</stp>
        <stp/>
        <stp/>
        <stp/>
        <stp>T</stp>
        <tr r="L409" s="1"/>
      </tp>
      <tp>
        <v>2.2465208747514818</v>
        <stp/>
        <stp>StudyData</stp>
        <stp>S.SNA</stp>
        <stp>PCB</stp>
        <stp>BaseType=Index,Index=1</stp>
        <stp>Close</stp>
        <stp>Q</stp>
        <stp>0</stp>
        <stp>all</stp>
        <stp/>
        <stp/>
        <stp/>
        <stp>T</stp>
        <tr r="K409" s="1"/>
      </tp>
      <tp>
        <v>-1.1792962651615286</v>
        <stp/>
        <stp>StudyData</stp>
        <stp>S.SNA</stp>
        <stp>PCB</stp>
        <stp>BaseType=Index,Index=1</stp>
        <stp>Close</stp>
        <stp>W</stp>
        <stp>0</stp>
        <stp>all</stp>
        <stp/>
        <stp/>
        <stp/>
        <stp>T</stp>
        <tr r="I409" s="1"/>
      </tp>
      <tp>
        <v>-11.847234717045795</v>
        <stp/>
        <stp>StudyData</stp>
        <stp>S.HCA</stp>
        <stp>PCB</stp>
        <stp>BaseType=Index,Index=1</stp>
        <stp>Close</stp>
        <stp>A</stp>
        <stp>0</stp>
        <stp>all</stp>
        <stp/>
        <stp/>
        <stp/>
        <stp>T</stp>
        <tr r="L224" s="1"/>
      </tp>
      <tp>
        <v>2.2255893092227774</v>
        <stp/>
        <stp>StudyData</stp>
        <stp>S.HCA</stp>
        <stp>PCB</stp>
        <stp>BaseType=Index,Index=1</stp>
        <stp>Close</stp>
        <stp>M</stp>
        <stp>0</stp>
        <stp>all</stp>
        <stp/>
        <stp/>
        <stp/>
        <stp>T</stp>
        <tr r="J224" s="1"/>
      </tp>
      <tp>
        <v>-0.43787497580801288</v>
        <stp/>
        <stp>StudyData</stp>
        <stp>S.HCA</stp>
        <stp>PCB</stp>
        <stp>BaseType=Index,Index=1</stp>
        <stp>Close</stp>
        <stp>W</stp>
        <stp>0</stp>
        <stp>all</stp>
        <stp/>
        <stp/>
        <stp/>
        <stp>T</stp>
        <tr r="I224" s="1"/>
      </tp>
      <tp>
        <v>5.5554130652235303</v>
        <stp/>
        <stp>StudyData</stp>
        <stp>S.HCA</stp>
        <stp>PCB</stp>
        <stp>BaseType=Index,Index=1</stp>
        <stp>Close</stp>
        <stp>Q</stp>
        <stp>0</stp>
        <stp>all</stp>
        <stp/>
        <stp/>
        <stp/>
        <stp>T</stp>
        <tr r="K224" s="1"/>
      </tp>
      <tp>
        <v>-4.6072996904470562</v>
        <stp/>
        <stp>StudyData</stp>
        <stp>S.MAA</stp>
        <stp>PCB</stp>
        <stp>BaseType=Index,Index=1</stp>
        <stp>Close</stp>
        <stp>A</stp>
        <stp>0</stp>
        <stp>all</stp>
        <stp/>
        <stp/>
        <stp/>
        <stp>T</stp>
        <tr r="L297" s="1"/>
      </tp>
      <tp>
        <v>0.12845700468489307</v>
        <stp/>
        <stp>StudyData</stp>
        <stp>S.MAA</stp>
        <stp>PCB</stp>
        <stp>BaseType=Index,Index=1</stp>
        <stp>Close</stp>
        <stp>M</stp>
        <stp>0</stp>
        <stp>all</stp>
        <stp/>
        <stp/>
        <stp/>
        <stp>T</stp>
        <tr r="J297" s="1"/>
      </tp>
      <tp>
        <v>-1.8153526970954481</v>
        <stp/>
        <stp>StudyData</stp>
        <stp>S.MAA</stp>
        <stp>PCB</stp>
        <stp>BaseType=Index,Index=1</stp>
        <stp>Close</stp>
        <stp>W</stp>
        <stp>0</stp>
        <stp>all</stp>
        <stp/>
        <stp/>
        <stp/>
        <stp>T</stp>
        <tr r="I297" s="1"/>
      </tp>
      <tp>
        <v>-4.6278969339283194</v>
        <stp/>
        <stp>StudyData</stp>
        <stp>S.MAA</stp>
        <stp>PCB</stp>
        <stp>BaseType=Index,Index=1</stp>
        <stp>Close</stp>
        <stp>Q</stp>
        <stp>0</stp>
        <stp>all</stp>
        <stp/>
        <stp/>
        <stp/>
        <stp>T</stp>
        <tr r="K297" s="1"/>
      </tp>
      <tp>
        <v>7.1751262290725357</v>
        <stp/>
        <stp>StudyData</stp>
        <stp>S.APA</stp>
        <stp>PCB</stp>
        <stp>BaseType=Index,Index=1</stp>
        <stp>Close</stp>
        <stp>W</stp>
        <stp>0</stp>
        <stp>all</stp>
        <stp/>
        <stp/>
        <stp/>
        <stp>T</stp>
        <tr r="I37" s="1"/>
      </tp>
      <tp>
        <v>23.825606386245003</v>
        <stp/>
        <stp>StudyData</stp>
        <stp>S.APA</stp>
        <stp>PCB</stp>
        <stp>BaseType=Index,Index=1</stp>
        <stp>Close</stp>
        <stp>Q</stp>
        <stp>0</stp>
        <stp>all</stp>
        <stp/>
        <stp/>
        <stp/>
        <stp>T</stp>
        <tr r="K37" s="1"/>
      </tp>
      <tp>
        <v>64.881439084219124</v>
        <stp/>
        <stp>StudyData</stp>
        <stp>S.APA</stp>
        <stp>PCB</stp>
        <stp>BaseType=Index,Index=1</stp>
        <stp>Close</stp>
        <stp>A</stp>
        <stp>0</stp>
        <stp>all</stp>
        <stp/>
        <stp/>
        <stp/>
        <stp>T</stp>
        <tr r="L37" s="1"/>
      </tp>
      <tp>
        <v>8.0653804930332207</v>
        <stp/>
        <stp>StudyData</stp>
        <stp>S.APA</stp>
        <stp>PCB</stp>
        <stp>BaseType=Index,Index=1</stp>
        <stp>Close</stp>
        <stp>M</stp>
        <stp>0</stp>
        <stp>all</stp>
        <stp/>
        <stp/>
        <stp/>
        <stp>T</stp>
        <tr r="J37" s="1"/>
      </tp>
      <tp>
        <v>-18.226357425386556</v>
        <stp/>
        <stp>StudyData</stp>
        <stp>S.DVA</stp>
        <stp>PCB</stp>
        <stp>BaseType=Index,Index=1</stp>
        <stp>Close</stp>
        <stp>Q</stp>
        <stp>0</stp>
        <stp>all</stp>
        <stp/>
        <stp/>
        <stp/>
        <stp>T</stp>
        <tr r="K150" s="1"/>
      </tp>
      <tp>
        <v>-1.0012515644555713</v>
        <stp/>
        <stp>StudyData</stp>
        <stp>S.DVA</stp>
        <stp>PCB</stp>
        <stp>BaseType=Index,Index=1</stp>
        <stp>Close</stp>
        <stp>W</stp>
        <stp>0</stp>
        <stp>all</stp>
        <stp/>
        <stp/>
        <stp/>
        <stp>T</stp>
        <tr r="I150" s="1"/>
      </tp>
      <tp>
        <v>60.135551447935931</v>
        <stp/>
        <stp>StudyData</stp>
        <stp>S.DVA</stp>
        <stp>PCB</stp>
        <stp>BaseType=Index,Index=1</stp>
        <stp>Close</stp>
        <stp>A</stp>
        <stp>0</stp>
        <stp>all</stp>
        <stp/>
        <stp/>
        <stp/>
        <stp>T</stp>
        <tr r="L150" s="1"/>
      </tp>
      <tp>
        <v>-24.224249239868382</v>
        <stp/>
        <stp>StudyData</stp>
        <stp>S.DVA</stp>
        <stp>PCB</stp>
        <stp>BaseType=Index,Index=1</stp>
        <stp>Close</stp>
        <stp>M</stp>
        <stp>0</stp>
        <stp>all</stp>
        <stp/>
        <stp/>
        <stp/>
        <stp>T</stp>
        <tr r="J150" s="1"/>
      </tp>
      <tp t="s">
        <v>QUALCOMM Inc</v>
        <stp/>
        <stp>ContractData</stp>
        <stp>S.QCOM</stp>
        <stp>LongDescription</stp>
        <stp/>
        <stp>T</stp>
        <tr r="B387" s="1"/>
      </tp>
      <tp>
        <v>10237375.250663189</v>
        <stp/>
        <stp>StudyData</stp>
        <stp>S.RF</stp>
        <stp>MA</stp>
        <stp>InputChoice=Vol,MAType=Sim,Period=21</stp>
        <stp>MA</stp>
        <stp>D</stp>
        <stp>-1</stp>
        <stp>all</stp>
        <stp/>
        <stp/>
        <stp/>
        <stp>T</stp>
        <tr r="N391" s="1"/>
      </tp>
      <tp>
        <v>613503.56423047604</v>
        <stp/>
        <stp>StudyData</stp>
        <stp>S.RL</stp>
        <stp>MA</stp>
        <stp>InputChoice=Vol,MAType=Sim,Period=21</stp>
        <stp>MA</stp>
        <stp>D</stp>
        <stp>-1</stp>
        <stp>all</stp>
        <stp/>
        <stp/>
        <stp/>
        <stp>T</stp>
        <tr r="N393" s="1"/>
      </tp>
      <tp>
        <v>288.0680952381</v>
        <stp/>
        <stp>StudyData</stp>
        <stp>S.LHX</stp>
        <stp>MA</stp>
        <stp>InputChoice=Close,MAType=Sim,Period=21</stp>
        <stp>MA</stp>
        <stp>D</stp>
        <stp/>
        <stp>all</stp>
        <stp/>
        <stp/>
        <stp/>
        <stp>T</stp>
        <tr r="P282" s="1"/>
      </tp>
      <tp>
        <v>197.03095238099999</v>
        <stp/>
        <stp>StudyData</stp>
        <stp>S.DHR</stp>
        <stp>MA</stp>
        <stp>InputChoice=Close,MAType=Sim,Period=21</stp>
        <stp>MA</stp>
        <stp>D</stp>
        <stp/>
        <stp>all</stp>
        <stp/>
        <stp/>
        <stp/>
        <stp>T</stp>
        <tr r="P139" s="1"/>
      </tp>
      <tp>
        <v>159.83904761900001</v>
        <stp/>
        <stp>StudyData</stp>
        <stp>S.UHS</stp>
        <stp>MA</stp>
        <stp>InputChoice=Close,MAType=Sim,Period=21</stp>
        <stp>MA</stp>
        <stp>D</stp>
        <stp/>
        <stp>all</stp>
        <stp/>
        <stp/>
        <stp/>
        <stp>T</stp>
        <tr r="P459" s="1"/>
      </tp>
      <tp>
        <v>340.0823809524</v>
        <stp/>
        <stp>StudyData</stp>
        <stp>S.SHW</stp>
        <stp>MA</stp>
        <stp>InputChoice=Close,MAType=Sim,Period=21</stp>
        <stp>MA</stp>
        <stp>D</stp>
        <stp/>
        <stp>all</stp>
        <stp/>
        <stp/>
        <stp/>
        <stp>T</stp>
        <tr r="P405" s="1"/>
      </tp>
      <tp>
        <v>147.65904761900001</v>
        <stp/>
        <stp>StudyData</stp>
        <stp>S.DHI</stp>
        <stp>MA</stp>
        <stp>InputChoice=Close,MAType=Sim,Period=21</stp>
        <stp>MA</stp>
        <stp>D</stp>
        <stp/>
        <stp>all</stp>
        <stp/>
        <stp/>
        <stp/>
        <stp>T</stp>
        <tr r="P138" s="1"/>
      </tp>
      <tp>
        <v>128.33142857140001</v>
        <stp/>
        <stp>StudyData</stp>
        <stp>S.PHM</stp>
        <stp>MA</stp>
        <stp>InputChoice=Close,MAType=Sim,Period=21</stp>
        <stp>MA</stp>
        <stp>D</stp>
        <stp/>
        <stp>all</stp>
        <stp/>
        <stp/>
        <stp/>
        <stp>T</stp>
        <tr r="P368" s="1"/>
      </tp>
      <tp>
        <v>25.8923809524</v>
        <stp/>
        <stp>StudyData</stp>
        <stp>S.KHC</stp>
        <stp>MA</stp>
        <stp>InputChoice=Close,MAType=Sim,Period=21</stp>
        <stp>MA</stp>
        <stp>D</stp>
        <stp/>
        <stp>all</stp>
        <stp/>
        <stp/>
        <stp/>
        <stp>T</stp>
        <tr r="P269" s="1"/>
      </tp>
      <tp>
        <v>99.1819047619</v>
        <stp/>
        <stp>StudyData</stp>
        <stp>S.CHD</stp>
        <stp>MA</stp>
        <stp>InputChoice=Close,MAType=Sim,Period=21</stp>
        <stp>MA</stp>
        <stp>D</stp>
        <stp/>
        <stp>all</stp>
        <stp/>
        <stp/>
        <stp/>
        <stp>T</stp>
        <tr r="P90" s="1"/>
      </tp>
      <tp t="s">
        <v>PALO ALTO NTWKS CM</v>
        <stp/>
        <stp>ContractData</stp>
        <stp>S.PANW</stp>
        <stp>LongDescription</stp>
        <stp/>
        <stp>T</stp>
        <tr r="C10" s="2"/>
        <tr r="B357" s="1"/>
      </tp>
      <tp t="s">
        <v>PAYCHEX, INC.</v>
        <stp/>
        <stp>ContractData</stp>
        <stp>S.PAYX</stp>
        <stp>LongDescription</stp>
        <stp/>
        <stp>T</stp>
        <tr r="B358" s="1"/>
      </tp>
      <tp t="s">
        <v>PACCAR INC.</v>
        <stp/>
        <stp>ContractData</stp>
        <stp>S.PCAR</stp>
        <stp>LongDescription</stp>
        <stp/>
        <stp>T</stp>
        <tr r="B359" s="1"/>
      </tp>
      <tp t="s">
        <v>PALANTIR TECH CL A</v>
        <stp/>
        <stp>ContractData</stp>
        <stp>S.PLTR</stp>
        <stp>LongDescription</stp>
        <stp/>
        <stp>T</stp>
        <tr r="O38" s="2"/>
        <tr r="C37" s="2"/>
        <tr r="M4" s="2"/>
        <tr r="H4" s="2"/>
        <tr r="B371" s="1"/>
      </tp>
      <tp t="s">
        <v>Insulet Corporation</v>
        <stp/>
        <stp>ContractData</stp>
        <stp>S.PODD</stp>
        <stp>LongDescription</stp>
        <stp/>
        <stp>T</stp>
        <tr r="H23" s="2"/>
        <tr r="R20" s="2"/>
        <tr r="B376" s="1"/>
      </tp>
      <tp>
        <v>5161103.0459290901</v>
        <stp/>
        <stp>StudyData</stp>
        <stp>S.SO</stp>
        <stp>MA</stp>
        <stp>InputChoice=Vol,MAType=Sim,Period=21</stp>
        <stp>MA</stp>
        <stp>D</stp>
        <stp>-1</stp>
        <stp>all</stp>
        <stp/>
        <stp/>
        <stp/>
        <stp>T</stp>
        <tr r="N412" s="1"/>
      </tp>
      <tp>
        <v>5083717.7320189103</v>
        <stp/>
        <stp>StudyData</stp>
        <stp>S.SW</stp>
        <stp>MA</stp>
        <stp>InputChoice=Vol,MAType=Sim,Period=21</stp>
        <stp>MA</stp>
        <stp>D</stp>
        <stp>-1</stp>
        <stp>all</stp>
        <stp/>
        <stp/>
        <stp/>
        <stp>T</stp>
        <tr r="N422" s="1"/>
      </tp>
      <tp t="s">
        <v>PARAMOUNT SKYDN B</v>
        <stp/>
        <stp>ContractData</stp>
        <stp>S.PSKY</stp>
        <stp>LongDescription</stp>
        <stp/>
        <stp>T</stp>
        <tr r="B381" s="1"/>
      </tp>
      <tp t="s">
        <v>PAYPAL HOLDINGS</v>
        <stp/>
        <stp>ContractData</stp>
        <stp>S.PYPL</stp>
        <stp>LongDescription</stp>
        <stp/>
        <stp>T</stp>
        <tr r="M13" s="2"/>
        <tr r="B385" s="1"/>
      </tp>
      <tp>
        <v>280.95952380950001</v>
        <stp/>
        <stp>StudyData</stp>
        <stp>S.AIZ</stp>
        <stp>MA</stp>
        <stp>InputChoice=Close,MAType=Sim,Period=21</stp>
        <stp>MA</stp>
        <stp>D</stp>
        <stp/>
        <stp>all</stp>
        <stp/>
        <stp/>
        <stp/>
        <stp>T</stp>
        <tr r="P19" s="1"/>
      </tp>
      <tp>
        <v>75.408095238100003</v>
        <stp/>
        <stp>StudyData</stp>
        <stp>S.EIX</stp>
        <stp>MA</stp>
        <stp>InputChoice=Close,MAType=Sim,Period=21</stp>
        <stp>MA</stp>
        <stp>D</stp>
        <stp/>
        <stp>all</stp>
        <stp/>
        <stp/>
        <stp/>
        <stp>T</stp>
        <tr r="P159" s="1"/>
      </tp>
      <tp>
        <v>1720.7295238095001</v>
        <stp/>
        <stp>StudyData</stp>
        <stp>S.FIX</stp>
        <stp>MA</stp>
        <stp>InputChoice=Close,MAType=Sim,Period=21</stp>
        <stp>MA</stp>
        <stp>D</stp>
        <stp/>
        <stp>all</stp>
        <stp/>
        <stp/>
        <stp/>
        <stp>T</stp>
        <tr r="P194" s="1"/>
      </tp>
      <tp>
        <v>98.067142857099995</v>
        <stp/>
        <stp>StudyData</stp>
        <stp>S.DIS</stp>
        <stp>MA</stp>
        <stp>InputChoice=Close,MAType=Sim,Period=21</stp>
        <stp>MA</stp>
        <stp>D</stp>
        <stp/>
        <stp>all</stp>
        <stp/>
        <stp/>
        <stp/>
        <stp>T</stp>
        <tr r="P140" s="1"/>
      </tp>
      <tp>
        <v>36.792857142899997</v>
        <stp/>
        <stp>StudyData</stp>
        <stp>S.GIS</stp>
        <stp>MA</stp>
        <stp>InputChoice=Close,MAType=Sim,Period=21</stp>
        <stp>MA</stp>
        <stp>D</stp>
        <stp/>
        <stp>all</stp>
        <stp/>
        <stp/>
        <stp/>
        <stp>T</stp>
        <tr r="P209" s="1"/>
      </tp>
      <tp>
        <v>42.840476190499999</v>
        <stp/>
        <stp>StudyData</stp>
        <stp>S.FIS</stp>
        <stp>MA</stp>
        <stp>InputChoice=Close,MAType=Sim,Period=21</stp>
        <stp>MA</stp>
        <stp>D</stp>
        <stp/>
        <stp>all</stp>
        <stp/>
        <stp/>
        <stp/>
        <stp>T</stp>
        <tr r="P191" s="1"/>
      </tp>
      <tp>
        <v>0.13973708725804782</v>
        <stp/>
        <stp>ContractData</stp>
        <stp>S.SPY</stp>
        <stp>PercentNetLastTrade</stp>
        <stp/>
        <stp>T</stp>
        <tr r="Y12" s="2"/>
      </tp>
      <tp>
        <v>296.83857142860001</v>
        <stp/>
        <stp>StudyData</stp>
        <stp>S.HII</stp>
        <stp>MA</stp>
        <stp>InputChoice=Close,MAType=Sim,Period=21</stp>
        <stp>MA</stp>
        <stp>D</stp>
        <stp/>
        <stp>all</stp>
        <stp/>
        <stp/>
        <stp/>
        <stp>T</stp>
        <tr r="P227" s="1"/>
      </tp>
      <tp>
        <v>496.4633333333</v>
        <stp/>
        <stp>StudyData</stp>
        <stp>S.LII</stp>
        <stp>MA</stp>
        <stp>InputChoice=Close,MAType=Sim,Period=21</stp>
        <stp>MA</stp>
        <stp>D</stp>
        <stp/>
        <stp>all</stp>
        <stp/>
        <stp/>
        <stp/>
        <stp>T</stp>
        <tr r="P283" s="1"/>
      </tp>
      <tp>
        <v>503.81333333330002</v>
        <stp/>
        <stp>StudyData</stp>
        <stp>S.LIN</stp>
        <stp>MA</stp>
        <stp>InputChoice=Close,MAType=Sim,Period=21</stp>
        <stp>MA</stp>
        <stp>D</stp>
        <stp/>
        <stp>all</stp>
        <stp/>
        <stp/>
        <stp/>
        <stp>T</stp>
        <tr r="P284" s="1"/>
      </tp>
      <tp>
        <v>25.503809523800001</v>
        <stp/>
        <stp>StudyData</stp>
        <stp>S.KIM</stp>
        <stp>MA</stp>
        <stp>InputChoice=Close,MAType=Sim,Period=21</stp>
        <stp>MA</stp>
        <stp>D</stp>
        <stp/>
        <stp>all</stp>
        <stp/>
        <stp/>
        <stp/>
        <stp>T</stp>
        <tr r="P270" s="1"/>
      </tp>
      <tp>
        <v>141.40476190480001</v>
        <stp/>
        <stp>StudyData</stp>
        <stp>S.HIG</stp>
        <stp>MA</stp>
        <stp>InputChoice=Close,MAType=Sim,Period=21</stp>
        <stp>MA</stp>
        <stp>D</stp>
        <stp/>
        <stp>all</stp>
        <stp/>
        <stp/>
        <stp/>
        <stp>T</stp>
        <tr r="P226" s="1"/>
      </tp>
      <tp>
        <v>79.157619047599994</v>
        <stp/>
        <stp>StudyData</stp>
        <stp>S.AIG</stp>
        <stp>MA</stp>
        <stp>InputChoice=Close,MAType=Sim,Period=21</stp>
        <stp>MA</stp>
        <stp>D</stp>
        <stp/>
        <stp>all</stp>
        <stp/>
        <stp/>
        <stp/>
        <stp>T</stp>
        <tr r="P18" s="1"/>
      </tp>
      <tp>
        <v>29.339077202131268</v>
        <stp/>
        <stp>StudyData</stp>
        <stp>S.PFG</stp>
        <stp>PCB</stp>
        <stp>BaseType=Index,Index=1</stp>
        <stp>Close</stp>
        <stp>A</stp>
        <stp>0</stp>
        <stp>all</stp>
        <stp/>
        <stp/>
        <stp/>
        <stp>T</stp>
        <tr r="L364" s="1"/>
      </tp>
      <tp>
        <v>-2.6561977948546547</v>
        <stp/>
        <stp>StudyData</stp>
        <stp>S.PPG</stp>
        <stp>PCB</stp>
        <stp>BaseType=Index,Index=1</stp>
        <stp>Close</stp>
        <stp>W</stp>
        <stp>0</stp>
        <stp>all</stp>
        <stp/>
        <stp/>
        <stp/>
        <stp>T</stp>
        <tr r="I377" s="1"/>
      </tp>
      <tp>
        <v>3.4656687276277296</v>
        <stp/>
        <stp>StudyData</stp>
        <stp>S.PKG</stp>
        <stp>PCB</stp>
        <stp>BaseType=Index,Index=1</stp>
        <stp>Close</stp>
        <stp>M</stp>
        <stp>0</stp>
        <stp>all</stp>
        <stp/>
        <stp/>
        <stp/>
        <stp>T</stp>
        <tr r="J369" s="1"/>
      </tp>
      <tp>
        <v>-7.347447073474461</v>
        <stp/>
        <stp>StudyData</stp>
        <stp>S.PEG</stp>
        <stp>PCB</stp>
        <stp>BaseType=Index,Index=1</stp>
        <stp>Close</stp>
        <stp>A</stp>
        <stp>0</stp>
        <stp>all</stp>
        <stp/>
        <stp/>
        <stp/>
        <stp>T</stp>
        <tr r="L361" s="1"/>
      </tp>
      <tp>
        <v>7.2184194150591177</v>
        <stp/>
        <stp>StudyData</stp>
        <stp>S.PCG</stp>
        <stp>PCB</stp>
        <stp>BaseType=Index,Index=1</stp>
        <stp>Close</stp>
        <stp>A</stp>
        <stp>0</stp>
        <stp>all</stp>
        <stp/>
        <stp/>
        <stp/>
        <stp>T</stp>
        <tr r="L360" s="1"/>
      </tp>
      <tp>
        <v>-3.9162338197707971</v>
        <stp/>
        <stp>StudyData</stp>
        <stp>S.PPG</stp>
        <stp>PCB</stp>
        <stp>BaseType=Index,Index=1</stp>
        <stp>Close</stp>
        <stp>Q</stp>
        <stp>0</stp>
        <stp>all</stp>
        <stp/>
        <stp/>
        <stp/>
        <stp>T</stp>
        <tr r="K377" s="1"/>
      </tp>
      <tp>
        <v>-0.86306098964326006</v>
        <stp/>
        <stp>StudyData</stp>
        <stp>S.PCG</stp>
        <stp>PCB</stp>
        <stp>BaseType=Index,Index=1</stp>
        <stp>Close</stp>
        <stp>M</stp>
        <stp>0</stp>
        <stp>all</stp>
        <stp/>
        <stp/>
        <stp/>
        <stp>T</stp>
        <tr r="J360" s="1"/>
      </tp>
      <tp>
        <v>0.34300791556728283</v>
        <stp/>
        <stp>StudyData</stp>
        <stp>S.PFG</stp>
        <stp>PCB</stp>
        <stp>BaseType=Index,Index=1</stp>
        <stp>Close</stp>
        <stp>M</stp>
        <stp>0</stp>
        <stp>all</stp>
        <stp/>
        <stp/>
        <stp/>
        <stp>T</stp>
        <tr r="J364" s="1"/>
      </tp>
      <tp>
        <v>23.338020656548512</v>
        <stp/>
        <stp>StudyData</stp>
        <stp>S.PKG</stp>
        <stp>PCB</stp>
        <stp>BaseType=Index,Index=1</stp>
        <stp>Close</stp>
        <stp>A</stp>
        <stp>0</stp>
        <stp>all</stp>
        <stp/>
        <stp/>
        <stp/>
        <stp>T</stp>
        <tr r="L369" s="1"/>
      </tp>
      <tp>
        <v>-2.9733959311424112</v>
        <stp/>
        <stp>StudyData</stp>
        <stp>S.PEG</stp>
        <stp>PCB</stp>
        <stp>BaseType=Index,Index=1</stp>
        <stp>Close</stp>
        <stp>M</stp>
        <stp>0</stp>
        <stp>all</stp>
        <stp/>
        <stp/>
        <stp/>
        <stp>T</stp>
        <tr r="J361" s="1"/>
      </tp>
      <tp>
        <v>5.8545184635368361</v>
        <stp/>
        <stp>StudyData</stp>
        <stp>S.PFG</stp>
        <stp>PCB</stp>
        <stp>BaseType=Index,Index=1</stp>
        <stp>Close</stp>
        <stp>Q</stp>
        <stp>0</stp>
        <stp>all</stp>
        <stp/>
        <stp/>
        <stp/>
        <stp>T</stp>
        <tr r="K364" s="1"/>
      </tp>
      <tp>
        <v>-1.3172966781214228</v>
        <stp/>
        <stp>StudyData</stp>
        <stp>S.PCG</stp>
        <stp>PCB</stp>
        <stp>BaseType=Index,Index=1</stp>
        <stp>Close</stp>
        <stp>W</stp>
        <stp>0</stp>
        <stp>all</stp>
        <stp/>
        <stp/>
        <stp/>
        <stp>T</stp>
        <tr r="I360" s="1"/>
      </tp>
      <tp>
        <v>-8.3292262198127034</v>
        <stp/>
        <stp>StudyData</stp>
        <stp>S.PEG</stp>
        <stp>PCB</stp>
        <stp>BaseType=Index,Index=1</stp>
        <stp>Close</stp>
        <stp>Q</stp>
        <stp>0</stp>
        <stp>all</stp>
        <stp/>
        <stp/>
        <stp/>
        <stp>T</stp>
        <tr r="K361" s="1"/>
      </tp>
      <tp>
        <v>2.4375743162901315</v>
        <stp/>
        <stp>StudyData</stp>
        <stp>S.PCG</stp>
        <stp>PCB</stp>
        <stp>BaseType=Index,Index=1</stp>
        <stp>Close</stp>
        <stp>Q</stp>
        <stp>0</stp>
        <stp>all</stp>
        <stp/>
        <stp/>
        <stp/>
        <stp>T</stp>
        <tr r="K360" s="1"/>
      </tp>
      <tp>
        <v>-1.6653449643140243</v>
        <stp/>
        <stp>StudyData</stp>
        <stp>S.PEG</stp>
        <stp>PCB</stp>
        <stp>BaseType=Index,Index=1</stp>
        <stp>Close</stp>
        <stp>W</stp>
        <stp>0</stp>
        <stp>all</stp>
        <stp/>
        <stp/>
        <stp/>
        <stp>T</stp>
        <tr r="I361" s="1"/>
      </tp>
      <tp>
        <v>0.60846560846560638</v>
        <stp/>
        <stp>StudyData</stp>
        <stp>S.PFG</stp>
        <stp>PCB</stp>
        <stp>BaseType=Index,Index=1</stp>
        <stp>Close</stp>
        <stp>W</stp>
        <stp>0</stp>
        <stp>all</stp>
        <stp/>
        <stp/>
        <stp/>
        <stp>T</stp>
        <tr r="I364" s="1"/>
      </tp>
      <tp>
        <v>13.741948077298456</v>
        <stp/>
        <stp>StudyData</stp>
        <stp>S.PPG</stp>
        <stp>PCB</stp>
        <stp>BaseType=Index,Index=1</stp>
        <stp>Close</stp>
        <stp>A</stp>
        <stp>0</stp>
        <stp>all</stp>
        <stp/>
        <stp/>
        <stp/>
        <stp>T</stp>
        <tr r="L377" s="1"/>
      </tp>
      <tp>
        <v>5.4469779225479646</v>
        <stp/>
        <stp>StudyData</stp>
        <stp>S.PPG</stp>
        <stp>PCB</stp>
        <stp>BaseType=Index,Index=1</stp>
        <stp>Close</stp>
        <stp>M</stp>
        <stp>0</stp>
        <stp>all</stp>
        <stp/>
        <stp/>
        <stp/>
        <stp>T</stp>
        <tr r="J377" s="1"/>
      </tp>
      <tp>
        <v>-0.65614747695672815</v>
        <stp/>
        <stp>StudyData</stp>
        <stp>S.PKG</stp>
        <stp>PCB</stp>
        <stp>BaseType=Index,Index=1</stp>
        <stp>Close</stp>
        <stp>W</stp>
        <stp>0</stp>
        <stp>all</stp>
        <stp/>
        <stp/>
        <stp/>
        <stp>T</stp>
        <tr r="I369" s="1"/>
      </tp>
      <tp>
        <v>6.7483632701024057</v>
        <stp/>
        <stp>StudyData</stp>
        <stp>S.PKG</stp>
        <stp>PCB</stp>
        <stp>BaseType=Index,Index=1</stp>
        <stp>Close</stp>
        <stp>Q</stp>
        <stp>0</stp>
        <stp>all</stp>
        <stp/>
        <stp/>
        <stp/>
        <stp>T</stp>
        <tr r="K369" s="1"/>
      </tp>
      <tp>
        <v>-1.5028486833251062</v>
        <stp/>
        <stp>StudyData</stp>
        <stp>S.SPG</stp>
        <stp>PCB</stp>
        <stp>BaseType=Index,Index=1</stp>
        <stp>Close</stp>
        <stp>W</stp>
        <stp>0</stp>
        <stp>all</stp>
        <stp/>
        <stp/>
        <stp/>
        <stp>T</stp>
        <tr r="I414" s="1"/>
      </tp>
      <tp>
        <v>-1.8287502794545063</v>
        <stp/>
        <stp>StudyData</stp>
        <stp>S.SPG</stp>
        <stp>PCB</stp>
        <stp>BaseType=Index,Index=1</stp>
        <stp>Close</stp>
        <stp>Q</stp>
        <stp>0</stp>
        <stp>all</stp>
        <stp/>
        <stp/>
        <stp/>
        <stp>T</stp>
        <tr r="K414" s="1"/>
      </tp>
      <tp>
        <v>18.610555885689582</v>
        <stp/>
        <stp>StudyData</stp>
        <stp>S.SPG</stp>
        <stp>PCB</stp>
        <stp>BaseType=Index,Index=1</stp>
        <stp>Close</stp>
        <stp>A</stp>
        <stp>0</stp>
        <stp>all</stp>
        <stp/>
        <stp/>
        <stp/>
        <stp>T</stp>
        <tr r="L414" s="1"/>
      </tp>
      <tp>
        <v>-4.2769324671927462</v>
        <stp/>
        <stp>StudyData</stp>
        <stp>S.SPG</stp>
        <stp>PCB</stp>
        <stp>BaseType=Index,Index=1</stp>
        <stp>Close</stp>
        <stp>M</stp>
        <stp>0</stp>
        <stp>all</stp>
        <stp/>
        <stp/>
        <stp/>
        <stp>T</stp>
        <tr r="J414" s="1"/>
      </tp>
      <tp>
        <v>10.169491525423723</v>
        <stp/>
        <stp>StudyData</stp>
        <stp>S.REG</stp>
        <stp>PCB</stp>
        <stp>BaseType=Index,Index=1</stp>
        <stp>Close</stp>
        <stp>A</stp>
        <stp>0</stp>
        <stp>all</stp>
        <stp/>
        <stp/>
        <stp/>
        <stp>T</stp>
        <tr r="L389" s="1"/>
      </tp>
      <tp>
        <v>-0.1211782252050666</v>
        <stp/>
        <stp>StudyData</stp>
        <stp>S.RSG</stp>
        <stp>PCB</stp>
        <stp>BaseType=Index,Index=1</stp>
        <stp>Close</stp>
        <stp>W</stp>
        <stp>0</stp>
        <stp>all</stp>
        <stp/>
        <stp/>
        <stp/>
        <stp>T</stp>
        <tr r="I399" s="1"/>
      </tp>
      <tp>
        <v>0.57255490895438277</v>
        <stp/>
        <stp>StudyData</stp>
        <stp>S.RSG</stp>
        <stp>PCB</stp>
        <stp>BaseType=Index,Index=1</stp>
        <stp>Close</stp>
        <stp>Q</stp>
        <stp>0</stp>
        <stp>all</stp>
        <stp/>
        <stp/>
        <stp/>
        <stp>T</stp>
        <tr r="K399" s="1"/>
      </tp>
      <tp>
        <v>-5.2808568937601299</v>
        <stp/>
        <stp>StudyData</stp>
        <stp>S.REG</stp>
        <stp>PCB</stp>
        <stp>BaseType=Index,Index=1</stp>
        <stp>Close</stp>
        <stp>M</stp>
        <stp>0</stp>
        <stp>all</stp>
        <stp/>
        <stp/>
        <stp/>
        <stp>T</stp>
        <tr r="J389" s="1"/>
      </tp>
      <tp>
        <v>-4.6275395033860018</v>
        <stp/>
        <stp>StudyData</stp>
        <stp>S.REG</stp>
        <stp>PCB</stp>
        <stp>BaseType=Index,Index=1</stp>
        <stp>Close</stp>
        <stp>Q</stp>
        <stp>0</stp>
        <stp>all</stp>
        <stp/>
        <stp/>
        <stp/>
        <stp>T</stp>
        <tr r="K389" s="1"/>
      </tp>
      <tp>
        <v>-1.3874481327800925</v>
        <stp/>
        <stp>StudyData</stp>
        <stp>S.REG</stp>
        <stp>PCB</stp>
        <stp>BaseType=Index,Index=1</stp>
        <stp>Close</stp>
        <stp>W</stp>
        <stp>0</stp>
        <stp>all</stp>
        <stp/>
        <stp/>
        <stp/>
        <stp>T</stp>
        <tr r="I389" s="1"/>
      </tp>
      <tp>
        <v>1.1182937762468761</v>
        <stp/>
        <stp>StudyData</stp>
        <stp>S.RSG</stp>
        <stp>PCB</stp>
        <stp>BaseType=Index,Index=1</stp>
        <stp>Close</stp>
        <stp>A</stp>
        <stp>0</stp>
        <stp>all</stp>
        <stp/>
        <stp/>
        <stp/>
        <stp>T</stp>
        <tr r="L399" s="1"/>
      </tp>
      <tp>
        <v>1.7810496319164093</v>
        <stp/>
        <stp>StudyData</stp>
        <stp>S.RSG</stp>
        <stp>PCB</stp>
        <stp>BaseType=Index,Index=1</stp>
        <stp>Close</stp>
        <stp>M</stp>
        <stp>0</stp>
        <stp>all</stp>
        <stp/>
        <stp/>
        <stp/>
        <stp>T</stp>
        <tr r="J399" s="1"/>
      </tp>
      <tp>
        <v>-7.9181862616084642</v>
        <stp/>
        <stp>StudyData</stp>
        <stp>S.TDG</stp>
        <stp>PCB</stp>
        <stp>BaseType=Index,Index=1</stp>
        <stp>Close</stp>
        <stp>A</stp>
        <stp>0</stp>
        <stp>all</stp>
        <stp/>
        <stp/>
        <stp/>
        <stp>T</stp>
        <tr r="L430" s="1"/>
      </tp>
      <tp>
        <v>-2.3780672523477855</v>
        <stp/>
        <stp>StudyData</stp>
        <stp>S.TDG</stp>
        <stp>PCB</stp>
        <stp>BaseType=Index,Index=1</stp>
        <stp>Close</stp>
        <stp>M</stp>
        <stp>0</stp>
        <stp>all</stp>
        <stp/>
        <stp/>
        <stp/>
        <stp>T</stp>
        <tr r="J430" s="1"/>
      </tp>
      <tp>
        <v>-8.0695774901654609</v>
        <stp/>
        <stp>StudyData</stp>
        <stp>S.TDG</stp>
        <stp>PCB</stp>
        <stp>BaseType=Index,Index=1</stp>
        <stp>Close</stp>
        <stp>Q</stp>
        <stp>0</stp>
        <stp>all</stp>
        <stp/>
        <stp/>
        <stp/>
        <stp>T</stp>
        <tr r="K430" s="1"/>
      </tp>
      <tp>
        <v>-5.7131197714755805E-2</v>
        <stp/>
        <stp>StudyData</stp>
        <stp>S.TDG</stp>
        <stp>PCB</stp>
        <stp>BaseType=Index,Index=1</stp>
        <stp>Close</stp>
        <stp>W</stp>
        <stp>0</stp>
        <stp>all</stp>
        <stp/>
        <stp/>
        <stp/>
        <stp>T</stp>
        <tr r="I430" s="1"/>
      </tp>
      <tp>
        <v>0.47917694313297643</v>
        <stp/>
        <stp>StudyData</stp>
        <stp>S.HIG</stp>
        <stp>PCB</stp>
        <stp>BaseType=Index,Index=1</stp>
        <stp>Close</stp>
        <stp>M</stp>
        <stp>0</stp>
        <stp>all</stp>
        <stp/>
        <stp/>
        <stp/>
        <stp>T</stp>
        <tr r="J226" s="1"/>
      </tp>
      <tp>
        <v>3.4760522496371493</v>
        <stp/>
        <stp>StudyData</stp>
        <stp>S.HIG</stp>
        <stp>PCB</stp>
        <stp>BaseType=Index,Index=1</stp>
        <stp>Close</stp>
        <stp>A</stp>
        <stp>0</stp>
        <stp>all</stp>
        <stp/>
        <stp/>
        <stp/>
        <stp>T</stp>
        <tr r="L226" s="1"/>
      </tp>
      <tp>
        <v>-0.48157453936348249</v>
        <stp/>
        <stp>StudyData</stp>
        <stp>S.HIG</stp>
        <stp>PCB</stp>
        <stp>BaseType=Index,Index=1</stp>
        <stp>Close</stp>
        <stp>W</stp>
        <stp>0</stp>
        <stp>all</stp>
        <stp/>
        <stp/>
        <stp/>
        <stp>T</stp>
        <tr r="I226" s="1"/>
      </tp>
      <tp>
        <v>7.5988530033202473</v>
        <stp/>
        <stp>StudyData</stp>
        <stp>S.HIG</stp>
        <stp>PCB</stp>
        <stp>BaseType=Index,Index=1</stp>
        <stp>Close</stp>
        <stp>Q</stp>
        <stp>0</stp>
        <stp>all</stp>
        <stp/>
        <stp/>
        <stp/>
        <stp>T</stp>
        <tr r="K226" s="1"/>
      </tp>
      <tp>
        <v>1.7692372809616552</v>
        <stp/>
        <stp>StudyData</stp>
        <stp>S.NRG</stp>
        <stp>PCB</stp>
        <stp>BaseType=Index,Index=1</stp>
        <stp>Close</stp>
        <stp>W</stp>
        <stp>0</stp>
        <stp>all</stp>
        <stp/>
        <stp/>
        <stp/>
        <stp>T</stp>
        <tr r="I338" s="1"/>
      </tp>
      <tp>
        <v>-17.691359715185545</v>
        <stp/>
        <stp>StudyData</stp>
        <stp>S.NRG</stp>
        <stp>PCB</stp>
        <stp>BaseType=Index,Index=1</stp>
        <stp>Close</stp>
        <stp>Q</stp>
        <stp>0</stp>
        <stp>all</stp>
        <stp/>
        <stp/>
        <stp/>
        <stp>T</stp>
        <tr r="K338" s="1"/>
      </tp>
      <tp>
        <v>-24.503893494096967</v>
        <stp/>
        <stp>StudyData</stp>
        <stp>S.NRG</stp>
        <stp>PCB</stp>
        <stp>BaseType=Index,Index=1</stp>
        <stp>Close</stp>
        <stp>A</stp>
        <stp>0</stp>
        <stp>all</stp>
        <stp/>
        <stp/>
        <stp/>
        <stp>T</stp>
        <tr r="L338" s="1"/>
      </tp>
      <tp>
        <v>-10.477325191749197</v>
        <stp/>
        <stp>StudyData</stp>
        <stp>S.NRG</stp>
        <stp>PCB</stp>
        <stp>BaseType=Index,Index=1</stp>
        <stp>Close</stp>
        <stp>M</stp>
        <stp>0</stp>
        <stp>all</stp>
        <stp/>
        <stp/>
        <stp/>
        <stp>T</stp>
        <tr r="J338" s="1"/>
      </tp>
      <tp>
        <v>0.44904177692245051</v>
        <stp/>
        <stp>StudyData</stp>
        <stp>S.AJG</stp>
        <stp>PCB</stp>
        <stp>BaseType=Index,Index=1</stp>
        <stp>Close</stp>
        <stp>M</stp>
        <stp>0</stp>
        <stp>all</stp>
        <stp/>
        <stp/>
        <stp/>
        <stp>T</stp>
        <tr r="J20" s="1"/>
      </tp>
      <tp>
        <v>-0.8017307202850541</v>
        <stp/>
        <stp>StudyData</stp>
        <stp>S.AIG</stp>
        <stp>PCB</stp>
        <stp>BaseType=Index,Index=1</stp>
        <stp>Close</stp>
        <stp>M</stp>
        <stp>0</stp>
        <stp>all</stp>
        <stp/>
        <stp/>
        <stp/>
        <stp>T</stp>
        <tr r="J18" s="1"/>
      </tp>
      <tp>
        <v>-3.1879129796360091</v>
        <stp/>
        <stp>StudyData</stp>
        <stp>S.AJG</stp>
        <stp>PCB</stp>
        <stp>BaseType=Index,Index=1</stp>
        <stp>Close</stp>
        <stp>A</stp>
        <stp>0</stp>
        <stp>all</stp>
        <stp/>
        <stp/>
        <stp/>
        <stp>T</stp>
        <tr r="L20" s="1"/>
      </tp>
      <tp>
        <v>-8.8836937463471592</v>
        <stp/>
        <stp>StudyData</stp>
        <stp>S.AIG</stp>
        <stp>PCB</stp>
        <stp>BaseType=Index,Index=1</stp>
        <stp>Close</stp>
        <stp>A</stp>
        <stp>0</stp>
        <stp>all</stp>
        <stp/>
        <stp/>
        <stp/>
        <stp>T</stp>
        <tr r="L18" s="1"/>
      </tp>
      <tp>
        <v>-1.0535668951510515</v>
        <stp/>
        <stp>StudyData</stp>
        <stp>S.AIG</stp>
        <stp>PCB</stp>
        <stp>BaseType=Index,Index=1</stp>
        <stp>Close</stp>
        <stp>W</stp>
        <stp>0</stp>
        <stp>all</stp>
        <stp/>
        <stp/>
        <stp/>
        <stp>T</stp>
        <tr r="I18" s="1"/>
      </tp>
      <tp>
        <v>0.97533451555698358</v>
        <stp/>
        <stp>StudyData</stp>
        <stp>S.AJG</stp>
        <stp>PCB</stp>
        <stp>BaseType=Index,Index=1</stp>
        <stp>Close</stp>
        <stp>W</stp>
        <stp>0</stp>
        <stp>all</stp>
        <stp/>
        <stp/>
        <stp/>
        <stp>T</stp>
        <tr r="I20" s="1"/>
      </tp>
      <tp>
        <v>9.1344687894759762</v>
        <stp/>
        <stp>StudyData</stp>
        <stp>S.AJG</stp>
        <stp>PCB</stp>
        <stp>BaseType=Index,Index=1</stp>
        <stp>Close</stp>
        <stp>Q</stp>
        <stp>0</stp>
        <stp>all</stp>
        <stp/>
        <stp/>
        <stp/>
        <stp>T</stp>
        <tr r="K20" s="1"/>
      </tp>
      <tp>
        <v>4.5887562055548123</v>
        <stp/>
        <stp>StudyData</stp>
        <stp>S.AIG</stp>
        <stp>PCB</stp>
        <stp>BaseType=Index,Index=1</stp>
        <stp>Close</stp>
        <stp>Q</stp>
        <stp>0</stp>
        <stp>all</stp>
        <stp/>
        <stp/>
        <stp/>
        <stp>T</stp>
        <tr r="K18" s="1"/>
      </tp>
      <tp>
        <v>24.328026022941277</v>
        <stp/>
        <stp>StudyData</stp>
        <stp>S.CFG</stp>
        <stp>PCB</stp>
        <stp>BaseType=Index,Index=1</stp>
        <stp>Close</stp>
        <stp>A</stp>
        <stp>0</stp>
        <stp>all</stp>
        <stp/>
        <stp/>
        <stp/>
        <stp>T</stp>
        <tr r="L89" s="1"/>
      </tp>
      <tp>
        <v>-23.04469669091629</v>
        <stp/>
        <stp>StudyData</stp>
        <stp>S.CEG</stp>
        <stp>PCB</stp>
        <stp>BaseType=Index,Index=1</stp>
        <stp>Close</stp>
        <stp>A</stp>
        <stp>0</stp>
        <stp>all</stp>
        <stp/>
        <stp/>
        <stp/>
        <stp>T</stp>
        <tr r="L87" s="1"/>
      </tp>
      <tp>
        <v>-12.788823213326165</v>
        <stp/>
        <stp>StudyData</stp>
        <stp>S.CMG</stp>
        <stp>PCB</stp>
        <stp>BaseType=Index,Index=1</stp>
        <stp>Close</stp>
        <stp>M</stp>
        <stp>0</stp>
        <stp>all</stp>
        <stp/>
        <stp/>
        <stp/>
        <stp>T</stp>
        <tr r="J100" s="1"/>
      </tp>
      <tp>
        <v>-12.270270270270268</v>
        <stp/>
        <stp>StudyData</stp>
        <stp>S.CMG</stp>
        <stp>PCB</stp>
        <stp>BaseType=Index,Index=1</stp>
        <stp>Close</stp>
        <stp>A</stp>
        <stp>0</stp>
        <stp>all</stp>
        <stp/>
        <stp/>
        <stp/>
        <stp>T</stp>
        <tr r="L100" s="1"/>
      </tp>
      <tp>
        <v>1.3538032100488469</v>
        <stp/>
        <stp>StudyData</stp>
        <stp>S.CFG</stp>
        <stp>PCB</stp>
        <stp>BaseType=Index,Index=1</stp>
        <stp>Close</stp>
        <stp>M</stp>
        <stp>0</stp>
        <stp>all</stp>
        <stp/>
        <stp/>
        <stp/>
        <stp>T</stp>
        <tr r="J89" s="1"/>
      </tp>
      <tp>
        <v>3.4671741198858279</v>
        <stp/>
        <stp>StudyData</stp>
        <stp>S.CEG</stp>
        <stp>PCB</stp>
        <stp>BaseType=Index,Index=1</stp>
        <stp>Close</stp>
        <stp>M</stp>
        <stp>0</stp>
        <stp>all</stp>
        <stp/>
        <stp/>
        <stp/>
        <stp>T</stp>
        <tr r="J87" s="1"/>
      </tp>
      <tp>
        <v>3.6392179249322063</v>
        <stp/>
        <stp>StudyData</stp>
        <stp>S.CFG</stp>
        <stp>PCB</stp>
        <stp>BaseType=Index,Index=1</stp>
        <stp>Close</stp>
        <stp>Q</stp>
        <stp>0</stp>
        <stp>all</stp>
        <stp/>
        <stp/>
        <stp/>
        <stp>T</stp>
        <tr r="K89" s="1"/>
      </tp>
      <tp>
        <v>9.4576639690783946</v>
        <stp/>
        <stp>StudyData</stp>
        <stp>S.CEG</stp>
        <stp>PCB</stp>
        <stp>BaseType=Index,Index=1</stp>
        <stp>Close</stp>
        <stp>Q</stp>
        <stp>0</stp>
        <stp>all</stp>
        <stp/>
        <stp/>
        <stp/>
        <stp>T</stp>
        <tr r="K87" s="1"/>
      </tp>
      <tp>
        <v>0.72992700729928017</v>
        <stp/>
        <stp>StudyData</stp>
        <stp>S.CEG</stp>
        <stp>PCB</stp>
        <stp>BaseType=Index,Index=1</stp>
        <stp>Close</stp>
        <stp>W</stp>
        <stp>0</stp>
        <stp>all</stp>
        <stp/>
        <stp/>
        <stp/>
        <stp>T</stp>
        <tr r="I87" s="1"/>
      </tp>
      <tp>
        <v>-6.8804183294340376E-2</v>
        <stp/>
        <stp>StudyData</stp>
        <stp>S.CFG</stp>
        <stp>PCB</stp>
        <stp>BaseType=Index,Index=1</stp>
        <stp>Close</stp>
        <stp>W</stp>
        <stp>0</stp>
        <stp>all</stp>
        <stp/>
        <stp/>
        <stp/>
        <stp>T</stp>
        <tr r="I89" s="1"/>
      </tp>
      <tp>
        <v>-4.5294117647058805</v>
        <stp/>
        <stp>StudyData</stp>
        <stp>S.CMG</stp>
        <stp>PCB</stp>
        <stp>BaseType=Index,Index=1</stp>
        <stp>Close</stp>
        <stp>Q</stp>
        <stp>0</stp>
        <stp>all</stp>
        <stp/>
        <stp/>
        <stp/>
        <stp>T</stp>
        <tr r="K100" s="1"/>
      </tp>
      <tp>
        <v>-1.0064043915827945</v>
        <stp/>
        <stp>StudyData</stp>
        <stp>S.CMG</stp>
        <stp>PCB</stp>
        <stp>BaseType=Index,Index=1</stp>
        <stp>Close</stp>
        <stp>W</stp>
        <stp>0</stp>
        <stp>all</stp>
        <stp/>
        <stp/>
        <stp/>
        <stp>T</stp>
        <tr r="I100" s="1"/>
      </tp>
      <tp>
        <v>-5.5215549129060513</v>
        <stp/>
        <stp>StudyData</stp>
        <stp>S.EOG</stp>
        <stp>PCB</stp>
        <stp>BaseType=Index,Index=1</stp>
        <stp>Close</stp>
        <stp>M</stp>
        <stp>0</stp>
        <stp>all</stp>
        <stp/>
        <stp/>
        <stp/>
        <stp>T</stp>
        <tr r="J164" s="1"/>
      </tp>
      <tp>
        <v>33.77773545376629</v>
        <stp/>
        <stp>StudyData</stp>
        <stp>S.EOG</stp>
        <stp>PCB</stp>
        <stp>BaseType=Index,Index=1</stp>
        <stp>Close</stp>
        <stp>A</stp>
        <stp>0</stp>
        <stp>all</stp>
        <stp/>
        <stp/>
        <stp/>
        <stp>T</stp>
        <tr r="L164" s="1"/>
      </tp>
      <tp>
        <v>8.2864410699144386</v>
        <stp/>
        <stp>StudyData</stp>
        <stp>S.EOG</stp>
        <stp>PCB</stp>
        <stp>BaseType=Index,Index=1</stp>
        <stp>Close</stp>
        <stp>Q</stp>
        <stp>0</stp>
        <stp>all</stp>
        <stp/>
        <stp/>
        <stp/>
        <stp>T</stp>
        <tr r="K164" s="1"/>
      </tp>
      <tp>
        <v>4.2600564049279948</v>
        <stp/>
        <stp>StudyData</stp>
        <stp>S.EOG</stp>
        <stp>PCB</stp>
        <stp>BaseType=Index,Index=1</stp>
        <stp>Close</stp>
        <stp>W</stp>
        <stp>0</stp>
        <stp>all</stp>
        <stp/>
        <stp/>
        <stp/>
        <stp>T</stp>
        <tr r="I164" s="1"/>
      </tp>
      <tp t="s">
        <v>WORKDAY INC CL A</v>
        <stp/>
        <stp>ContractData</stp>
        <stp>S.WDAY</stp>
        <stp>LongDescription</stp>
        <stp/>
        <stp>T</stp>
        <tr r="M6" s="2"/>
        <tr r="B483" s="1"/>
      </tp>
      <tp t="s">
        <v>Welltower Inc.</v>
        <stp/>
        <stp>ContractData</stp>
        <stp>S.WELL</stp>
        <stp>LongDescription</stp>
        <stp/>
        <stp>T</stp>
        <tr r="B486" s="1"/>
      </tp>
      <tp>
        <v>1309309.8422194759</v>
        <stp/>
        <stp>StudyData</stp>
        <stp>S.TT</stp>
        <stp>MA</stp>
        <stp>InputChoice=Vol,MAType=Sim,Period=21</stp>
        <stp>MA</stp>
        <stp>D</stp>
        <stp>-1</stp>
        <stp>all</stp>
        <stp/>
        <stp/>
        <stp/>
        <stp>T</stp>
        <tr r="N450" s="1"/>
      </tp>
      <tp t="s">
        <v>WYNN RESORTS LIMITED</v>
        <stp/>
        <stp>ContractData</stp>
        <stp>S.WYNN</stp>
        <stp>LongDescription</stp>
        <stp/>
        <stp>T</stp>
        <tr r="B496" s="1"/>
      </tp>
      <tp>
        <v>157.52952380950001</v>
        <stp/>
        <stp>StudyData</stp>
        <stp>S.BNY</stp>
        <stp>MA</stp>
        <stp>InputChoice=Close,MAType=Sim,Period=21</stp>
        <stp>MA</stp>
        <stp>D</stp>
        <stp/>
        <stp>all</stp>
        <stp/>
        <stp/>
        <stp/>
        <stp>T</stp>
        <tr r="P68" s="1"/>
      </tp>
      <tp>
        <v>66.456190476200007</v>
        <stp/>
        <stp>StudyData</stp>
        <stp>S.PNR</stp>
        <stp>MA</stp>
        <stp>InputChoice=Close,MAType=Sim,Period=21</stp>
        <stp>MA</stp>
        <stp>D</stp>
        <stp/>
        <stp>all</stp>
        <stp/>
        <stp/>
        <stp/>
        <stp>T</stp>
        <tr r="P374" s="1"/>
      </tp>
      <tp>
        <v>42.6747619048</v>
        <stp/>
        <stp>StudyData</stp>
        <stp>S.CNP</stp>
        <stp>MA</stp>
        <stp>InputChoice=Close,MAType=Sim,Period=21</stp>
        <stp>MA</stp>
        <stp>D</stp>
        <stp/>
        <stp>all</stp>
        <stp/>
        <stp/>
        <stp/>
        <stp>T</stp>
        <tr r="P104" s="1"/>
      </tp>
      <tp>
        <v>294.89142857140001</v>
        <stp/>
        <stp>StudyData</stp>
        <stp>S.UNP</stp>
        <stp>MA</stp>
        <stp>InputChoice=Close,MAType=Sim,Period=21</stp>
        <stp>MA</stp>
        <stp>D</stp>
        <stp/>
        <stp>all</stp>
        <stp/>
        <stp/>
        <stp/>
        <stp>T</stp>
        <tr r="P462" s="1"/>
      </tp>
      <tp>
        <v>104.36190476190001</v>
        <stp/>
        <stp>StudyData</stp>
        <stp>S.PNW</stp>
        <stp>MA</stp>
        <stp>InputChoice=Close,MAType=Sim,Period=21</stp>
        <stp>MA</stp>
        <stp>D</stp>
        <stp/>
        <stp>all</stp>
        <stp/>
        <stp/>
        <stp/>
        <stp>T</stp>
        <tr r="P375" s="1"/>
      </tp>
      <tp>
        <v>72.8271428571</v>
        <stp/>
        <stp>StudyData</stp>
        <stp>S.LNT</stp>
        <stp>MA</stp>
        <stp>InputChoice=Close,MAType=Sim,Period=21</stp>
        <stp>MA</stp>
        <stp>D</stp>
        <stp/>
        <stp>all</stp>
        <stp/>
        <stp/>
        <stp/>
        <stp>T</stp>
        <tr r="P288" s="1"/>
      </tp>
      <tp>
        <v>256.80333333329997</v>
        <stp/>
        <stp>StudyData</stp>
        <stp>S.JNJ</stp>
        <stp>MA</stp>
        <stp>InputChoice=Close,MAType=Sim,Period=21</stp>
        <stp>MA</stp>
        <stp>D</stp>
        <stp/>
        <stp>all</stp>
        <stp/>
        <stp/>
        <stp/>
        <stp>T</stp>
        <tr r="P264" s="1"/>
      </tp>
      <tp>
        <v>419.83190476189998</v>
        <stp/>
        <stp>StudyData</stp>
        <stp>S.UNH</stp>
        <stp>MA</stp>
        <stp>InputChoice=Close,MAType=Sim,Period=21</stp>
        <stp>MA</stp>
        <stp>D</stp>
        <stp/>
        <stp>all</stp>
        <stp/>
        <stp/>
        <stp/>
        <stp>T</stp>
        <tr r="P461" s="1"/>
      </tp>
      <tp>
        <v>64.986190476199994</v>
        <stp/>
        <stp>StudyData</stp>
        <stp>S.CNC</stp>
        <stp>MA</stp>
        <stp>InputChoice=Close,MAType=Sim,Period=21</stp>
        <stp>MA</stp>
        <stp>D</stp>
        <stp/>
        <stp>all</stp>
        <stp/>
        <stp/>
        <stp/>
        <stp>T</stp>
        <tr r="P103" s="1"/>
      </tp>
      <tp>
        <v>251.7514285714</v>
        <stp/>
        <stp>StudyData</stp>
        <stp>S.PNC</stp>
        <stp>MA</stp>
        <stp>InputChoice=Close,MAType=Sim,Period=21</stp>
        <stp>MA</stp>
        <stp>D</stp>
        <stp/>
        <stp>all</stp>
        <stp/>
        <stp/>
        <stp/>
        <stp>T</stp>
        <tr r="P373" s="1"/>
      </tp>
      <tp>
        <v>409.60523809519998</v>
        <stp/>
        <stp>StudyData</stp>
        <stp>S.SNA</stp>
        <stp>MA</stp>
        <stp>InputChoice=Close,MAType=Sim,Period=21</stp>
        <stp>MA</stp>
        <stp>D</stp>
        <stp/>
        <stp>all</stp>
        <stp/>
        <stp/>
        <stp/>
        <stp>T</stp>
        <tr r="P409" s="1"/>
      </tp>
      <tp>
        <v>-0.71255884972643124</v>
        <stp/>
        <stp>StudyData</stp>
        <stp>S.SYF</stp>
        <stp>PCB</stp>
        <stp>BaseType=Index,Index=1</stp>
        <stp>Close</stp>
        <stp>W</stp>
        <stp>0</stp>
        <stp>all</stp>
        <stp/>
        <stp/>
        <stp/>
        <stp>T</stp>
        <tr r="I425" s="1"/>
      </tp>
      <tp>
        <v>2.6035502958579935</v>
        <stp/>
        <stp>StudyData</stp>
        <stp>S.SYF</stp>
        <stp>PCB</stp>
        <stp>BaseType=Index,Index=1</stp>
        <stp>Close</stp>
        <stp>Q</stp>
        <stp>0</stp>
        <stp>all</stp>
        <stp/>
        <stp/>
        <stp/>
        <stp>T</stp>
        <tr r="K425" s="1"/>
      </tp>
      <tp>
        <v>2.9555350310067223</v>
        <stp/>
        <stp>StudyData</stp>
        <stp>S.SYF</stp>
        <stp>PCB</stp>
        <stp>BaseType=Index,Index=1</stp>
        <stp>Close</stp>
        <stp>M</stp>
        <stp>0</stp>
        <stp>all</stp>
        <stp/>
        <stp/>
        <stp/>
        <stp>T</stp>
        <tr r="J425" s="1"/>
      </tp>
      <tp>
        <v>-6.472491909385119</v>
        <stp/>
        <stp>StudyData</stp>
        <stp>S.SYF</stp>
        <stp>PCB</stp>
        <stp>BaseType=Index,Index=1</stp>
        <stp>Close</stp>
        <stp>A</stp>
        <stp>0</stp>
        <stp>all</stp>
        <stp/>
        <stp/>
        <stp/>
        <stp>T</stp>
        <tr r="L425" s="1"/>
      </tp>
      <tp>
        <v>2.1763836799636396</v>
        <stp/>
        <stp>StudyData</stp>
        <stp>S.RJF</stp>
        <stp>PCB</stp>
        <stp>BaseType=Index,Index=1</stp>
        <stp>Close</stp>
        <stp>M</stp>
        <stp>0</stp>
        <stp>all</stp>
        <stp/>
        <stp/>
        <stp/>
        <stp>T</stp>
        <tr r="J392" s="1"/>
      </tp>
      <tp>
        <v>11.968366647985553</v>
        <stp/>
        <stp>StudyData</stp>
        <stp>S.RJF</stp>
        <stp>PCB</stp>
        <stp>BaseType=Index,Index=1</stp>
        <stp>Close</stp>
        <stp>A</stp>
        <stp>0</stp>
        <stp>all</stp>
        <stp/>
        <stp/>
        <stp/>
        <stp>T</stp>
        <tr r="L392" s="1"/>
      </tp>
      <tp>
        <v>1.8407340280924331</v>
        <stp/>
        <stp>StudyData</stp>
        <stp>S.RJF</stp>
        <stp>PCB</stp>
        <stp>BaseType=Index,Index=1</stp>
        <stp>Close</stp>
        <stp>W</stp>
        <stp>0</stp>
        <stp>all</stp>
        <stp/>
        <stp/>
        <stp/>
        <stp>T</stp>
        <tr r="I392" s="1"/>
      </tp>
      <tp>
        <v>18.272709333684144</v>
        <stp/>
        <stp>StudyData</stp>
        <stp>S.RJF</stp>
        <stp>PCB</stp>
        <stp>BaseType=Index,Index=1</stp>
        <stp>Close</stp>
        <stp>Q</stp>
        <stp>0</stp>
        <stp>all</stp>
        <stp/>
        <stp/>
        <stp/>
        <stp>T</stp>
        <tr r="K392" s="1"/>
      </tp>
      <tp>
        <v>25.270811693129545</v>
        <stp/>
        <stp>StudyData</stp>
        <stp>S.IFF</stp>
        <stp>PCB</stp>
        <stp>BaseType=Index,Index=1</stp>
        <stp>Close</stp>
        <stp>A</stp>
        <stp>0</stp>
        <stp>all</stp>
        <stp/>
        <stp/>
        <stp/>
        <stp>T</stp>
        <tr r="L246" s="1"/>
      </tp>
      <tp>
        <v>6.5639989901540048</v>
        <stp/>
        <stp>StudyData</stp>
        <stp>S.IFF</stp>
        <stp>PCB</stp>
        <stp>BaseType=Index,Index=1</stp>
        <stp>Close</stp>
        <stp>M</stp>
        <stp>0</stp>
        <stp>all</stp>
        <stp/>
        <stp/>
        <stp/>
        <stp>T</stp>
        <tr r="J246" s="1"/>
      </tp>
      <tp>
        <v>6.5639989901540048</v>
        <stp/>
        <stp>StudyData</stp>
        <stp>S.IFF</stp>
        <stp>PCB</stp>
        <stp>BaseType=Index,Index=1</stp>
        <stp>Close</stp>
        <stp>Q</stp>
        <stp>0</stp>
        <stp>all</stp>
        <stp/>
        <stp/>
        <stp/>
        <stp>T</stp>
        <tr r="K246" s="1"/>
      </tp>
      <tp>
        <v>-1.7114914425427861</v>
        <stp/>
        <stp>StudyData</stp>
        <stp>S.IFF</stp>
        <stp>PCB</stp>
        <stp>BaseType=Index,Index=1</stp>
        <stp>Close</stp>
        <stp>W</stp>
        <stp>0</stp>
        <stp>all</stp>
        <stp/>
        <stp/>
        <stp/>
        <stp>T</stp>
        <tr r="I246" s="1"/>
      </tp>
      <tp>
        <v>4.6313573513229063</v>
        <stp/>
        <stp>StudyData</stp>
        <stp>S.COF</stp>
        <stp>PCB</stp>
        <stp>BaseType=Index,Index=1</stp>
        <stp>Close</stp>
        <stp>M</stp>
        <stp>0</stp>
        <stp>all</stp>
        <stp/>
        <stp/>
        <stp/>
        <stp>T</stp>
        <tr r="J105" s="1"/>
      </tp>
      <tp>
        <v>-9.7664631127248782</v>
        <stp/>
        <stp>StudyData</stp>
        <stp>S.COF</stp>
        <stp>PCB</stp>
        <stp>BaseType=Index,Index=1</stp>
        <stp>Close</stp>
        <stp>A</stp>
        <stp>0</stp>
        <stp>all</stp>
        <stp/>
        <stp/>
        <stp/>
        <stp>T</stp>
        <tr r="L105" s="1"/>
      </tp>
      <tp>
        <v>9.0070780580201344</v>
        <stp/>
        <stp>StudyData</stp>
        <stp>S.COF</stp>
        <stp>PCB</stp>
        <stp>BaseType=Index,Index=1</stp>
        <stp>Close</stp>
        <stp>Q</stp>
        <stp>0</stp>
        <stp>all</stp>
        <stp/>
        <stp/>
        <stp/>
        <stp>T</stp>
        <tr r="K105" s="1"/>
      </tp>
      <tp>
        <v>0.42707567964732135</v>
        <stp/>
        <stp>StudyData</stp>
        <stp>S.COF</stp>
        <stp>PCB</stp>
        <stp>BaseType=Index,Index=1</stp>
        <stp>Close</stp>
        <stp>W</stp>
        <stp>0</stp>
        <stp>all</stp>
        <stp/>
        <stp/>
        <stp/>
        <stp>T</stp>
        <tr r="I105" s="1"/>
      </tp>
      <tp t="s">
        <v>VEEVA Systems, Inc.</v>
        <stp/>
        <stp>ContractData</stp>
        <stp>S.VEEV</stp>
        <stp>LongDescription</stp>
        <stp/>
        <stp>T</stp>
        <tr r="O39" s="2"/>
        <tr r="B467" s="1"/>
      </tp>
      <tp t="s">
        <v>Veralto Corporation</v>
        <stp/>
        <stp>ContractData</stp>
        <stp>S.VLTO</stp>
        <stp>LongDescription</stp>
        <stp/>
        <stp>T</stp>
        <tr r="B470" s="1"/>
      </tp>
      <tp t="s">
        <v>VICI Properties Inc.</v>
        <stp/>
        <stp>ContractData</stp>
        <stp>S.VICI</stp>
        <stp>LongDescription</stp>
        <stp/>
        <stp>T</stp>
        <tr r="B468" s="1"/>
      </tp>
      <tp t="s">
        <v>VIATRIS INC. CMN STK</v>
        <stp/>
        <stp>ContractData</stp>
        <stp>S.VTRS</stp>
        <stp>LongDescription</stp>
        <stp/>
        <stp>T</stp>
        <tr r="B478" s="1"/>
      </tp>
      <tp t="s">
        <v>VERTEX PHARMACEUTIC</v>
        <stp/>
        <stp>ContractData</stp>
        <stp>S.VRTX</stp>
        <stp>LongDescription</stp>
        <stp/>
        <stp>T</stp>
        <tr r="O30" s="2"/>
        <tr r="C32" s="2"/>
        <tr r="I30" s="2"/>
        <tr r="C6" s="2"/>
        <tr r="B475" s="1"/>
      </tp>
      <tp t="s">
        <v>VERISIGN, INC.</v>
        <stp/>
        <stp>ContractData</stp>
        <stp>S.VRSN</stp>
        <stp>LongDescription</stp>
        <stp/>
        <stp>T</stp>
        <tr r="B473" s="1"/>
      </tp>
      <tp t="s">
        <v>VERISK ANALYTICS INC</v>
        <stp/>
        <stp>ContractData</stp>
        <stp>S.VRSK</stp>
        <stp>LongDescription</stp>
        <stp/>
        <stp>T</stp>
        <tr r="C21" s="2"/>
        <tr r="B472" s="1"/>
      </tp>
      <tp>
        <v>51.949047618999998</v>
        <stp/>
        <stp>StudyData</stp>
        <stp>S.FOX</stp>
        <stp>MA</stp>
        <stp>InputChoice=Close,MAType=Sim,Period=21</stp>
        <stp>MA</stp>
        <stp>D</stp>
        <stp/>
        <stp>all</stp>
        <stp/>
        <stp/>
        <stp/>
        <stp>T</stp>
        <tr r="P196" s="1"/>
      </tp>
      <tp>
        <v>310.30333333329997</v>
        <stp/>
        <stp>StudyData</stp>
        <stp>S.COR</stp>
        <stp>MA</stp>
        <stp>InputChoice=Close,MAType=Sim,Period=21</stp>
        <stp>MA</stp>
        <stp>D</stp>
        <stp/>
        <stp>all</stp>
        <stp/>
        <stp/>
        <stp/>
        <stp>T</stp>
        <tr r="P110" s="1"/>
      </tp>
      <tp>
        <v>22.6076190476</v>
        <stp/>
        <stp>StudyData</stp>
        <stp>S.MOS</stp>
        <stp>MA</stp>
        <stp>InputChoice=Close,MAType=Sim,Period=21</stp>
        <stp>MA</stp>
        <stp>D</stp>
        <stp/>
        <stp>all</stp>
        <stp/>
        <stp/>
        <stp/>
        <stp>T</stp>
        <tr r="P314" s="1"/>
      </tp>
      <tp>
        <v>61.073809523800001</v>
        <stp/>
        <stp>StudyData</stp>
        <stp>S.AOS</stp>
        <stp>MA</stp>
        <stp>InputChoice=Close,MAType=Sim,Period=21</stp>
        <stp>MA</stp>
        <stp>D</stp>
        <stp/>
        <stp>all</stp>
        <stp/>
        <stp/>
        <stp/>
        <stp>T</stp>
        <tr r="P36" s="1"/>
      </tp>
      <tp>
        <v>116.7352380952</v>
        <stp/>
        <stp>StudyData</stp>
        <stp>S.COP</stp>
        <stp>MA</stp>
        <stp>InputChoice=Close,MAType=Sim,Period=21</stp>
        <stp>MA</stp>
        <stp>D</stp>
        <stp/>
        <stp>all</stp>
        <stp/>
        <stp/>
        <stp/>
        <stp>T</stp>
        <tr r="P109" s="1"/>
      </tp>
      <tp>
        <v>375.75857142860002</v>
        <stp/>
        <stp>StudyData</stp>
        <stp>S.ROP</stp>
        <stp>MA</stp>
        <stp>InputChoice=Close,MAType=Sim,Period=21</stp>
        <stp>MA</stp>
        <stp>D</stp>
        <stp/>
        <stp>all</stp>
        <stp/>
        <stp/>
        <stp/>
        <stp>T</stp>
        <tr r="P397" s="1"/>
      </tp>
      <tp>
        <v>208.66047619049999</v>
        <stp/>
        <stp>StudyData</stp>
        <stp>S.DOV</stp>
        <stp>MA</stp>
        <stp>InputChoice=Close,MAType=Sim,Period=21</stp>
        <stp>MA</stp>
        <stp>D</stp>
        <stp/>
        <stp>all</stp>
        <stp/>
        <stp/>
        <stp/>
        <stp>T</stp>
        <tr r="P144" s="1"/>
      </tp>
      <tp>
        <v>211.68476190480001</v>
        <stp/>
        <stp>StudyData</stp>
        <stp>S.LOW</stp>
        <stp>MA</stp>
        <stp>InputChoice=Close,MAType=Sim,Period=21</stp>
        <stp>MA</stp>
        <stp>D</stp>
        <stp/>
        <stp>all</stp>
        <stp/>
        <stp/>
        <stp/>
        <stp>T</stp>
        <tr r="P289" s="1"/>
      </tp>
      <tp>
        <v>109.18904761899999</v>
        <stp/>
        <stp>StudyData</stp>
        <stp>S.NOW</stp>
        <stp>MA</stp>
        <stp>InputChoice=Close,MAType=Sim,Period=21</stp>
        <stp>MA</stp>
        <stp>D</stp>
        <stp/>
        <stp>all</stp>
        <stp/>
        <stp/>
        <stp/>
        <stp>T</stp>
        <tr r="P337" s="1"/>
      </tp>
      <tp>
        <v>30.022857142900001</v>
        <stp/>
        <stp>StudyData</stp>
        <stp>S.DOW</stp>
        <stp>MA</stp>
        <stp>InputChoice=Close,MAType=Sim,Period=21</stp>
        <stp>MA</stp>
        <stp>D</stp>
        <stp/>
        <stp>all</stp>
        <stp/>
        <stp/>
        <stp/>
        <stp>T</stp>
        <tr r="P145" s="1"/>
      </tp>
      <tp>
        <v>460.57190476189999</v>
        <stp/>
        <stp>StudyData</stp>
        <stp>S.ROK</stp>
        <stp>MA</stp>
        <stp>InputChoice=Close,MAType=Sim,Period=21</stp>
        <stp>MA</stp>
        <stp>D</stp>
        <stp/>
        <stp>all</stp>
        <stp/>
        <stp/>
        <stp/>
        <stp>T</stp>
        <tr r="P395" s="1"/>
      </tp>
      <tp>
        <v>237.64666666670001</v>
        <stp/>
        <stp>StudyData</stp>
        <stp>S.HON</stp>
        <stp>MA</stp>
        <stp>InputChoice=Close,MAType=Sim,Period=21</stp>
        <stp>MA</stp>
        <stp>D</stp>
        <stp/>
        <stp>all</stp>
        <stp/>
        <stp/>
        <stp/>
        <stp>T</stp>
        <tr r="P229" s="1"/>
      </tp>
      <tp>
        <v>362.51619047619999</v>
        <stp/>
        <stp>StudyData</stp>
        <stp>S.AON</stp>
        <stp>MA</stp>
        <stp>InputChoice=Close,MAType=Sim,Period=21</stp>
        <stp>MA</stp>
        <stp>D</stp>
        <stp/>
        <stp>all</stp>
        <stp/>
        <stp/>
        <stp/>
        <stp>T</stp>
        <tr r="P35" s="1"/>
      </tp>
      <tp>
        <v>72.196190476200002</v>
        <stp/>
        <stp>StudyData</stp>
        <stp>S.COO</stp>
        <stp>MA</stp>
        <stp>InputChoice=Close,MAType=Sim,Period=21</stp>
        <stp>MA</stp>
        <stp>D</stp>
        <stp/>
        <stp>all</stp>
        <stp/>
        <stp/>
        <stp/>
        <stp>T</stp>
        <tr r="P108" s="1"/>
      </tp>
      <tp>
        <v>40.58</v>
        <stp/>
        <stp>StudyData</stp>
        <stp>S.ROL</stp>
        <stp>MA</stp>
        <stp>InputChoice=Close,MAType=Sim,Period=21</stp>
        <stp>MA</stp>
        <stp>D</stp>
        <stp/>
        <stp>all</stp>
        <stp/>
        <stp/>
        <stp/>
        <stp>T</stp>
        <tr r="P396" s="1"/>
      </tp>
      <tp>
        <v>152.3561904762</v>
        <stp/>
        <stp>StudyData</stp>
        <stp>S.XOM</stp>
        <stp>MA</stp>
        <stp>InputChoice=Close,MAType=Sim,Period=21</stp>
        <stp>MA</stp>
        <stp>D</stp>
        <stp/>
        <stp>all</stp>
        <stp/>
        <stp/>
        <stp/>
        <stp>T</stp>
        <tr r="P498" s="1"/>
      </tp>
      <tp>
        <v>540.91857142859999</v>
        <stp/>
        <stp>StudyData</stp>
        <stp>S.NOC</stp>
        <stp>MA</stp>
        <stp>InputChoice=Close,MAType=Sim,Period=21</stp>
        <stp>MA</stp>
        <stp>D</stp>
        <stp/>
        <stp>all</stp>
        <stp/>
        <stp/>
        <stp/>
        <stp>T</stp>
        <tr r="P336" s="1"/>
      </tp>
      <tp>
        <v>21.985714285699999</v>
        <stp/>
        <stp>StudyData</stp>
        <stp>S.DOC</stp>
        <stp>MA</stp>
        <stp>InputChoice=Close,MAType=Sim,Period=21</stp>
        <stp>MA</stp>
        <stp>D</stp>
        <stp/>
        <stp>all</stp>
        <stp/>
        <stp/>
        <stp/>
        <stp>T</stp>
        <tr r="P143" s="1"/>
      </tp>
      <tp>
        <v>46244.452696759254</v>
        <stp/>
        <stp>SystemInfo</stp>
        <stp>Linetime</stp>
        <tr r="X2" s="2"/>
      </tp>
      <tp>
        <v>210.44285714290001</v>
        <stp/>
        <stp>StudyData</stp>
        <stp>S.COF</stp>
        <stp>MA</stp>
        <stp>InputChoice=Close,MAType=Sim,Period=21</stp>
        <stp>MA</stp>
        <stp>D</stp>
        <stp/>
        <stp>all</stp>
        <stp/>
        <stp/>
        <stp/>
        <stp>T</stp>
        <tr r="P105" s="1"/>
      </tp>
      <tp>
        <v>141.370952381</v>
        <stp/>
        <stp>StudyData</stp>
        <stp>S.EOG</stp>
        <stp>MA</stp>
        <stp>InputChoice=Close,MAType=Sim,Period=21</stp>
        <stp>MA</stp>
        <stp>D</stp>
        <stp/>
        <stp>all</stp>
        <stp/>
        <stp/>
        <stp/>
        <stp>T</stp>
        <tr r="P164" s="1"/>
      </tp>
      <tp>
        <v>8.4738955823293143</v>
        <stp/>
        <stp>StudyData</stp>
        <stp>S.PFE</stp>
        <stp>PCB</stp>
        <stp>BaseType=Index,Index=1</stp>
        <stp>Close</stp>
        <stp>A</stp>
        <stp>0</stp>
        <stp>all</stp>
        <stp/>
        <stp/>
        <stp/>
        <stp>T</stp>
        <tr r="L363" s="1"/>
      </tp>
      <tp>
        <v>7.9968012794882046</v>
        <stp/>
        <stp>StudyData</stp>
        <stp>S.PFE</stp>
        <stp>PCB</stp>
        <stp>BaseType=Index,Index=1</stp>
        <stp>Close</stp>
        <stp>M</stp>
        <stp>0</stp>
        <stp>all</stp>
        <stp/>
        <stp/>
        <stp/>
        <stp>T</stp>
        <tr r="J363" s="1"/>
      </tp>
      <tp>
        <v>12.167774086378737</v>
        <stp/>
        <stp>StudyData</stp>
        <stp>S.PFE</stp>
        <stp>PCB</stp>
        <stp>BaseType=Index,Index=1</stp>
        <stp>Close</stp>
        <stp>Q</stp>
        <stp>0</stp>
        <stp>all</stp>
        <stp/>
        <stp/>
        <stp/>
        <stp>T</stp>
        <tr r="K363" s="1"/>
      </tp>
      <tp>
        <v>0.93423019431988041</v>
        <stp/>
        <stp>StudyData</stp>
        <stp>S.PFE</stp>
        <stp>PCB</stp>
        <stp>BaseType=Index,Index=1</stp>
        <stp>Close</stp>
        <stp>W</stp>
        <stp>0</stp>
        <stp>all</stp>
        <stp/>
        <stp/>
        <stp/>
        <stp>T</stp>
        <tr r="I363" s="1"/>
      </tp>
      <tp>
        <v>0.92989985693848498</v>
        <stp/>
        <stp>StudyData</stp>
        <stp>S.SRE</stp>
        <stp>PCB</stp>
        <stp>BaseType=Index,Index=1</stp>
        <stp>Close</stp>
        <stp>W</stp>
        <stp>0</stp>
        <stp>all</stp>
        <stp/>
        <stp/>
        <stp/>
        <stp>T</stp>
        <tr r="I416" s="1"/>
      </tp>
      <tp>
        <v>12.138481265137486</v>
        <stp/>
        <stp>StudyData</stp>
        <stp>S.STE</stp>
        <stp>PCB</stp>
        <stp>BaseType=Index,Index=1</stp>
        <stp>Close</stp>
        <stp>Q</stp>
        <stp>0</stp>
        <stp>all</stp>
        <stp/>
        <stp/>
        <stp/>
        <stp>T</stp>
        <tr r="K417" s="1"/>
      </tp>
      <tp>
        <v>-8.6829899687196743</v>
        <stp/>
        <stp>StudyData</stp>
        <stp>S.SRE</stp>
        <stp>PCB</stp>
        <stp>BaseType=Index,Index=1</stp>
        <stp>Close</stp>
        <stp>Q</stp>
        <stp>0</stp>
        <stp>all</stp>
        <stp/>
        <stp/>
        <stp/>
        <stp>T</stp>
        <tr r="K416" s="1"/>
      </tp>
      <tp>
        <v>-0.56428180401735095</v>
        <stp/>
        <stp>StudyData</stp>
        <stp>S.STE</stp>
        <stp>PCB</stp>
        <stp>BaseType=Index,Index=1</stp>
        <stp>Close</stp>
        <stp>W</stp>
        <stp>0</stp>
        <stp>all</stp>
        <stp/>
        <stp/>
        <stp/>
        <stp>T</stp>
        <tr r="I417" s="1"/>
      </tp>
      <tp>
        <v>-6.8594193751972288</v>
        <stp/>
        <stp>StudyData</stp>
        <stp>S.STE</stp>
        <stp>PCB</stp>
        <stp>BaseType=Index,Index=1</stp>
        <stp>Close</stp>
        <stp>A</stp>
        <stp>0</stp>
        <stp>all</stp>
        <stp/>
        <stp/>
        <stp/>
        <stp>T</stp>
        <tr r="L417" s="1"/>
      </tp>
      <tp>
        <v>-4.1114509004417368</v>
        <stp/>
        <stp>StudyData</stp>
        <stp>S.SRE</stp>
        <stp>PCB</stp>
        <stp>BaseType=Index,Index=1</stp>
        <stp>Close</stp>
        <stp>A</stp>
        <stp>0</stp>
        <stp>all</stp>
        <stp/>
        <stp/>
        <stp/>
        <stp>T</stp>
        <tr r="L416" s="1"/>
      </tp>
      <tp>
        <v>-4.3929983060417843</v>
        <stp/>
        <stp>StudyData</stp>
        <stp>S.SRE</stp>
        <stp>PCB</stp>
        <stp>BaseType=Index,Index=1</stp>
        <stp>Close</stp>
        <stp>M</stp>
        <stp>0</stp>
        <stp>all</stp>
        <stp/>
        <stp/>
        <stp/>
        <stp>T</stp>
        <tr r="J416" s="1"/>
      </tp>
      <tp>
        <v>3.3844133099824822</v>
        <stp/>
        <stp>StudyData</stp>
        <stp>S.STE</stp>
        <stp>PCB</stp>
        <stp>BaseType=Index,Index=1</stp>
        <stp>Close</stp>
        <stp>M</stp>
        <stp>0</stp>
        <stp>all</stp>
        <stp/>
        <stp/>
        <stp/>
        <stp>T</stp>
        <tr r="J417" s="1"/>
      </tp>
      <tp>
        <v>-6.3904667819214582</v>
        <stp/>
        <stp>StudyData</stp>
        <stp>S.ICE</stp>
        <stp>PCB</stp>
        <stp>BaseType=Index,Index=1</stp>
        <stp>Close</stp>
        <stp>A</stp>
        <stp>0</stp>
        <stp>all</stp>
        <stp/>
        <stp/>
        <stp/>
        <stp>T</stp>
        <tr r="L243" s="1"/>
      </tp>
      <tp>
        <v>-0.57056663168938626</v>
        <stp/>
        <stp>StudyData</stp>
        <stp>S.ICE</stp>
        <stp>PCB</stp>
        <stp>BaseType=Index,Index=1</stp>
        <stp>Close</stp>
        <stp>M</stp>
        <stp>0</stp>
        <stp>all</stp>
        <stp/>
        <stp/>
        <stp/>
        <stp>T</stp>
        <tr r="J243" s="1"/>
      </tp>
      <tp>
        <v>0.87159015302728016</v>
        <stp/>
        <stp>StudyData</stp>
        <stp>S.ICE</stp>
        <stp>PCB</stp>
        <stp>BaseType=Index,Index=1</stp>
        <stp>Close</stp>
        <stp>W</stp>
        <stp>0</stp>
        <stp>all</stp>
        <stp/>
        <stp/>
        <stp/>
        <stp>T</stp>
        <tr r="I243" s="1"/>
      </tp>
      <tp>
        <v>23.150028429859489</v>
        <stp/>
        <stp>StudyData</stp>
        <stp>S.ICE</stp>
        <stp>PCB</stp>
        <stp>BaseType=Index,Index=1</stp>
        <stp>Close</stp>
        <stp>Q</stp>
        <stp>0</stp>
        <stp>all</stp>
        <stp/>
        <stp/>
        <stp/>
        <stp>T</stp>
        <tr r="K243" s="1"/>
      </tp>
      <tp>
        <v>4.1149943630214292</v>
        <stp/>
        <stp>StudyData</stp>
        <stp>S.HPE</stp>
        <stp>PCB</stp>
        <stp>BaseType=Index,Index=1</stp>
        <stp>Close</stp>
        <stp>W</stp>
        <stp>0</stp>
        <stp>all</stp>
        <stp/>
        <stp/>
        <stp/>
        <stp>T</stp>
        <tr r="I232" s="1"/>
      </tp>
      <tp>
        <v>22.833074706273564</v>
        <stp/>
        <stp>StudyData</stp>
        <stp>S.HPE</stp>
        <stp>PCB</stp>
        <stp>BaseType=Index,Index=1</stp>
        <stp>Close</stp>
        <stp>Q</stp>
        <stp>0</stp>
        <stp>all</stp>
        <stp/>
        <stp/>
        <stp/>
        <stp>T</stp>
        <tr r="K232" s="1"/>
      </tp>
      <tp>
        <v>130.68276436303083</v>
        <stp/>
        <stp>StudyData</stp>
        <stp>S.HPE</stp>
        <stp>PCB</stp>
        <stp>BaseType=Index,Index=1</stp>
        <stp>Close</stp>
        <stp>A</stp>
        <stp>0</stp>
        <stp>all</stp>
        <stp/>
        <stp/>
        <stp/>
        <stp>T</stp>
        <tr r="L232" s="1"/>
      </tp>
      <tp>
        <v>15.678496868476003</v>
        <stp/>
        <stp>StudyData</stp>
        <stp>S.HPE</stp>
        <stp>PCB</stp>
        <stp>BaseType=Index,Index=1</stp>
        <stp>Close</stp>
        <stp>M</stp>
        <stp>0</stp>
        <stp>all</stp>
        <stp/>
        <stp/>
        <stp/>
        <stp>T</stp>
        <tr r="J232" s="1"/>
      </tp>
      <tp>
        <v>-2.7860367800902996</v>
        <stp/>
        <stp>StudyData</stp>
        <stp>S.OKE</stp>
        <stp>PCB</stp>
        <stp>BaseType=Index,Index=1</stp>
        <stp>Close</stp>
        <stp>M</stp>
        <stp>0</stp>
        <stp>all</stp>
        <stp/>
        <stp/>
        <stp/>
        <stp>T</stp>
        <tr r="J350" s="1"/>
      </tp>
      <tp>
        <v>20.108843537414966</v>
        <stp/>
        <stp>StudyData</stp>
        <stp>S.OKE</stp>
        <stp>PCB</stp>
        <stp>BaseType=Index,Index=1</stp>
        <stp>Close</stp>
        <stp>A</stp>
        <stp>0</stp>
        <stp>all</stp>
        <stp/>
        <stp/>
        <stp/>
        <stp>T</stp>
        <tr r="L350" s="1"/>
      </tp>
      <tp>
        <v>2.1522795649155282</v>
        <stp/>
        <stp>StudyData</stp>
        <stp>S.OKE</stp>
        <stp>PCB</stp>
        <stp>BaseType=Index,Index=1</stp>
        <stp>Close</stp>
        <stp>W</stp>
        <stp>0</stp>
        <stp>all</stp>
        <stp/>
        <stp/>
        <stp/>
        <stp>T</stp>
        <tr r="I350" s="1"/>
      </tp>
      <tp>
        <v>1.5412928456406756</v>
        <stp/>
        <stp>StudyData</stp>
        <stp>S.OKE</stp>
        <stp>PCB</stp>
        <stp>BaseType=Index,Index=1</stp>
        <stp>Close</stp>
        <stp>Q</stp>
        <stp>0</stp>
        <stp>all</stp>
        <stp/>
        <stp/>
        <stp/>
        <stp>T</stp>
        <tr r="K350" s="1"/>
      </tp>
      <tp>
        <v>0.5034763845600595</v>
        <stp/>
        <stp>StudyData</stp>
        <stp>S.NKE</stp>
        <stp>PCB</stp>
        <stp>BaseType=Index,Index=1</stp>
        <stp>Close</stp>
        <stp>M</stp>
        <stp>0</stp>
        <stp>all</stp>
        <stp/>
        <stp/>
        <stp/>
        <stp>T</stp>
        <tr r="J335" s="1"/>
      </tp>
      <tp>
        <v>4.8455406078724472</v>
        <stp/>
        <stp>StudyData</stp>
        <stp>S.NEE</stp>
        <stp>PCB</stp>
        <stp>BaseType=Index,Index=1</stp>
        <stp>Close</stp>
        <stp>A</stp>
        <stp>0</stp>
        <stp>all</stp>
        <stp/>
        <stp/>
        <stp/>
        <stp>T</stp>
        <tr r="L331" s="1"/>
      </tp>
      <tp>
        <v>23.47923681257015</v>
        <stp/>
        <stp>StudyData</stp>
        <stp>S.NUE</stp>
        <stp>PCB</stp>
        <stp>BaseType=Index,Index=1</stp>
        <stp>Close</stp>
        <stp>Q</stp>
        <stp>0</stp>
        <stp>all</stp>
        <stp/>
        <stp/>
        <stp/>
        <stp>T</stp>
        <tr r="K342" s="1"/>
      </tp>
      <tp>
        <v>0.88764992847449509</v>
        <stp/>
        <stp>StudyData</stp>
        <stp>S.NUE</stp>
        <stp>PCB</stp>
        <stp>BaseType=Index,Index=1</stp>
        <stp>Close</stp>
        <stp>W</stp>
        <stp>0</stp>
        <stp>all</stp>
        <stp/>
        <stp/>
        <stp/>
        <stp>T</stp>
        <tr r="I342" s="1"/>
      </tp>
      <tp>
        <v>-34.201852142520799</v>
        <stp/>
        <stp>StudyData</stp>
        <stp>S.NKE</stp>
        <stp>PCB</stp>
        <stp>BaseType=Index,Index=1</stp>
        <stp>Close</stp>
        <stp>A</stp>
        <stp>0</stp>
        <stp>all</stp>
        <stp/>
        <stp/>
        <stp/>
        <stp>T</stp>
        <tr r="L335" s="1"/>
      </tp>
      <tp>
        <v>-3.1638288080994017</v>
        <stp/>
        <stp>StudyData</stp>
        <stp>S.NEE</stp>
        <stp>PCB</stp>
        <stp>BaseType=Index,Index=1</stp>
        <stp>Close</stp>
        <stp>M</stp>
        <stp>0</stp>
        <stp>all</stp>
        <stp/>
        <stp/>
        <stp/>
        <stp>T</stp>
        <tr r="J331" s="1"/>
      </tp>
      <tp>
        <v>-4.1016292582887033</v>
        <stp/>
        <stp>StudyData</stp>
        <stp>S.NEE</stp>
        <stp>PCB</stp>
        <stp>BaseType=Index,Index=1</stp>
        <stp>Close</stp>
        <stp>Q</stp>
        <stp>0</stp>
        <stp>all</stp>
        <stp/>
        <stp/>
        <stp/>
        <stp>T</stp>
        <tr r="K331" s="1"/>
      </tp>
      <tp>
        <v>68.628532891913423</v>
        <stp/>
        <stp>StudyData</stp>
        <stp>S.NUE</stp>
        <stp>PCB</stp>
        <stp>BaseType=Index,Index=1</stp>
        <stp>Close</stp>
        <stp>A</stp>
        <stp>0</stp>
        <stp>all</stp>
        <stp/>
        <stp/>
        <stp/>
        <stp>T</stp>
        <tr r="L342" s="1"/>
      </tp>
      <tp>
        <v>-0.56704075605434612</v>
        <stp/>
        <stp>StudyData</stp>
        <stp>S.NEE</stp>
        <stp>PCB</stp>
        <stp>BaseType=Index,Index=1</stp>
        <stp>Close</stp>
        <stp>W</stp>
        <stp>0</stp>
        <stp>all</stp>
        <stp/>
        <stp/>
        <stp/>
        <stp>T</stp>
        <tr r="I331" s="1"/>
      </tp>
      <tp>
        <v>0.52757793764987726</v>
        <stp/>
        <stp>StudyData</stp>
        <stp>S.NKE</stp>
        <stp>PCB</stp>
        <stp>BaseType=Index,Index=1</stp>
        <stp>Close</stp>
        <stp>W</stp>
        <stp>0</stp>
        <stp>all</stp>
        <stp/>
        <stp/>
        <stp/>
        <stp>T</stp>
        <tr r="I335" s="1"/>
      </tp>
      <tp>
        <v>2.1193666260657671</v>
        <stp/>
        <stp>StudyData</stp>
        <stp>S.NKE</stp>
        <stp>PCB</stp>
        <stp>BaseType=Index,Index=1</stp>
        <stp>Close</stp>
        <stp>Q</stp>
        <stp>0</stp>
        <stp>all</stp>
        <stp/>
        <stp/>
        <stp/>
        <stp>T</stp>
        <tr r="K335" s="1"/>
      </tp>
      <tp>
        <v>6.9027167787321657</v>
        <stp/>
        <stp>StudyData</stp>
        <stp>S.NUE</stp>
        <stp>PCB</stp>
        <stp>BaseType=Index,Index=1</stp>
        <stp>Close</stp>
        <stp>M</stp>
        <stp>0</stp>
        <stp>all</stp>
        <stp/>
        <stp/>
        <stp/>
        <stp>T</stp>
        <tr r="J342" s="1"/>
      </tp>
      <tp>
        <v>-2.5733815842380396</v>
        <stp/>
        <stp>StudyData</stp>
        <stp>S.ARE</stp>
        <stp>PCB</stp>
        <stp>BaseType=Index,Index=1</stp>
        <stp>Close</stp>
        <stp>W</stp>
        <stp>0</stp>
        <stp>all</stp>
        <stp/>
        <stp/>
        <stp/>
        <stp>T</stp>
        <tr r="I43" s="1"/>
      </tp>
      <tp>
        <v>7.1199679551371915</v>
        <stp/>
        <stp>StudyData</stp>
        <stp>S.AEE</stp>
        <stp>PCB</stp>
        <stp>BaseType=Index,Index=1</stp>
        <stp>Close</stp>
        <stp>A</stp>
        <stp>0</stp>
        <stp>all</stp>
        <stp/>
        <stp/>
        <stp/>
        <stp>T</stp>
        <tr r="L14" s="1"/>
      </tp>
      <tp>
        <v>-8.306527909176916</v>
        <stp/>
        <stp>StudyData</stp>
        <stp>S.ARE</stp>
        <stp>PCB</stp>
        <stp>BaseType=Index,Index=1</stp>
        <stp>Close</stp>
        <stp>Q</stp>
        <stp>0</stp>
        <stp>all</stp>
        <stp/>
        <stp/>
        <stp/>
        <stp>T</stp>
        <tr r="K43" s="1"/>
      </tp>
      <tp>
        <v>4.8074138430350439</v>
        <stp/>
        <stp>StudyData</stp>
        <stp>S.AME</stp>
        <stp>PCB</stp>
        <stp>BaseType=Index,Index=1</stp>
        <stp>Close</stp>
        <stp>M</stp>
        <stp>0</stp>
        <stp>all</stp>
        <stp/>
        <stp/>
        <stp/>
        <stp>T</stp>
        <tr r="J29" s="1"/>
      </tp>
      <tp>
        <v>23.389021479713609</v>
        <stp/>
        <stp>StudyData</stp>
        <stp>S.AME</stp>
        <stp>PCB</stp>
        <stp>BaseType=Index,Index=1</stp>
        <stp>Close</stp>
        <stp>A</stp>
        <stp>0</stp>
        <stp>all</stp>
        <stp/>
        <stp/>
        <stp/>
        <stp>T</stp>
        <tr r="L29" s="1"/>
      </tp>
      <tp>
        <v>-2.4085393668460915</v>
        <stp/>
        <stp>StudyData</stp>
        <stp>S.AEE</stp>
        <stp>PCB</stp>
        <stp>BaseType=Index,Index=1</stp>
        <stp>Close</stp>
        <stp>M</stp>
        <stp>0</stp>
        <stp>all</stp>
        <stp/>
        <stp/>
        <stp/>
        <stp>T</stp>
        <tr r="J14" s="1"/>
      </tp>
      <tp>
        <v>-5.3697806086341178</v>
        <stp/>
        <stp>StudyData</stp>
        <stp>S.AEE</stp>
        <stp>PCB</stp>
        <stp>BaseType=Index,Index=1</stp>
        <stp>Close</stp>
        <stp>Q</stp>
        <stp>0</stp>
        <stp>all</stp>
        <stp/>
        <stp/>
        <stp/>
        <stp>T</stp>
        <tr r="K14" s="1"/>
      </tp>
      <tp>
        <v>-0.98079280751940512</v>
        <stp/>
        <stp>StudyData</stp>
        <stp>S.ARE</stp>
        <stp>PCB</stp>
        <stp>BaseType=Index,Index=1</stp>
        <stp>Close</stp>
        <stp>A</stp>
        <stp>0</stp>
        <stp>all</stp>
        <stp/>
        <stp/>
        <stp/>
        <stp>T</stp>
        <tr r="L43" s="1"/>
      </tp>
      <tp>
        <v>-1.7181183388460166</v>
        <stp/>
        <stp>StudyData</stp>
        <stp>S.AEE</stp>
        <stp>PCB</stp>
        <stp>BaseType=Index,Index=1</stp>
        <stp>Close</stp>
        <stp>W</stp>
        <stp>0</stp>
        <stp>all</stp>
        <stp/>
        <stp/>
        <stp/>
        <stp>T</stp>
        <tr r="I14" s="1"/>
      </tp>
      <tp>
        <v>-5.8114674441205088</v>
        <stp/>
        <stp>StudyData</stp>
        <stp>S.ARE</stp>
        <stp>PCB</stp>
        <stp>BaseType=Index,Index=1</stp>
        <stp>Close</stp>
        <stp>M</stp>
        <stp>0</stp>
        <stp>all</stp>
        <stp/>
        <stp/>
        <stp/>
        <stp>T</stp>
        <tr r="J43" s="1"/>
      </tp>
      <tp>
        <v>4.7077787881292945</v>
        <stp/>
        <stp>StudyData</stp>
        <stp>S.AME</stp>
        <stp>PCB</stp>
        <stp>BaseType=Index,Index=1</stp>
        <stp>Close</stp>
        <stp>Q</stp>
        <stp>0</stp>
        <stp>all</stp>
        <stp/>
        <stp/>
        <stp/>
        <stp>T</stp>
        <tr r="K29" s="1"/>
      </tp>
      <tp>
        <v>-0.13009540329574396</v>
        <stp/>
        <stp>StudyData</stp>
        <stp>S.AME</stp>
        <stp>PCB</stp>
        <stp>BaseType=Index,Index=1</stp>
        <stp>Close</stp>
        <stp>W</stp>
        <stp>0</stp>
        <stp>all</stp>
        <stp/>
        <stp/>
        <stp/>
        <stp>T</stp>
        <tr r="I29" s="1"/>
      </tp>
      <tp>
        <v>-0.48172075133500891</v>
        <stp/>
        <stp>StudyData</stp>
        <stp>S.CME</stp>
        <stp>PCB</stp>
        <stp>BaseType=Index,Index=1</stp>
        <stp>Close</stp>
        <stp>M</stp>
        <stp>0</stp>
        <stp>all</stp>
        <stp/>
        <stp/>
        <stp/>
        <stp>T</stp>
        <tr r="J99" s="1"/>
      </tp>
      <tp>
        <v>-2.4095503149260233</v>
        <stp/>
        <stp>StudyData</stp>
        <stp>S.CME</stp>
        <stp>PCB</stp>
        <stp>BaseType=Index,Index=1</stp>
        <stp>Close</stp>
        <stp>A</stp>
        <stp>0</stp>
        <stp>all</stp>
        <stp/>
        <stp/>
        <stp/>
        <stp>T</stp>
        <tr r="L99" s="1"/>
      </tp>
      <tp>
        <v>20.681066884028432</v>
        <stp/>
        <stp>StudyData</stp>
        <stp>S.CME</stp>
        <stp>PCB</stp>
        <stp>BaseType=Index,Index=1</stp>
        <stp>Close</stp>
        <stp>Q</stp>
        <stp>0</stp>
        <stp>all</stp>
        <stp/>
        <stp/>
        <stp/>
        <stp>T</stp>
        <tr r="K99" s="1"/>
      </tp>
      <tp>
        <v>1.0771448077068857</v>
        <stp/>
        <stp>StudyData</stp>
        <stp>S.CME</stp>
        <stp>PCB</stp>
        <stp>BaseType=Index,Index=1</stp>
        <stp>Close</stp>
        <stp>W</stp>
        <stp>0</stp>
        <stp>all</stp>
        <stp/>
        <stp/>
        <stp/>
        <stp>T</stp>
        <tr r="I99" s="1"/>
      </tp>
      <tp>
        <v>2.7776732753972104</v>
        <stp/>
        <stp>StudyData</stp>
        <stp>S.EME</stp>
        <stp>PCB</stp>
        <stp>BaseType=Index,Index=1</stp>
        <stp>Close</stp>
        <stp>M</stp>
        <stp>0</stp>
        <stp>all</stp>
        <stp/>
        <stp/>
        <stp/>
        <stp>T</stp>
        <tr r="J162" s="1"/>
      </tp>
      <tp>
        <v>2.6497199482981402</v>
        <stp/>
        <stp>StudyData</stp>
        <stp>S.EXE</stp>
        <stp>PCB</stp>
        <stp>BaseType=Index,Index=1</stp>
        <stp>Close</stp>
        <stp>W</stp>
        <stp>0</stp>
        <stp>all</stp>
        <stp/>
        <stp/>
        <stp/>
        <stp>T</stp>
        <tr r="I176" s="1"/>
      </tp>
      <tp>
        <v>33.96426878504063</v>
        <stp/>
        <stp>StudyData</stp>
        <stp>S.EME</stp>
        <stp>PCB</stp>
        <stp>BaseType=Index,Index=1</stp>
        <stp>Close</stp>
        <stp>A</stp>
        <stp>0</stp>
        <stp>all</stp>
        <stp/>
        <stp/>
        <stp/>
        <stp>T</stp>
        <tr r="L162" s="1"/>
      </tp>
      <tp>
        <v>4.5070731439850853</v>
        <stp/>
        <stp>StudyData</stp>
        <stp>S.EXE</stp>
        <stp>PCB</stp>
        <stp>BaseType=Index,Index=1</stp>
        <stp>Close</stp>
        <stp>Q</stp>
        <stp>0</stp>
        <stp>all</stp>
        <stp/>
        <stp/>
        <stp/>
        <stp>T</stp>
        <tr r="K176" s="1"/>
      </tp>
      <tp>
        <v>1.3506327767733661</v>
        <stp/>
        <stp>StudyData</stp>
        <stp>S.EXE</stp>
        <stp>PCB</stp>
        <stp>BaseType=Index,Index=1</stp>
        <stp>Close</stp>
        <stp>M</stp>
        <stp>0</stp>
        <stp>all</stp>
        <stp/>
        <stp/>
        <stp/>
        <stp>T</stp>
        <tr r="J176" s="1"/>
      </tp>
      <tp>
        <v>-1.2411432978261863</v>
        <stp/>
        <stp>StudyData</stp>
        <stp>S.EME</stp>
        <stp>PCB</stp>
        <stp>BaseType=Index,Index=1</stp>
        <stp>Close</stp>
        <stp>Q</stp>
        <stp>0</stp>
        <stp>all</stp>
        <stp/>
        <stp/>
        <stp/>
        <stp>T</stp>
        <tr r="K162" s="1"/>
      </tp>
      <tp>
        <v>0.32806953115437187</v>
        <stp/>
        <stp>StudyData</stp>
        <stp>S.EME</stp>
        <stp>PCB</stp>
        <stp>BaseType=Index,Index=1</stp>
        <stp>Close</stp>
        <stp>W</stp>
        <stp>0</stp>
        <stp>all</stp>
        <stp/>
        <stp/>
        <stp/>
        <stp>T</stp>
        <tr r="I162" s="1"/>
      </tp>
      <tp>
        <v>-13.646248640811891</v>
        <stp/>
        <stp>StudyData</stp>
        <stp>S.EXE</stp>
        <stp>PCB</stp>
        <stp>BaseType=Index,Index=1</stp>
        <stp>Close</stp>
        <stp>A</stp>
        <stp>0</stp>
        <stp>all</stp>
        <stp/>
        <stp/>
        <stp/>
        <stp>T</stp>
        <tr r="L176" s="1"/>
      </tp>
      <tp>
        <v>-9.6278795038393294</v>
        <stp/>
        <stp>StudyData</stp>
        <stp>S.DTE</stp>
        <stp>PCB</stp>
        <stp>BaseType=Index,Index=1</stp>
        <stp>Close</stp>
        <stp>Q</stp>
        <stp>0</stp>
        <stp>all</stp>
        <stp/>
        <stp/>
        <stp/>
        <stp>T</stp>
        <tr r="K148" s="1"/>
      </tp>
      <tp>
        <v>-1.5514406234360387</v>
        <stp/>
        <stp>StudyData</stp>
        <stp>S.DTE</stp>
        <stp>PCB</stp>
        <stp>BaseType=Index,Index=1</stp>
        <stp>Close</stp>
        <stp>W</stp>
        <stp>0</stp>
        <stp>all</stp>
        <stp/>
        <stp/>
        <stp/>
        <stp>T</stp>
        <tr r="I148" s="1"/>
      </tp>
      <tp>
        <v>6.7607380989300889</v>
        <stp/>
        <stp>StudyData</stp>
        <stp>S.DTE</stp>
        <stp>PCB</stp>
        <stp>BaseType=Index,Index=1</stp>
        <stp>Close</stp>
        <stp>A</stp>
        <stp>0</stp>
        <stp>all</stp>
        <stp/>
        <stp/>
        <stp/>
        <stp>T</stp>
        <tr r="L148" s="1"/>
      </tp>
      <tp>
        <v>-2.9393106364981936</v>
        <stp/>
        <stp>StudyData</stp>
        <stp>S.DTE</stp>
        <stp>PCB</stp>
        <stp>BaseType=Index,Index=1</stp>
        <stp>Close</stp>
        <stp>M</stp>
        <stp>0</stp>
        <stp>all</stp>
        <stp/>
        <stp/>
        <stp/>
        <stp>T</stp>
        <tr r="J148" s="1"/>
      </tp>
      <tp t="s">
        <v>Uber Technologies, Inc.</v>
        <stp/>
        <stp>ContractData</stp>
        <stp>S.UBER</stp>
        <stp>LongDescription</stp>
        <stp/>
        <stp>T</stp>
        <tr r="B457" s="1"/>
      </tp>
      <tp t="s">
        <v>ULTA BEAUTY, INC.</v>
        <stp/>
        <stp>ContractData</stp>
        <stp>S.ULTA</stp>
        <stp>LongDescription</stp>
        <stp/>
        <stp>T</stp>
        <tr r="B460" s="1"/>
      </tp>
      <tp>
        <v>26924024.492058702</v>
        <stp/>
        <stp>StudyData</stp>
        <stp>S.VZ</stp>
        <stp>MA</stp>
        <stp>InputChoice=Vol,MAType=Sim,Period=21</stp>
        <stp>MA</stp>
        <stp>D</stp>
        <stp>-1</stp>
        <stp>all</stp>
        <stp/>
        <stp/>
        <stp/>
        <stp>T</stp>
        <tr r="N479" s="1"/>
      </tp>
      <tp>
        <v>98.825238095200007</v>
        <stp/>
        <stp>StudyData</stp>
        <stp>S.CLX</stp>
        <stp>MA</stp>
        <stp>InputChoice=Close,MAType=Sim,Period=21</stp>
        <stp>MA</stp>
        <stp>D</stp>
        <stp/>
        <stp>all</stp>
        <stp/>
        <stp/>
        <stp/>
        <stp>T</stp>
        <tr r="P97" s="1"/>
      </tp>
      <tp>
        <v>1173.2076190476</v>
        <stp/>
        <stp>StudyData</stp>
        <stp>S.LLY</stp>
        <stp>MA</stp>
        <stp>InputChoice=Close,MAType=Sim,Period=21</stp>
        <stp>MA</stp>
        <stp>D</stp>
        <stp/>
        <stp>all</stp>
        <stp/>
        <stp/>
        <stp/>
        <stp>T</stp>
        <tr r="P286" s="1"/>
      </tp>
      <tp>
        <v>185.89904761899999</v>
        <stp/>
        <stp>StudyData</stp>
        <stp>S.DLR</stp>
        <stp>MA</stp>
        <stp>InputChoice=Close,MAType=Sim,Period=21</stp>
        <stp>MA</stp>
        <stp>D</stp>
        <stp/>
        <stp>all</stp>
        <stp/>
        <stp/>
        <stp/>
        <stp>T</stp>
        <tr r="P141" s="1"/>
      </tp>
      <tp>
        <v>387.53</v>
        <stp/>
        <stp>StudyData</stp>
        <stp>S.ELV</stp>
        <stp>MA</stp>
        <stp>InputChoice=Close,MAType=Sim,Period=21</stp>
        <stp>MA</stp>
        <stp>D</stp>
        <stp/>
        <stp>all</stp>
        <stp/>
        <stp/>
        <stp/>
        <stp>T</stp>
        <tr r="P161" s="1"/>
      </tp>
      <tp>
        <v>154.580952381</v>
        <stp/>
        <stp>StudyData</stp>
        <stp>S.GLW</stp>
        <stp>MA</stp>
        <stp>InputChoice=Close,MAType=Sim,Period=21</stp>
        <stp>MA</stp>
        <stp>D</stp>
        <stp/>
        <stp>all</stp>
        <stp/>
        <stp/>
        <stp/>
        <stp>T</stp>
        <tr r="P211" s="1"/>
      </tp>
      <tp>
        <v>321.83952380950001</v>
        <stp/>
        <stp>StudyData</stp>
        <stp>S.HLT</stp>
        <stp>MA</stp>
        <stp>InputChoice=Close,MAType=Sim,Period=21</stp>
        <stp>MA</stp>
        <stp>D</stp>
        <stp/>
        <stp>all</stp>
        <stp/>
        <stp/>
        <stp/>
        <stp>T</stp>
        <tr r="P228" s="1"/>
      </tp>
      <tp>
        <v>1084.2714285714001</v>
        <stp/>
        <stp>StudyData</stp>
        <stp>S.BLK</stp>
        <stp>MA</stp>
        <stp>InputChoice=Close,MAType=Sim,Period=21</stp>
        <stp>MA</stp>
        <stp>D</stp>
        <stp/>
        <stp>all</stp>
        <stp/>
        <stp/>
        <stp/>
        <stp>T</stp>
        <tr r="P66" s="1"/>
      </tp>
      <tp>
        <v>305.16571428570001</v>
        <stp/>
        <stp>StudyData</stp>
        <stp>S.VLO</stp>
        <stp>MA</stp>
        <stp>InputChoice=Close,MAType=Sim,Period=21</stp>
        <stp>MA</stp>
        <stp>D</stp>
        <stp/>
        <stp>all</stp>
        <stp/>
        <stp/>
        <stp/>
        <stp>T</stp>
        <tr r="P469" s="1"/>
      </tp>
      <tp>
        <v>259.51047619050001</v>
        <stp/>
        <stp>StudyData</stp>
        <stp>S.ALL</stp>
        <stp>MA</stp>
        <stp>InputChoice=Close,MAType=Sim,Period=21</stp>
        <stp>MA</stp>
        <stp>D</stp>
        <stp/>
        <stp>all</stp>
        <stp/>
        <stp/>
        <stp/>
        <stp>T</stp>
        <tr r="P24" s="1"/>
      </tp>
      <tp>
        <v>556.52666666669995</v>
        <stp/>
        <stp>StudyData</stp>
        <stp>S.MLM</stp>
        <stp>MA</stp>
        <stp>InputChoice=Close,MAType=Sim,Period=21</stp>
        <stp>MA</stp>
        <stp>D</stp>
        <stp/>
        <stp>all</stp>
        <stp/>
        <stp/>
        <stp/>
        <stp>T</stp>
        <tr r="P310" s="1"/>
      </tp>
      <tp>
        <v>120.5095238095</v>
        <stp/>
        <stp>StudyData</stp>
        <stp>S.ALB</stp>
        <stp>MA</stp>
        <stp>InputChoice=Close,MAType=Sim,Period=21</stp>
        <stp>MA</stp>
        <stp>D</stp>
        <stp/>
        <stp>all</stp>
        <stp/>
        <stp/>
        <stp/>
        <stp>T</stp>
        <tr r="P22" s="1"/>
      </tp>
      <tp>
        <v>49.0595238095</v>
        <stp/>
        <stp>StudyData</stp>
        <stp>S.SLB</stp>
        <stp>MA</stp>
        <stp>InputChoice=Close,MAType=Sim,Period=21</stp>
        <stp>MA</stp>
        <stp>D</stp>
        <stp/>
        <stp>all</stp>
        <stp/>
        <stp/>
        <stp/>
        <stp>T</stp>
        <tr r="P407" s="1"/>
      </tp>
      <tp>
        <v>144.4938095238</v>
        <stp/>
        <stp>StudyData</stp>
        <stp>S.PLD</stp>
        <stp>MA</stp>
        <stp>InputChoice=Close,MAType=Sim,Period=21</stp>
        <stp>MA</stp>
        <stp>D</stp>
        <stp/>
        <stp>all</stp>
        <stp/>
        <stp/>
        <stp/>
        <stp>T</stp>
        <tr r="P370" s="1"/>
      </tp>
      <tp>
        <v>-4.7991148606597038</v>
        <stp/>
        <stp>StudyData</stp>
        <stp>S.PLD</stp>
        <stp>PCB</stp>
        <stp>BaseType=Index,Index=1</stp>
        <stp>Close</stp>
        <stp>M</stp>
        <stp>0</stp>
        <stp>all</stp>
        <stp/>
        <stp/>
        <stp/>
        <stp>T</stp>
        <tr r="J370" s="1"/>
      </tp>
      <tp>
        <v>7.8411405295315832</v>
        <stp/>
        <stp>StudyData</stp>
        <stp>S.PLD</stp>
        <stp>PCB</stp>
        <stp>BaseType=Index,Index=1</stp>
        <stp>Close</stp>
        <stp>A</stp>
        <stp>0</stp>
        <stp>all</stp>
        <stp/>
        <stp/>
        <stp/>
        <stp>T</stp>
        <tr r="L370" s="1"/>
      </tp>
      <tp>
        <v>1.6239757879973551</v>
        <stp/>
        <stp>StudyData</stp>
        <stp>S.PLD</stp>
        <stp>PCB</stp>
        <stp>BaseType=Index,Index=1</stp>
        <stp>Close</stp>
        <stp>Q</stp>
        <stp>0</stp>
        <stp>all</stp>
        <stp/>
        <stp/>
        <stp/>
        <stp>T</stp>
        <tr r="K370" s="1"/>
      </tp>
      <tp>
        <v>-1.7765410958903971</v>
        <stp/>
        <stp>StudyData</stp>
        <stp>S.PLD</stp>
        <stp>PCB</stp>
        <stp>BaseType=Index,Index=1</stp>
        <stp>Close</stp>
        <stp>W</stp>
        <stp>0</stp>
        <stp>all</stp>
        <stp/>
        <stp/>
        <stp/>
        <stp>T</stp>
        <tr r="I370" s="1"/>
      </tp>
      <tp>
        <v>3.8961038961038952</v>
        <stp/>
        <stp>StudyData</stp>
        <stp>S.RMD</stp>
        <stp>PCB</stp>
        <stp>BaseType=Index,Index=1</stp>
        <stp>Close</stp>
        <stp>M</stp>
        <stp>0</stp>
        <stp>all</stp>
        <stp/>
        <stp/>
        <stp/>
        <stp>T</stp>
        <tr r="J394" s="1"/>
      </tp>
      <tp>
        <v>-8.996554157844475</v>
        <stp/>
        <stp>StudyData</stp>
        <stp>S.RMD</stp>
        <stp>PCB</stp>
        <stp>BaseType=Index,Index=1</stp>
        <stp>Close</stp>
        <stp>A</stp>
        <stp>0</stp>
        <stp>all</stp>
        <stp/>
        <stp/>
        <stp/>
        <stp>T</stp>
        <tr r="L394" s="1"/>
      </tp>
      <tp>
        <v>12.479474548440077</v>
        <stp/>
        <stp>StudyData</stp>
        <stp>S.RMD</stp>
        <stp>PCB</stp>
        <stp>BaseType=Index,Index=1</stp>
        <stp>Close</stp>
        <stp>Q</stp>
        <stp>0</stp>
        <stp>all</stp>
        <stp/>
        <stp/>
        <stp/>
        <stp>T</stp>
        <tr r="K394" s="1"/>
      </tp>
      <tp>
        <v>3.4254977823912518</v>
        <stp/>
        <stp>StudyData</stp>
        <stp>S.RMD</stp>
        <stp>PCB</stp>
        <stp>BaseType=Index,Index=1</stp>
        <stp>Close</stp>
        <stp>W</stp>
        <stp>0</stp>
        <stp>all</stp>
        <stp/>
        <stp/>
        <stp/>
        <stp>T</stp>
        <tr r="I394" s="1"/>
      </tp>
      <tp>
        <v>-28.595132743362836</v>
        <stp/>
        <stp>StudyData</stp>
        <stp>S.TTD</stp>
        <stp>PCB</stp>
        <stp>BaseType=Index,Index=1</stp>
        <stp>Close</stp>
        <stp>Q</stp>
        <stp>0</stp>
        <stp>all</stp>
        <stp/>
        <stp/>
        <stp/>
        <stp>T</stp>
        <tr r="K451" s="1"/>
      </tp>
      <tp>
        <v>-6.4492753623188444</v>
        <stp/>
        <stp>StudyData</stp>
        <stp>S.TTD</stp>
        <stp>PCB</stp>
        <stp>BaseType=Index,Index=1</stp>
        <stp>Close</stp>
        <stp>W</stp>
        <stp>0</stp>
        <stp>all</stp>
        <stp/>
        <stp/>
        <stp/>
        <stp>T</stp>
        <tr r="I451" s="1"/>
      </tp>
      <tp>
        <v>-65.990516332982082</v>
        <stp/>
        <stp>StudyData</stp>
        <stp>S.TTD</stp>
        <stp>PCB</stp>
        <stp>BaseType=Index,Index=1</stp>
        <stp>Close</stp>
        <stp>A</stp>
        <stp>0</stp>
        <stp>all</stp>
        <stp/>
        <stp/>
        <stp/>
        <stp>T</stp>
        <tr r="L451" s="1"/>
      </tp>
      <tp>
        <v>-28.436807095343678</v>
        <stp/>
        <stp>StudyData</stp>
        <stp>S.TTD</stp>
        <stp>PCB</stp>
        <stp>BaseType=Index,Index=1</stp>
        <stp>Close</stp>
        <stp>M</stp>
        <stp>0</stp>
        <stp>all</stp>
        <stp/>
        <stp/>
        <stp/>
        <stp>T</stp>
        <tr r="J451" s="1"/>
      </tp>
      <tp>
        <v>-6.2456627342123543</v>
        <stp/>
        <stp>StudyData</stp>
        <stp>S.WBD</stp>
        <stp>PCB</stp>
        <stp>BaseType=Index,Index=1</stp>
        <stp>Close</stp>
        <stp>A</stp>
        <stp>0</stp>
        <stp>all</stp>
        <stp/>
        <stp/>
        <stp/>
        <stp>T</stp>
        <tr r="L482" s="1"/>
      </tp>
      <tp>
        <v>2.7376425855513267</v>
        <stp/>
        <stp>StudyData</stp>
        <stp>S.WBD</stp>
        <stp>PCB</stp>
        <stp>BaseType=Index,Index=1</stp>
        <stp>Close</stp>
        <stp>M</stp>
        <stp>0</stp>
        <stp>all</stp>
        <stp/>
        <stp/>
        <stp/>
        <stp>T</stp>
        <tr r="J482" s="1"/>
      </tp>
      <tp>
        <v>0.89619118745331749</v>
        <stp/>
        <stp>StudyData</stp>
        <stp>S.WBD</stp>
        <stp>PCB</stp>
        <stp>BaseType=Index,Index=1</stp>
        <stp>Close</stp>
        <stp>W</stp>
        <stp>0</stp>
        <stp>all</stp>
        <stp/>
        <stp/>
        <stp/>
        <stp>T</stp>
        <tr r="I482" s="1"/>
      </tp>
      <tp>
        <v>1.350337584396097</v>
        <stp/>
        <stp>StudyData</stp>
        <stp>S.WBD</stp>
        <stp>PCB</stp>
        <stp>BaseType=Index,Index=1</stp>
        <stp>Close</stp>
        <stp>Q</stp>
        <stp>0</stp>
        <stp>all</stp>
        <stp/>
        <stp/>
        <stp/>
        <stp>T</stp>
        <tr r="K482" s="1"/>
      </tp>
      <tp>
        <v>12.271528207215598</v>
        <stp/>
        <stp>StudyData</stp>
        <stp>S.MTD</stp>
        <stp>PCB</stp>
        <stp>BaseType=Index,Index=1</stp>
        <stp>Close</stp>
        <stp>Q</stp>
        <stp>0</stp>
        <stp>all</stp>
        <stp/>
        <stp/>
        <stp/>
        <stp>T</stp>
        <tr r="K326" s="1"/>
      </tp>
      <tp>
        <v>0.33719026765351501</v>
        <stp/>
        <stp>StudyData</stp>
        <stp>S.MTD</stp>
        <stp>PCB</stp>
        <stp>BaseType=Index,Index=1</stp>
        <stp>Close</stp>
        <stp>W</stp>
        <stp>0</stp>
        <stp>all</stp>
        <stp/>
        <stp/>
        <stp/>
        <stp>T</stp>
        <tr r="I326" s="1"/>
      </tp>
      <tp>
        <v>-10.614141281942217</v>
        <stp/>
        <stp>StudyData</stp>
        <stp>S.MCD</stp>
        <stp>PCB</stp>
        <stp>BaseType=Index,Index=1</stp>
        <stp>Close</stp>
        <stp>A</stp>
        <stp>0</stp>
        <stp>all</stp>
        <stp/>
        <stp/>
        <stp/>
        <stp>T</stp>
        <tr r="L300" s="1"/>
      </tp>
      <tp>
        <v>0.94221105527638616</v>
        <stp/>
        <stp>StudyData</stp>
        <stp>S.MCD</stp>
        <stp>PCB</stp>
        <stp>BaseType=Index,Index=1</stp>
        <stp>Close</stp>
        <stp>M</stp>
        <stp>0</stp>
        <stp>all</stp>
        <stp/>
        <stp/>
        <stp/>
        <stp>T</stp>
        <tr r="J300" s="1"/>
      </tp>
      <tp>
        <v>2.8755047733809533</v>
        <stp/>
        <stp>StudyData</stp>
        <stp>S.MTD</stp>
        <stp>PCB</stp>
        <stp>BaseType=Index,Index=1</stp>
        <stp>Close</stp>
        <stp>A</stp>
        <stp>0</stp>
        <stp>all</stp>
        <stp/>
        <stp/>
        <stp/>
        <stp>T</stp>
        <tr r="L326" s="1"/>
      </tp>
      <tp>
        <v>-0.46997959778490983</v>
        <stp/>
        <stp>StudyData</stp>
        <stp>S.MCD</stp>
        <stp>PCB</stp>
        <stp>BaseType=Index,Index=1</stp>
        <stp>Close</stp>
        <stp>W</stp>
        <stp>0</stp>
        <stp>all</stp>
        <stp/>
        <stp/>
        <stp/>
        <stp>T</stp>
        <tr r="I300" s="1"/>
      </tp>
      <tp>
        <v>1.0654433798231644</v>
        <stp/>
        <stp>StudyData</stp>
        <stp>S.MCD</stp>
        <stp>PCB</stp>
        <stp>BaseType=Index,Index=1</stp>
        <stp>Close</stp>
        <stp>Q</stp>
        <stp>0</stp>
        <stp>all</stp>
        <stp/>
        <stp/>
        <stp/>
        <stp>T</stp>
        <tr r="K300" s="1"/>
      </tp>
      <tp>
        <v>1.2695050483654606</v>
        <stp/>
        <stp>StudyData</stp>
        <stp>S.MTD</stp>
        <stp>PCB</stp>
        <stp>BaseType=Index,Index=1</stp>
        <stp>Close</stp>
        <stp>M</stp>
        <stp>0</stp>
        <stp>all</stp>
        <stp/>
        <stp/>
        <stp/>
        <stp>T</stp>
        <tr r="J326" s="1"/>
      </tp>
      <tp>
        <v>0.83377273925653494</v>
        <stp/>
        <stp>StudyData</stp>
        <stp>S.APD</stp>
        <stp>PCB</stp>
        <stp>BaseType=Index,Index=1</stp>
        <stp>Close</stp>
        <stp>W</stp>
        <stp>0</stp>
        <stp>all</stp>
        <stp/>
        <stp/>
        <stp/>
        <stp>T</stp>
        <tr r="I38" s="1"/>
      </tp>
      <tp>
        <v>4.3625076744662055</v>
        <stp/>
        <stp>StudyData</stp>
        <stp>S.APD</stp>
        <stp>PCB</stp>
        <stp>BaseType=Index,Index=1</stp>
        <stp>Close</stp>
        <stp>Q</stp>
        <stp>0</stp>
        <stp>all</stp>
        <stp/>
        <stp/>
        <stp/>
        <stp>T</stp>
        <tr r="K38" s="1"/>
      </tp>
      <tp>
        <v>0.45363855927753183</v>
        <stp/>
        <stp>StudyData</stp>
        <stp>S.AMD</stp>
        <stp>PCB</stp>
        <stp>BaseType=Index,Index=1</stp>
        <stp>Close</stp>
        <stp>M</stp>
        <stp>0</stp>
        <stp>all</stp>
        <stp/>
        <stp/>
        <stp/>
        <stp>T</stp>
        <tr r="J28" s="1"/>
      </tp>
      <tp>
        <v>123.34236085169965</v>
        <stp/>
        <stp>StudyData</stp>
        <stp>S.AMD</stp>
        <stp>PCB</stp>
        <stp>BaseType=Index,Index=1</stp>
        <stp>Close</stp>
        <stp>A</stp>
        <stp>0</stp>
        <stp>all</stp>
        <stp/>
        <stp/>
        <stp/>
        <stp>T</stp>
        <tr r="L28" s="1"/>
      </tp>
      <tp>
        <v>23.864464415836778</v>
        <stp/>
        <stp>StudyData</stp>
        <stp>S.APD</stp>
        <stp>PCB</stp>
        <stp>BaseType=Index,Index=1</stp>
        <stp>Close</stp>
        <stp>A</stp>
        <stp>0</stp>
        <stp>all</stp>
        <stp/>
        <stp/>
        <stp/>
        <stp>T</stp>
        <tr r="L38" s="1"/>
      </tp>
      <tp>
        <v>3.7573332429041479</v>
        <stp/>
        <stp>StudyData</stp>
        <stp>S.APD</stp>
        <stp>PCB</stp>
        <stp>BaseType=Index,Index=1</stp>
        <stp>Close</stp>
        <stp>M</stp>
        <stp>0</stp>
        <stp>all</stp>
        <stp/>
        <stp/>
        <stp/>
        <stp>T</stp>
        <tr r="J38" s="1"/>
      </tp>
      <tp>
        <v>-17.661944191010651</v>
        <stp/>
        <stp>StudyData</stp>
        <stp>S.AMD</stp>
        <stp>PCB</stp>
        <stp>BaseType=Index,Index=1</stp>
        <stp>Close</stp>
        <stp>Q</stp>
        <stp>0</stp>
        <stp>all</stp>
        <stp/>
        <stp/>
        <stp/>
        <stp>T</stp>
        <tr r="K28" s="1"/>
      </tp>
      <tp>
        <v>-1.0447699437272449</v>
        <stp/>
        <stp>StudyData</stp>
        <stp>S.AMD</stp>
        <stp>PCB</stp>
        <stp>BaseType=Index,Index=1</stp>
        <stp>Close</stp>
        <stp>W</stp>
        <stp>0</stp>
        <stp>all</stp>
        <stp/>
        <stp/>
        <stp/>
        <stp>T</stp>
        <tr r="I28" s="1"/>
      </tp>
      <tp>
        <v>4.4327497216880838</v>
        <stp/>
        <stp>StudyData</stp>
        <stp>S.CHD</stp>
        <stp>PCB</stp>
        <stp>BaseType=Index,Index=1</stp>
        <stp>Close</stp>
        <stp>M</stp>
        <stp>0</stp>
        <stp>all</stp>
        <stp/>
        <stp/>
        <stp/>
        <stp>T</stp>
        <tr r="J90" s="1"/>
      </tp>
      <tp>
        <v>23.064997018485379</v>
        <stp/>
        <stp>StudyData</stp>
        <stp>S.CHD</stp>
        <stp>PCB</stp>
        <stp>BaseType=Index,Index=1</stp>
        <stp>Close</stp>
        <stp>A</stp>
        <stp>0</stp>
        <stp>all</stp>
        <stp/>
        <stp/>
        <stp/>
        <stp>T</stp>
        <tr r="L90" s="1"/>
      </tp>
      <tp>
        <v>-4.8430840759406589E-2</v>
        <stp/>
        <stp>StudyData</stp>
        <stp>S.CHD</stp>
        <stp>PCB</stp>
        <stp>BaseType=Index,Index=1</stp>
        <stp>Close</stp>
        <stp>W</stp>
        <stp>0</stp>
        <stp>all</stp>
        <stp/>
        <stp/>
        <stp/>
        <stp>T</stp>
        <tr r="I90" s="1"/>
      </tp>
      <tp>
        <v>6.5132122213047099</v>
        <stp/>
        <stp>StudyData</stp>
        <stp>S.CHD</stp>
        <stp>PCB</stp>
        <stp>BaseType=Index,Index=1</stp>
        <stp>Close</stp>
        <stp>Q</stp>
        <stp>0</stp>
        <stp>all</stp>
        <stp/>
        <stp/>
        <stp/>
        <stp>T</stp>
        <tr r="K90" s="1"/>
      </tp>
      <tp t="s">
        <v>BIO-TECHNE CP CMN</v>
        <stp/>
        <stp>ContractData</stp>
        <stp>S.TECH</stp>
        <stp>LongDescription</stp>
        <stp/>
        <stp>T</stp>
        <tr r="B432" s="1"/>
      </tp>
      <tp t="s">
        <v>T-MOBILE US CMN</v>
        <stp/>
        <stp>ContractData</stp>
        <stp>S.TMUS</stp>
        <stp>LongDescription</stp>
        <stp/>
        <stp>T</stp>
        <tr r="B440" s="1"/>
      </tp>
      <tp>
        <v>1927291.372395</v>
        <stp/>
        <stp>StudyData</stp>
        <stp>S.WM</stp>
        <stp>MA</stp>
        <stp>InputChoice=Vol,MAType=Sim,Period=21</stp>
        <stp>MA</stp>
        <stp>D</stp>
        <stp>-1</stp>
        <stp>all</stp>
        <stp/>
        <stp/>
        <stp/>
        <stp>T</stp>
        <tr r="N488" s="1"/>
      </tp>
      <tp t="s">
        <v>TAKE-TWO INTERACTI##</v>
        <stp/>
        <stp>ContractData</stp>
        <stp>S.TTWO</stp>
        <stp>LongDescription</stp>
        <stp/>
        <stp>T</stp>
        <tr r="C35" s="2"/>
        <tr r="B452" s="1"/>
      </tp>
      <tp t="s">
        <v>Targa Resources Corp</v>
        <stp/>
        <stp>ContractData</stp>
        <stp>S.TRGP</stp>
        <stp>LongDescription</stp>
        <stp/>
        <stp>T</stp>
        <tr r="B443" s="1"/>
      </tp>
      <tp t="s">
        <v>T ROWE PRICE GROUP</v>
        <stp/>
        <stp>ContractData</stp>
        <stp>S.TROW</stp>
        <stp>LongDescription</stp>
        <stp/>
        <stp>T</stp>
        <tr r="B445" s="1"/>
      </tp>
      <tp t="s">
        <v>Trimble Inc.</v>
        <stp/>
        <stp>ContractData</stp>
        <stp>S.TRMB</stp>
        <stp>LongDescription</stp>
        <stp/>
        <stp>T</stp>
        <tr r="B444" s="1"/>
      </tp>
      <tp t="s">
        <v>TRACTOR SUPPLY CO ##</v>
        <stp/>
        <stp>ContractData</stp>
        <stp>S.TSCO</stp>
        <stp>LongDescription</stp>
        <stp/>
        <stp>T</stp>
        <tr r="B447" s="1"/>
      </tp>
      <tp t="s">
        <v>TESLA, INC.</v>
        <stp/>
        <stp>ContractData</stp>
        <stp>S.TSLA</stp>
        <stp>LongDescription</stp>
        <stp/>
        <stp>T</stp>
        <tr r="B448" s="1"/>
      </tp>
      <tp>
        <v>5460646.3860139102</v>
        <stp/>
        <stp>StudyData</stp>
        <stp>S.WY</stp>
        <stp>MA</stp>
        <stp>InputChoice=Vol,MAType=Sim,Period=21</stp>
        <stp>MA</stp>
        <stp>D</stp>
        <stp>-1</stp>
        <stp>all</stp>
        <stp/>
        <stp/>
        <stp/>
        <stp>T</stp>
        <tr r="N495" s="1"/>
      </tp>
      <tp>
        <v>62.377142857099997</v>
        <stp/>
        <stp>StudyData</stp>
        <stp>S.BMY</stp>
        <stp>MA</stp>
        <stp>InputChoice=Close,MAType=Sim,Period=21</stp>
        <stp>MA</stp>
        <stp>D</stp>
        <stp/>
        <stp>all</stp>
        <stp/>
        <stp/>
        <stp/>
        <stp>T</stp>
        <tr r="P67" s="1"/>
      </tp>
      <tp>
        <v>147.1676190476</v>
        <stp/>
        <stp>StudyData</stp>
        <stp>S.EMR</stp>
        <stp>MA</stp>
        <stp>InputChoice=Close,MAType=Sim,Period=21</stp>
        <stp>MA</stp>
        <stp>D</stp>
        <stp/>
        <stp>all</stp>
        <stp/>
        <stp/>
        <stp/>
        <stp>T</stp>
        <tr r="P163" s="1"/>
      </tp>
      <tp>
        <v>73.107142857100001</v>
        <stp/>
        <stp>StudyData</stp>
        <stp>S.CMS</stp>
        <stp>MA</stp>
        <stp>InputChoice=Close,MAType=Sim,Period=21</stp>
        <stp>MA</stp>
        <stp>D</stp>
        <stp/>
        <stp>all</stp>
        <stp/>
        <stp/>
        <stp/>
        <stp>T</stp>
        <tr r="P102" s="1"/>
      </tp>
      <tp>
        <v>538.60333333330004</v>
        <stp/>
        <stp>StudyData</stp>
        <stp>S.AMP</stp>
        <stp>MA</stp>
        <stp>InputChoice=Close,MAType=Sim,Period=21</stp>
        <stp>MA</stp>
        <stp>D</stp>
        <stp/>
        <stp>all</stp>
        <stp/>
        <stp/>
        <stp/>
        <stp>T</stp>
        <tr r="P31" s="1"/>
      </tp>
      <tp>
        <v>555.69857142859996</v>
        <stp/>
        <stp>StudyData</stp>
        <stp>S.LMT</stp>
        <stp>MA</stp>
        <stp>InputChoice=Close,MAType=Sim,Period=21</stp>
        <stp>MA</stp>
        <stp>D</stp>
        <stp/>
        <stp>all</stp>
        <stp/>
        <stp/>
        <stp/>
        <stp>T</stp>
        <tr r="P287" s="1"/>
      </tp>
      <tp>
        <v>169.9252380952</v>
        <stp/>
        <stp>StudyData</stp>
        <stp>S.AMT</stp>
        <stp>MA</stp>
        <stp>InputChoice=Close,MAType=Sim,Period=21</stp>
        <stp>MA</stp>
        <stp>D</stp>
        <stp/>
        <stp>all</stp>
        <stp/>
        <stp/>
        <stp/>
        <stp>T</stp>
        <tr r="P32" s="1"/>
      </tp>
      <tp>
        <v>111.96809523810001</v>
        <stp/>
        <stp>StudyData</stp>
        <stp>S.WMT</stp>
        <stp>MA</stp>
        <stp>InputChoice=Close,MAType=Sim,Period=21</stp>
        <stp>MA</stp>
        <stp>D</stp>
        <stp/>
        <stp>all</stp>
        <stp/>
        <stp/>
        <stp/>
        <stp>T</stp>
        <tr r="P490" s="1"/>
      </tp>
      <tp>
        <v>31.952857142900001</v>
        <stp/>
        <stp>StudyData</stp>
        <stp>S.KMI</stp>
        <stp>MA</stp>
        <stp>InputChoice=Close,MAType=Sim,Period=21</stp>
        <stp>MA</stp>
        <stp>D</stp>
        <stp/>
        <stp>all</stp>
        <stp/>
        <stp/>
        <stp/>
        <stp>T</stp>
        <tr r="P274" s="1"/>
      </tp>
      <tp>
        <v>649.2561904762</v>
        <stp/>
        <stp>StudyData</stp>
        <stp>S.CMI</stp>
        <stp>MA</stp>
        <stp>InputChoice=Close,MAType=Sim,Period=21</stp>
        <stp>MA</stp>
        <stp>D</stp>
        <stp/>
        <stp>all</stp>
        <stp/>
        <stp/>
        <stp/>
        <stp>T</stp>
        <tr r="P101" s="1"/>
      </tp>
      <tp>
        <v>558.9</v>
        <stp/>
        <stp>StudyData</stp>
        <stp>S.TMO</stp>
        <stp>MA</stp>
        <stp>InputChoice=Close,MAType=Sim,Period=21</stp>
        <stp>MA</stp>
        <stp>D</stp>
        <stp/>
        <stp>all</stp>
        <stp/>
        <stp/>
        <stp/>
        <stp>T</stp>
        <tr r="P439" s="1"/>
      </tp>
      <tp>
        <v>172.20761904759999</v>
        <stp/>
        <stp>StudyData</stp>
        <stp>S.MMM</stp>
        <stp>MA</stp>
        <stp>InputChoice=Close,MAType=Sim,Period=21</stp>
        <stp>MA</stp>
        <stp>D</stp>
        <stp/>
        <stp>all</stp>
        <stp/>
        <stp/>
        <stp/>
        <stp>T</stp>
        <tr r="P311" s="1"/>
      </tp>
      <tp>
        <v>109.4476190476</v>
        <stp/>
        <stp>StudyData</stp>
        <stp>S.KMB</stp>
        <stp>MA</stp>
        <stp>InputChoice=Close,MAType=Sim,Period=21</stp>
        <stp>MA</stp>
        <stp>D</stp>
        <stp/>
        <stp>all</stp>
        <stp/>
        <stp/>
        <stp/>
        <stp>T</stp>
        <tr r="P273" s="1"/>
      </tp>
      <tp>
        <v>72.590952380999994</v>
        <stp/>
        <stp>StudyData</stp>
        <stp>S.WMB</stp>
        <stp>MA</stp>
        <stp>InputChoice=Close,MAType=Sim,Period=21</stp>
        <stp>MA</stp>
        <stp>D</stp>
        <stp/>
        <stp>all</stp>
        <stp/>
        <stp/>
        <stp/>
        <stp>T</stp>
        <tr r="P489" s="1"/>
      </tp>
      <tp>
        <v>81.538095238099999</v>
        <stp/>
        <stp>StudyData</stp>
        <stp>S.OMC</stp>
        <stp>MA</stp>
        <stp>InputChoice=Close,MAType=Sim,Period=21</stp>
        <stp>MA</stp>
        <stp>D</stp>
        <stp/>
        <stp>all</stp>
        <stp/>
        <stp/>
        <stp/>
        <stp>T</stp>
        <tr r="P351" s="1"/>
      </tp>
      <tp>
        <v>283.24761904759998</v>
        <stp/>
        <stp>StudyData</stp>
        <stp>S.VMC</stp>
        <stp>MA</stp>
        <stp>InputChoice=Close,MAType=Sim,Period=21</stp>
        <stp>MA</stp>
        <stp>D</stp>
        <stp/>
        <stp>all</stp>
        <stp/>
        <stp/>
        <stp/>
        <stp>T</stp>
        <tr r="P471" s="1"/>
      </tp>
      <tp>
        <v>34.295714285700001</v>
        <stp/>
        <stp>StudyData</stp>
        <stp>S.CMG</stp>
        <stp>MA</stp>
        <stp>InputChoice=Close,MAType=Sim,Period=21</stp>
        <stp>MA</stp>
        <stp>D</stp>
        <stp/>
        <stp>all</stp>
        <stp/>
        <stp/>
        <stp/>
        <stp>T</stp>
        <tr r="P100" s="1"/>
      </tp>
      <tp>
        <v>502.24857142859997</v>
        <stp/>
        <stp>StudyData</stp>
        <stp>S.AMD</stp>
        <stp>MA</stp>
        <stp>InputChoice=Close,MAType=Sim,Period=21</stp>
        <stp>MA</stp>
        <stp>D</stp>
        <stp/>
        <stp>all</stp>
        <stp/>
        <stp/>
        <stp/>
        <stp>T</stp>
        <tr r="P28" s="1"/>
      </tp>
      <tp>
        <v>206.139047619</v>
        <stp/>
        <stp>StudyData</stp>
        <stp>S.RMD</stp>
        <stp>MA</stp>
        <stp>InputChoice=Close,MAType=Sim,Period=21</stp>
        <stp>MA</stp>
        <stp>D</stp>
        <stp/>
        <stp>all</stp>
        <stp/>
        <stp/>
        <stp/>
        <stp>T</stp>
        <tr r="P394" s="1"/>
      </tp>
      <tp>
        <v>241.88190476189999</v>
        <stp/>
        <stp>StudyData</stp>
        <stp>S.AME</stp>
        <stp>MA</stp>
        <stp>InputChoice=Close,MAType=Sim,Period=21</stp>
        <stp>MA</stp>
        <stp>D</stp>
        <stp/>
        <stp>all</stp>
        <stp/>
        <stp/>
        <stp/>
        <stp>T</stp>
        <tr r="P29" s="1"/>
      </tp>
      <tp>
        <v>255.7352380952</v>
        <stp/>
        <stp>StudyData</stp>
        <stp>S.CME</stp>
        <stp>MA</stp>
        <stp>InputChoice=Close,MAType=Sim,Period=21</stp>
        <stp>MA</stp>
        <stp>D</stp>
        <stp/>
        <stp>all</stp>
        <stp/>
        <stp/>
        <stp/>
        <stp>T</stp>
        <tr r="P99" s="1"/>
      </tp>
      <tp>
        <v>771.53095238100002</v>
        <stp/>
        <stp>StudyData</stp>
        <stp>S.EME</stp>
        <stp>MA</stp>
        <stp>InputChoice=Close,MAType=Sim,Period=21</stp>
        <stp>MA</stp>
        <stp>D</stp>
        <stp/>
        <stp>all</stp>
        <stp/>
        <stp/>
        <stp/>
        <stp>T</stp>
        <tr r="P162" s="1"/>
      </tp>
      <tp>
        <v>8.4891627709307222</v>
        <stp/>
        <stp>StudyData</stp>
        <stp>S.SWK</stp>
        <stp>PCB</stp>
        <stp>BaseType=Index,Index=1</stp>
        <stp>Close</stp>
        <stp>Q</stp>
        <stp>0</stp>
        <stp>all</stp>
        <stp/>
        <stp/>
        <stp/>
        <stp>T</stp>
        <tr r="K423" s="1"/>
      </tp>
      <tp>
        <v>-1.713350659351238</v>
        <stp/>
        <stp>StudyData</stp>
        <stp>S.SWK</stp>
        <stp>PCB</stp>
        <stp>BaseType=Index,Index=1</stp>
        <stp>Close</stp>
        <stp>W</stp>
        <stp>0</stp>
        <stp>all</stp>
        <stp/>
        <stp/>
        <stp/>
        <stp>T</stp>
        <tr r="I423" s="1"/>
      </tp>
      <tp>
        <v>0.64891012594755282</v>
        <stp/>
        <stp>StudyData</stp>
        <stp>S.SYK</stp>
        <stp>PCB</stp>
        <stp>BaseType=Index,Index=1</stp>
        <stp>Close</stp>
        <stp>W</stp>
        <stp>0</stp>
        <stp>all</stp>
        <stp/>
        <stp/>
        <stp/>
        <stp>T</stp>
        <tr r="I426" s="1"/>
      </tp>
      <tp>
        <v>8.3820353195273736</v>
        <stp/>
        <stp>StudyData</stp>
        <stp>S.SYK</stp>
        <stp>PCB</stp>
        <stp>BaseType=Index,Index=1</stp>
        <stp>Close</stp>
        <stp>Q</stp>
        <stp>0</stp>
        <stp>all</stp>
        <stp/>
        <stp/>
        <stp/>
        <stp>T</stp>
        <tr r="K426" s="1"/>
      </tp>
      <tp>
        <v>37.466343564889605</v>
        <stp/>
        <stp>StudyData</stp>
        <stp>S.SWK</stp>
        <stp>PCB</stp>
        <stp>BaseType=Index,Index=1</stp>
        <stp>Close</stp>
        <stp>A</stp>
        <stp>0</stp>
        <stp>all</stp>
        <stp/>
        <stp/>
        <stp/>
        <stp>T</stp>
        <tr r="L423" s="1"/>
      </tp>
      <tp>
        <v>4.7681915873503318</v>
        <stp/>
        <stp>StudyData</stp>
        <stp>S.SYK</stp>
        <stp>PCB</stp>
        <stp>BaseType=Index,Index=1</stp>
        <stp>Close</stp>
        <stp>M</stp>
        <stp>0</stp>
        <stp>all</stp>
        <stp/>
        <stp/>
        <stp/>
        <stp>T</stp>
        <tr r="J426" s="1"/>
      </tp>
      <tp>
        <v>7.9615140621695932</v>
        <stp/>
        <stp>StudyData</stp>
        <stp>S.SWK</stp>
        <stp>PCB</stp>
        <stp>BaseType=Index,Index=1</stp>
        <stp>Close</stp>
        <stp>M</stp>
        <stp>0</stp>
        <stp>all</stp>
        <stp/>
        <stp/>
        <stp/>
        <stp>T</stp>
        <tr r="J423" s="1"/>
      </tp>
      <tp>
        <v>-2.9134776794605539</v>
        <stp/>
        <stp>StudyData</stp>
        <stp>S.SYK</stp>
        <stp>PCB</stp>
        <stp>BaseType=Index,Index=1</stp>
        <stp>Close</stp>
        <stp>A</stp>
        <stp>0</stp>
        <stp>all</stp>
        <stp/>
        <stp/>
        <stp/>
        <stp>T</stp>
        <tr r="L426" s="1"/>
      </tp>
      <tp>
        <v>-8.75270788201966</v>
        <stp/>
        <stp>StudyData</stp>
        <stp>S.ROK</stp>
        <stp>PCB</stp>
        <stp>BaseType=Index,Index=1</stp>
        <stp>Close</stp>
        <stp>M</stp>
        <stp>0</stp>
        <stp>all</stp>
        <stp/>
        <stp/>
        <stp/>
        <stp>T</stp>
        <tr r="J395" s="1"/>
      </tp>
      <tp>
        <v>12.59156449996145</v>
        <stp/>
        <stp>StudyData</stp>
        <stp>S.ROK</stp>
        <stp>PCB</stp>
        <stp>BaseType=Index,Index=1</stp>
        <stp>Close</stp>
        <stp>A</stp>
        <stp>0</stp>
        <stp>all</stp>
        <stp/>
        <stp/>
        <stp/>
        <stp>T</stp>
        <tr r="L395" s="1"/>
      </tp>
      <tp>
        <v>-11.5173305324392</v>
        <stp/>
        <stp>StudyData</stp>
        <stp>S.ROK</stp>
        <stp>PCB</stp>
        <stp>BaseType=Index,Index=1</stp>
        <stp>Close</stp>
        <stp>Q</stp>
        <stp>0</stp>
        <stp>all</stp>
        <stp/>
        <stp/>
        <stp/>
        <stp>T</stp>
        <tr r="K395" s="1"/>
      </tp>
      <tp>
        <v>-0.67567567567567977</v>
        <stp/>
        <stp>StudyData</stp>
        <stp>S.ROK</stp>
        <stp>PCB</stp>
        <stp>BaseType=Index,Index=1</stp>
        <stp>Close</stp>
        <stp>W</stp>
        <stp>0</stp>
        <stp>all</stp>
        <stp/>
        <stp/>
        <stp/>
        <stp>T</stp>
        <tr r="I395" s="1"/>
      </tp>
      <tp>
        <v>1.1588116347798885</v>
        <stp/>
        <stp>StudyData</stp>
        <stp>S.MRK</stp>
        <stp>PCB</stp>
        <stp>BaseType=Index,Index=1</stp>
        <stp>Close</stp>
        <stp>W</stp>
        <stp>0</stp>
        <stp>all</stp>
        <stp/>
        <stp/>
        <stp/>
        <stp>T</stp>
        <tr r="I317" s="1"/>
      </tp>
      <tp>
        <v>1.2217898832684773</v>
        <stp/>
        <stp>StudyData</stp>
        <stp>S.MRK</stp>
        <stp>PCB</stp>
        <stp>BaseType=Index,Index=1</stp>
        <stp>Close</stp>
        <stp>Q</stp>
        <stp>0</stp>
        <stp>all</stp>
        <stp/>
        <stp/>
        <stp/>
        <stp>T</stp>
        <tr r="K317" s="1"/>
      </tp>
      <tp>
        <v>8.039839568932944</v>
        <stp/>
        <stp>StudyData</stp>
        <stp>S.MCK</stp>
        <stp>PCB</stp>
        <stp>BaseType=Index,Index=1</stp>
        <stp>Close</stp>
        <stp>A</stp>
        <stp>0</stp>
        <stp>all</stp>
        <stp/>
        <stp/>
        <stp/>
        <stp>T</stp>
        <tr r="L302" s="1"/>
      </tp>
      <tp>
        <v>3.5097349887291318</v>
        <stp/>
        <stp>StudyData</stp>
        <stp>S.MCK</stp>
        <stp>PCB</stp>
        <stp>BaseType=Index,Index=1</stp>
        <stp>Close</stp>
        <stp>M</stp>
        <stp>0</stp>
        <stp>all</stp>
        <stp/>
        <stp/>
        <stp/>
        <stp>T</stp>
        <tr r="J302" s="1"/>
      </tp>
      <tp>
        <v>1.915867430253682</v>
        <stp/>
        <stp>StudyData</stp>
        <stp>S.MCK</stp>
        <stp>PCB</stp>
        <stp>BaseType=Index,Index=1</stp>
        <stp>Close</stp>
        <stp>W</stp>
        <stp>0</stp>
        <stp>all</stp>
        <stp/>
        <stp/>
        <stp/>
        <stp>T</stp>
        <tr r="I302" s="1"/>
      </tp>
      <tp>
        <v>23.570207106213175</v>
        <stp/>
        <stp>StudyData</stp>
        <stp>S.MRK</stp>
        <stp>PCB</stp>
        <stp>BaseType=Index,Index=1</stp>
        <stp>Close</stp>
        <stp>A</stp>
        <stp>0</stp>
        <stp>all</stp>
        <stp/>
        <stp/>
        <stp/>
        <stp>T</stp>
        <tr r="L317" s="1"/>
      </tp>
      <tp>
        <v>17.289571201694013</v>
        <stp/>
        <stp>StudyData</stp>
        <stp>S.MCK</stp>
        <stp>PCB</stp>
        <stp>BaseType=Index,Index=1</stp>
        <stp>Close</stp>
        <stp>Q</stp>
        <stp>0</stp>
        <stp>all</stp>
        <stp/>
        <stp/>
        <stp/>
        <stp>T</stp>
        <tr r="K302" s="1"/>
      </tp>
      <tp>
        <v>-9.9846390168967333E-2</v>
        <stp/>
        <stp>StudyData</stp>
        <stp>S.MRK</stp>
        <stp>PCB</stp>
        <stp>BaseType=Index,Index=1</stp>
        <stp>Close</stp>
        <stp>M</stp>
        <stp>0</stp>
        <stp>all</stp>
        <stp/>
        <stp/>
        <stp/>
        <stp>T</stp>
        <tr r="J317" s="1"/>
      </tp>
      <tp>
        <v>1.0867913056695382</v>
        <stp/>
        <stp>StudyData</stp>
        <stp>S.AWK</stp>
        <stp>PCB</stp>
        <stp>BaseType=Index,Index=1</stp>
        <stp>Close</stp>
        <stp>Q</stp>
        <stp>0</stp>
        <stp>all</stp>
        <stp/>
        <stp/>
        <stp/>
        <stp>T</stp>
        <tr r="K49" s="1"/>
      </tp>
      <tp>
        <v>-1.6998004582070885</v>
        <stp/>
        <stp>StudyData</stp>
        <stp>S.AWK</stp>
        <stp>PCB</stp>
        <stp>BaseType=Index,Index=1</stp>
        <stp>Close</stp>
        <stp>W</stp>
        <stp>0</stp>
        <stp>all</stp>
        <stp/>
        <stp/>
        <stp/>
        <stp>T</stp>
        <tr r="I49" s="1"/>
      </tp>
      <tp>
        <v>1.9233716475095717</v>
        <stp/>
        <stp>StudyData</stp>
        <stp>S.AWK</stp>
        <stp>PCB</stp>
        <stp>BaseType=Index,Index=1</stp>
        <stp>Close</stp>
        <stp>A</stp>
        <stp>0</stp>
        <stp>all</stp>
        <stp/>
        <stp/>
        <stp/>
        <stp>T</stp>
        <tr r="L49" s="1"/>
      </tp>
      <tp>
        <v>-0.8645747931728589</v>
        <stp/>
        <stp>StudyData</stp>
        <stp>S.AWK</stp>
        <stp>PCB</stp>
        <stp>BaseType=Index,Index=1</stp>
        <stp>Close</stp>
        <stp>M</stp>
        <stp>0</stp>
        <stp>all</stp>
        <stp/>
        <stp/>
        <stp/>
        <stp>T</stp>
        <tr r="J49" s="1"/>
      </tp>
      <tp>
        <v>3.9600509909298354</v>
        <stp/>
        <stp>StudyData</stp>
        <stp>S.BLK</stp>
        <stp>PCB</stp>
        <stp>BaseType=Index,Index=1</stp>
        <stp>Close</stp>
        <stp>M</stp>
        <stp>0</stp>
        <stp>all</stp>
        <stp/>
        <stp/>
        <stp/>
        <stp>T</stp>
        <tr r="J66" s="1"/>
      </tp>
      <tp>
        <v>5.907468654819966</v>
        <stp/>
        <stp>StudyData</stp>
        <stp>S.BLK</stp>
        <stp>PCB</stp>
        <stp>BaseType=Index,Index=1</stp>
        <stp>Close</stp>
        <stp>A</stp>
        <stp>0</stp>
        <stp>all</stp>
        <stp/>
        <stp/>
        <stp/>
        <stp>T</stp>
        <tr r="L66" s="1"/>
      </tp>
      <tp>
        <v>17.888639294479788</v>
        <stp/>
        <stp>StudyData</stp>
        <stp>S.BLK</stp>
        <stp>PCB</stp>
        <stp>BaseType=Index,Index=1</stp>
        <stp>Close</stp>
        <stp>Q</stp>
        <stp>0</stp>
        <stp>all</stp>
        <stp/>
        <stp/>
        <stp/>
        <stp>T</stp>
        <tr r="K66" s="1"/>
      </tp>
      <tp>
        <v>-0.24815424282158091</v>
        <stp/>
        <stp>StudyData</stp>
        <stp>S.BLK</stp>
        <stp>PCB</stp>
        <stp>BaseType=Index,Index=1</stp>
        <stp>Close</stp>
        <stp>W</stp>
        <stp>0</stp>
        <stp>all</stp>
        <stp/>
        <stp/>
        <stp/>
        <stp>T</stp>
        <tr r="I66" s="1"/>
      </tp>
      <tp>
        <v>-3.5629641333543929</v>
        <stp/>
        <stp>StudyData</stp>
        <stp>S.DUK</stp>
        <stp>PCB</stp>
        <stp>BaseType=Index,Index=1</stp>
        <stp>Close</stp>
        <stp>Q</stp>
        <stp>0</stp>
        <stp>all</stp>
        <stp/>
        <stp/>
        <stp/>
        <stp>T</stp>
        <tr r="K149" s="1"/>
      </tp>
      <tp>
        <v>-2.2266720064076901</v>
        <stp/>
        <stp>StudyData</stp>
        <stp>S.DUK</stp>
        <stp>PCB</stp>
        <stp>BaseType=Index,Index=1</stp>
        <stp>Close</stp>
        <stp>W</stp>
        <stp>0</stp>
        <stp>all</stp>
        <stp/>
        <stp/>
        <stp/>
        <stp>T</stp>
        <tr r="I149" s="1"/>
      </tp>
      <tp>
        <v>4.1464038904530325</v>
        <stp/>
        <stp>StudyData</stp>
        <stp>S.DUK</stp>
        <stp>PCB</stp>
        <stp>BaseType=Index,Index=1</stp>
        <stp>Close</stp>
        <stp>A</stp>
        <stp>0</stp>
        <stp>all</stp>
        <stp/>
        <stp/>
        <stp/>
        <stp>T</stp>
        <tr r="L149" s="1"/>
      </tp>
      <tp>
        <v>-2.6787849796699348</v>
        <stp/>
        <stp>StudyData</stp>
        <stp>S.DUK</stp>
        <stp>PCB</stp>
        <stp>BaseType=Index,Index=1</stp>
        <stp>Close</stp>
        <stp>M</stp>
        <stp>0</stp>
        <stp>all</stp>
        <stp/>
        <stp/>
        <stp/>
        <stp>T</stp>
        <tr r="J149" s="1"/>
      </tp>
      <tp>
        <v>85.31</v>
        <stp/>
        <stp>StudyData</stp>
        <stp>S.BBY</stp>
        <stp>MA</stp>
        <stp>InputChoice=Close,MAType=Sim,Period=21</stp>
        <stp>MA</stp>
        <stp>D</stp>
        <stp/>
        <stp>all</stp>
        <stp/>
        <stp/>
        <stp/>
        <stp>T</stp>
        <tr r="P57" s="1"/>
      </tp>
      <tp>
        <v>102.35</v>
        <stp/>
        <stp>StudyData</stp>
        <stp>S.ABT</stp>
        <stp>MA</stp>
        <stp>InputChoice=Close,MAType=Sim,Period=21</stp>
        <stp>MA</stp>
        <stp>D</stp>
        <stp/>
        <stp>all</stp>
        <stp/>
        <stp/>
        <stp/>
        <stp>T</stp>
        <tr r="P6" s="1"/>
      </tp>
      <tp>
        <v>93.495714285700004</v>
        <stp/>
        <stp>StudyData</stp>
        <stp>S.ZBH</stp>
        <stp>MA</stp>
        <stp>InputChoice=Close,MAType=Sim,Period=21</stp>
        <stp>MA</stp>
        <stp>D</stp>
        <stp/>
        <stp>all</stp>
        <stp/>
        <stp/>
        <stp/>
        <stp>T</stp>
        <tr r="P502" s="1"/>
      </tp>
      <tp>
        <v>319.29619047620002</v>
        <stp/>
        <stp>StudyData</stp>
        <stp>S.JBL</stp>
        <stp>MA</stp>
        <stp>InputChoice=Close,MAType=Sim,Period=21</stp>
        <stp>MA</stp>
        <stp>D</stp>
        <stp/>
        <stp>all</stp>
        <stp/>
        <stp/>
        <stp/>
        <stp>T</stp>
        <tr r="P261" s="1"/>
      </tp>
      <tp>
        <v>224.83809523810001</v>
        <stp/>
        <stp>StudyData</stp>
        <stp>S.IBM</stp>
        <stp>MA</stp>
        <stp>InputChoice=Close,MAType=Sim,Period=21</stp>
        <stp>MA</stp>
        <stp>D</stp>
        <stp/>
        <stp>all</stp>
        <stp/>
        <stp/>
        <stp/>
        <stp>T</stp>
        <tr r="P242" s="1"/>
      </tp>
      <tp>
        <v>26.267142857100001</v>
        <stp/>
        <stp>StudyData</stp>
        <stp>S.WBD</stp>
        <stp>MA</stp>
        <stp>InputChoice=Close,MAType=Sim,Period=21</stp>
        <stp>MA</stp>
        <stp>D</stp>
        <stp/>
        <stp>all</stp>
        <stp/>
        <stp/>
        <stp/>
        <stp>T</stp>
        <tr r="P482" s="1"/>
      </tp>
      <tp>
        <v>23.943809523799999</v>
        <stp/>
        <stp>StudyData</stp>
        <stp>S.CMCSA</stp>
        <stp>MA</stp>
        <stp>InputChoice=Close,MAType=Sim,Period=21</stp>
        <stp>MA</stp>
        <stp>D</stp>
        <stp/>
        <stp>all</stp>
        <stp/>
        <stp/>
        <stp/>
        <stp>T</stp>
        <tr r="P98" s="1"/>
      </tp>
      <tp>
        <v>1.4082309342695365</v>
        <stp/>
        <stp>StudyData</stp>
        <stp>S.JNJ</stp>
        <stp>PCB</stp>
        <stp>BaseType=Index,Index=1</stp>
        <stp>Close</stp>
        <stp>M</stp>
        <stp>0</stp>
        <stp>all</stp>
        <stp/>
        <stp/>
        <stp/>
        <stp>T</stp>
        <tr r="J264" s="1"/>
      </tp>
      <tp>
        <v>25.614882821937645</v>
        <stp/>
        <stp>StudyData</stp>
        <stp>S.JNJ</stp>
        <stp>PCB</stp>
        <stp>BaseType=Index,Index=1</stp>
        <stp>Close</stp>
        <stp>A</stp>
        <stp>0</stp>
        <stp>all</stp>
        <stp/>
        <stp/>
        <stp/>
        <stp>T</stp>
        <tr r="L264" s="1"/>
      </tp>
      <tp>
        <v>2.3585462849942833</v>
        <stp/>
        <stp>StudyData</stp>
        <stp>S.JNJ</stp>
        <stp>PCB</stp>
        <stp>BaseType=Index,Index=1</stp>
        <stp>Close</stp>
        <stp>Q</stp>
        <stp>0</stp>
        <stp>all</stp>
        <stp/>
        <stp/>
        <stp/>
        <stp>T</stp>
        <tr r="K264" s="1"/>
      </tp>
      <tp>
        <v>0.27773491745099921</v>
        <stp/>
        <stp>StudyData</stp>
        <stp>S.JNJ</stp>
        <stp>PCB</stp>
        <stp>BaseType=Index,Index=1</stp>
        <stp>Close</stp>
        <stp>W</stp>
        <stp>0</stp>
        <stp>all</stp>
        <stp/>
        <stp/>
        <stp/>
        <stp>T</stp>
        <tr r="I264" s="1"/>
      </tp>
      <tp t="s">
        <v>ZEBRA TECHNOLOGIES</v>
        <stp/>
        <stp>ContractData</stp>
        <stp>S.ZBRA</stp>
        <stp>LongDescription</stp>
        <stp/>
        <stp>T</stp>
        <tr r="M8" s="2"/>
        <tr r="H5" s="2"/>
        <tr r="B503" s="1"/>
      </tp>
      <tp>
        <v>63.419047618999997</v>
        <stp/>
        <stp>StudyData</stp>
        <stp>S.FCX</stp>
        <stp>MA</stp>
        <stp>InputChoice=Close,MAType=Sim,Period=21</stp>
        <stp>MA</stp>
        <stp>D</stp>
        <stp/>
        <stp>all</stp>
        <stp/>
        <stp/>
        <stp/>
        <stp>T</stp>
        <tr r="P183" s="1"/>
      </tp>
      <tp>
        <v>845.05952380949998</v>
        <stp/>
        <stp>StudyData</stp>
        <stp>S.MCK</stp>
        <stp>MA</stp>
        <stp>InputChoice=Close,MAType=Sim,Period=21</stp>
        <stp>MA</stp>
        <stp>D</stp>
        <stp/>
        <stp>all</stp>
        <stp/>
        <stp/>
        <stp/>
        <stp>T</stp>
        <tr r="P302" s="1"/>
      </tp>
      <tp>
        <v>145.22285714290001</v>
        <stp/>
        <stp>StudyData</stp>
        <stp>S.JCI</stp>
        <stp>MA</stp>
        <stp>InputChoice=Close,MAType=Sim,Period=21</stp>
        <stp>MA</stp>
        <stp>D</stp>
        <stp/>
        <stp>all</stp>
        <stp/>
        <stp/>
        <stp/>
        <stp>T</stp>
        <tr r="P262" s="1"/>
      </tp>
      <tp>
        <v>76.763333333299997</v>
        <stp/>
        <stp>StudyData</stp>
        <stp>S.CCI</stp>
        <stp>MA</stp>
        <stp>InputChoice=Close,MAType=Sim,Period=21</stp>
        <stp>MA</stp>
        <stp>D</stp>
        <stp/>
        <stp>all</stp>
        <stp/>
        <stp/>
        <stp/>
        <stp>T</stp>
        <tr r="P83" s="1"/>
      </tp>
      <tp>
        <v>155.32904761899999</v>
        <stp/>
        <stp>StudyData</stp>
        <stp>S.ACN</stp>
        <stp>MA</stp>
        <stp>InputChoice=Close,MAType=Sim,Period=21</stp>
        <stp>MA</stp>
        <stp>D</stp>
        <stp/>
        <stp>all</stp>
        <stp/>
        <stp/>
        <stp/>
        <stp>T</stp>
        <tr r="P8" s="1"/>
      </tp>
      <tp>
        <v>488.03333333329999</v>
        <stp/>
        <stp>StudyData</stp>
        <stp>S.MCO</stp>
        <stp>MA</stp>
        <stp>InputChoice=Close,MAType=Sim,Period=21</stp>
        <stp>MA</stp>
        <stp>D</stp>
        <stp/>
        <stp>all</stp>
        <stp/>
        <stp/>
        <stp/>
        <stp>T</stp>
        <tr r="P303" s="1"/>
      </tp>
      <tp>
        <v>27.413809523800001</v>
        <stp/>
        <stp>StudyData</stp>
        <stp>S.CCL</stp>
        <stp>MA</stp>
        <stp>InputChoice=Close,MAType=Sim,Period=21</stp>
        <stp>MA</stp>
        <stp>D</stp>
        <stp/>
        <stp>all</stp>
        <stp/>
        <stp/>
        <stp/>
        <stp>T</stp>
        <tr r="P84" s="1"/>
      </tp>
      <tp>
        <v>275.6128571429</v>
        <stp/>
        <stp>StudyData</stp>
        <stp>S.ECL</stp>
        <stp>MA</stp>
        <stp>InputChoice=Close,MAType=Sim,Period=21</stp>
        <stp>MA</stp>
        <stp>D</stp>
        <stp/>
        <stp>all</stp>
        <stp/>
        <stp/>
        <stp/>
        <stp>T</stp>
        <tr r="P155" s="1"/>
      </tp>
      <tp>
        <v>304.73904761900002</v>
        <stp/>
        <stp>StudyData</stp>
        <stp>S.RCL</stp>
        <stp>MA</stp>
        <stp>InputChoice=Close,MAType=Sim,Period=21</stp>
        <stp>MA</stp>
        <stp>D</stp>
        <stp/>
        <stp>all</stp>
        <stp/>
        <stp/>
        <stp/>
        <stp>T</stp>
        <tr r="P388" s="1"/>
      </tp>
      <tp>
        <v>391.87285714289999</v>
        <stp/>
        <stp>StudyData</stp>
        <stp>S.HCA</stp>
        <stp>MA</stp>
        <stp>InputChoice=Close,MAType=Sim,Period=21</stp>
        <stp>MA</stp>
        <stp>D</stp>
        <stp/>
        <stp>all</stp>
        <stp/>
        <stp/>
        <stp/>
        <stp>T</stp>
        <tr r="P224" s="1"/>
      </tp>
      <tp>
        <v>17.505238095199999</v>
        <stp/>
        <stp>StudyData</stp>
        <stp>S.PCG</stp>
        <stp>MA</stp>
        <stp>InputChoice=Close,MAType=Sim,Period=21</stp>
        <stp>MA</stp>
        <stp>D</stp>
        <stp/>
        <stp>all</stp>
        <stp/>
        <stp/>
        <stp/>
        <stp>T</stp>
        <tr r="P360" s="1"/>
      </tp>
      <tp>
        <v>269.33999999999997</v>
        <stp/>
        <stp>StudyData</stp>
        <stp>S.MCD</stp>
        <stp>MA</stp>
        <stp>InputChoice=Close,MAType=Sim,Period=21</stp>
        <stp>MA</stp>
        <stp>D</stp>
        <stp/>
        <stp>all</stp>
        <stp/>
        <stp/>
        <stp/>
        <stp>T</stp>
        <tr r="P300" s="1"/>
      </tp>
      <tp>
        <v>146.44190476189999</v>
        <stp/>
        <stp>StudyData</stp>
        <stp>S.ICE</stp>
        <stp>MA</stp>
        <stp>InputChoice=Close,MAType=Sim,Period=21</stp>
        <stp>MA</stp>
        <stp>D</stp>
        <stp/>
        <stp>all</stp>
        <stp/>
        <stp/>
        <stp/>
        <stp>T</stp>
        <tr r="P243" s="1"/>
      </tp>
      <tp>
        <v>-1.2830655980186307</v>
        <stp/>
        <stp>StudyData</stp>
        <stp>S.URI</stp>
        <stp>PCB</stp>
        <stp>BaseType=Index,Index=1</stp>
        <stp>Close</stp>
        <stp>W</stp>
        <stp>0</stp>
        <stp>all</stp>
        <stp/>
        <stp/>
        <stp/>
        <stp>T</stp>
        <tr r="I464" s="1"/>
      </tp>
      <tp>
        <v>1.3266954426290258</v>
        <stp/>
        <stp>StudyData</stp>
        <stp>S.URI</stp>
        <stp>PCB</stp>
        <stp>BaseType=Index,Index=1</stp>
        <stp>Close</stp>
        <stp>Q</stp>
        <stp>0</stp>
        <stp>all</stp>
        <stp/>
        <stp/>
        <stp/>
        <stp>T</stp>
        <tr r="K464" s="1"/>
      </tp>
      <tp>
        <v>41.837592052587354</v>
        <stp/>
        <stp>StudyData</stp>
        <stp>S.URI</stp>
        <stp>PCB</stp>
        <stp>BaseType=Index,Index=1</stp>
        <stp>Close</stp>
        <stp>A</stp>
        <stp>0</stp>
        <stp>all</stp>
        <stp/>
        <stp/>
        <stp/>
        <stp>T</stp>
        <tr r="L464" s="1"/>
      </tp>
      <tp>
        <v>6.3617663954932162</v>
        <stp/>
        <stp>StudyData</stp>
        <stp>S.URI</stp>
        <stp>PCB</stp>
        <stp>BaseType=Index,Index=1</stp>
        <stp>Close</stp>
        <stp>M</stp>
        <stp>0</stp>
        <stp>all</stp>
        <stp/>
        <stp/>
        <stp/>
        <stp>T</stp>
        <tr r="J464" s="1"/>
      </tp>
      <tp>
        <v>1.7521825700719951</v>
        <stp/>
        <stp>StudyData</stp>
        <stp>S.HII</stp>
        <stp>PCB</stp>
        <stp>BaseType=Index,Index=1</stp>
        <stp>Close</stp>
        <stp>M</stp>
        <stp>0</stp>
        <stp>all</stp>
        <stp/>
        <stp/>
        <stp/>
        <stp>T</stp>
        <tr r="J227" s="1"/>
      </tp>
      <tp>
        <v>-2.3230511365307076</v>
        <stp/>
        <stp>StudyData</stp>
        <stp>S.HII</stp>
        <stp>PCB</stp>
        <stp>BaseType=Index,Index=1</stp>
        <stp>Close</stp>
        <stp>A</stp>
        <stp>0</stp>
        <stp>all</stp>
        <stp/>
        <stp/>
        <stp/>
        <stp>T</stp>
        <tr r="L227" s="1"/>
      </tp>
      <tp>
        <v>2.3699457593688353</v>
        <stp/>
        <stp>StudyData</stp>
        <stp>S.HII</stp>
        <stp>PCB</stp>
        <stp>BaseType=Index,Index=1</stp>
        <stp>Close</stp>
        <stp>W</stp>
        <stp>0</stp>
        <stp>all</stp>
        <stp/>
        <stp/>
        <stp/>
        <stp>T</stp>
        <tr r="I227" s="1"/>
      </tp>
      <tp>
        <v>18.678766658330069</v>
        <stp/>
        <stp>StudyData</stp>
        <stp>S.HII</stp>
        <stp>PCB</stp>
        <stp>BaseType=Index,Index=1</stp>
        <stp>Close</stp>
        <stp>Q</stp>
        <stp>0</stp>
        <stp>all</stp>
        <stp/>
        <stp/>
        <stp/>
        <stp>T</stp>
        <tr r="K227" s="1"/>
      </tp>
      <tp>
        <v>-3.5736482287134823</v>
        <stp/>
        <stp>StudyData</stp>
        <stp>S.KMI</stp>
        <stp>PCB</stp>
        <stp>BaseType=Index,Index=1</stp>
        <stp>Close</stp>
        <stp>M</stp>
        <stp>0</stp>
        <stp>all</stp>
        <stp/>
        <stp/>
        <stp/>
        <stp>T</stp>
        <tr r="J274" s="1"/>
      </tp>
      <tp>
        <v>12.877409967260819</v>
        <stp/>
        <stp>StudyData</stp>
        <stp>S.KMI</stp>
        <stp>PCB</stp>
        <stp>BaseType=Index,Index=1</stp>
        <stp>Close</stp>
        <stp>A</stp>
        <stp>0</stp>
        <stp>all</stp>
        <stp/>
        <stp/>
        <stp/>
        <stp>T</stp>
        <tr r="L274" s="1"/>
      </tp>
      <tp>
        <v>-2.9402564904598099</v>
        <stp/>
        <stp>StudyData</stp>
        <stp>S.KMI</stp>
        <stp>PCB</stp>
        <stp>BaseType=Index,Index=1</stp>
        <stp>Close</stp>
        <stp>Q</stp>
        <stp>0</stp>
        <stp>all</stp>
        <stp/>
        <stp/>
        <stp/>
        <stp>T</stp>
        <tr r="K274" s="1"/>
      </tp>
      <tp>
        <v>0.58346839546191154</v>
        <stp/>
        <stp>StudyData</stp>
        <stp>S.KMI</stp>
        <stp>PCB</stp>
        <stp>BaseType=Index,Index=1</stp>
        <stp>Close</stp>
        <stp>W</stp>
        <stp>0</stp>
        <stp>all</stp>
        <stp/>
        <stp/>
        <stp/>
        <stp>T</stp>
        <tr r="I274" s="1"/>
      </tp>
      <tp>
        <v>26.722338204592901</v>
        <stp/>
        <stp>StudyData</stp>
        <stp>S.JCI</stp>
        <stp>PCB</stp>
        <stp>BaseType=Index,Index=1</stp>
        <stp>Close</stp>
        <stp>A</stp>
        <stp>0</stp>
        <stp>all</stp>
        <stp/>
        <stp/>
        <stp/>
        <stp>T</stp>
        <tr r="L262" s="1"/>
      </tp>
      <tp>
        <v>3.4706123005591185</v>
        <stp/>
        <stp>StudyData</stp>
        <stp>S.JCI</stp>
        <stp>PCB</stp>
        <stp>BaseType=Index,Index=1</stp>
        <stp>Close</stp>
        <stp>M</stp>
        <stp>0</stp>
        <stp>all</stp>
        <stp/>
        <stp/>
        <stp/>
        <stp>T</stp>
        <tr r="J262" s="1"/>
      </tp>
      <tp>
        <v>-0.30221404638329147</v>
        <stp/>
        <stp>StudyData</stp>
        <stp>S.JCI</stp>
        <stp>PCB</stp>
        <stp>BaseType=Index,Index=1</stp>
        <stp>Close</stp>
        <stp>W</stp>
        <stp>0</stp>
        <stp>all</stp>
        <stp/>
        <stp/>
        <stp/>
        <stp>T</stp>
        <tr r="I262" s="1"/>
      </tp>
      <tp>
        <v>3.8601054000410548</v>
        <stp/>
        <stp>StudyData</stp>
        <stp>S.JCI</stp>
        <stp>PCB</stp>
        <stp>BaseType=Index,Index=1</stp>
        <stp>Close</stp>
        <stp>Q</stp>
        <stp>0</stp>
        <stp>all</stp>
        <stp/>
        <stp/>
        <stp/>
        <stp>T</stp>
        <tr r="K262" s="1"/>
      </tp>
      <tp>
        <v>-1.965565180194631</v>
        <stp/>
        <stp>StudyData</stp>
        <stp>S.MSI</stp>
        <stp>PCB</stp>
        <stp>BaseType=Index,Index=1</stp>
        <stp>Close</stp>
        <stp>W</stp>
        <stp>0</stp>
        <stp>all</stp>
        <stp/>
        <stp/>
        <stp/>
        <stp>T</stp>
        <tr r="I324" s="1"/>
      </tp>
      <tp>
        <v>10.37106600207084</v>
        <stp/>
        <stp>StudyData</stp>
        <stp>S.MSI</stp>
        <stp>PCB</stp>
        <stp>BaseType=Index,Index=1</stp>
        <stp>Close</stp>
        <stp>Q</stp>
        <stp>0</stp>
        <stp>all</stp>
        <stp/>
        <stp/>
        <stp/>
        <stp>T</stp>
        <tr r="K324" s="1"/>
      </tp>
      <tp>
        <v>19.57633308984661</v>
        <stp/>
        <stp>StudyData</stp>
        <stp>S.MSI</stp>
        <stp>PCB</stp>
        <stp>BaseType=Index,Index=1</stp>
        <stp>Close</stp>
        <stp>A</stp>
        <stp>0</stp>
        <stp>all</stp>
        <stp/>
        <stp/>
        <stp/>
        <stp>T</stp>
        <tr r="L324" s="1"/>
      </tp>
      <tp>
        <v>5.1887550200803245</v>
        <stp/>
        <stp>StudyData</stp>
        <stp>S.MSI</stp>
        <stp>PCB</stp>
        <stp>BaseType=Index,Index=1</stp>
        <stp>Close</stp>
        <stp>M</stp>
        <stp>0</stp>
        <stp>all</stp>
        <stp/>
        <stp/>
        <stp/>
        <stp>T</stp>
        <tr r="J324" s="1"/>
      </tp>
      <tp>
        <v>2.5367894584976463</v>
        <stp/>
        <stp>StudyData</stp>
        <stp>S.LII</stp>
        <stp>PCB</stp>
        <stp>BaseType=Index,Index=1</stp>
        <stp>Close</stp>
        <stp>M</stp>
        <stp>0</stp>
        <stp>all</stp>
        <stp/>
        <stp/>
        <stp/>
        <stp>T</stp>
        <tr r="J283" s="1"/>
      </tp>
      <tp>
        <v>-12.181308950121499</v>
        <stp/>
        <stp>StudyData</stp>
        <stp>S.LII</stp>
        <stp>PCB</stp>
        <stp>BaseType=Index,Index=1</stp>
        <stp>Close</stp>
        <stp>A</stp>
        <stp>0</stp>
        <stp>all</stp>
        <stp/>
        <stp/>
        <stp/>
        <stp>T</stp>
        <tr r="L283" s="1"/>
      </tp>
      <tp>
        <v>-3.0334038247265558</v>
        <stp/>
        <stp>StudyData</stp>
        <stp>S.LII</stp>
        <stp>PCB</stp>
        <stp>BaseType=Index,Index=1</stp>
        <stp>Close</stp>
        <stp>W</stp>
        <stp>0</stp>
        <stp>all</stp>
        <stp/>
        <stp/>
        <stp/>
        <stp>T</stp>
        <tr r="I283" s="1"/>
      </tp>
      <tp>
        <v>-25.572912121476577</v>
        <stp/>
        <stp>StudyData</stp>
        <stp>S.LII</stp>
        <stp>PCB</stp>
        <stp>BaseType=Index,Index=1</stp>
        <stp>Close</stp>
        <stp>Q</stp>
        <stp>0</stp>
        <stp>all</stp>
        <stp/>
        <stp/>
        <stp/>
        <stp>T</stp>
        <tr r="K283" s="1"/>
      </tp>
      <tp>
        <v>42.680678466076699</v>
        <stp/>
        <stp>StudyData</stp>
        <stp>S.ADI</stp>
        <stp>PCB</stp>
        <stp>BaseType=Index,Index=1</stp>
        <stp>Close</stp>
        <stp>A</stp>
        <stp>0</stp>
        <stp>all</stp>
        <stp/>
        <stp/>
        <stp/>
        <stp>T</stp>
        <tr r="L10" s="1"/>
      </tp>
      <tp>
        <v>5.3183092458016823</v>
        <stp/>
        <stp>StudyData</stp>
        <stp>S.ADI</stp>
        <stp>PCB</stp>
        <stp>BaseType=Index,Index=1</stp>
        <stp>Close</stp>
        <stp>M</stp>
        <stp>0</stp>
        <stp>all</stp>
        <stp/>
        <stp/>
        <stp/>
        <stp>T</stp>
        <tr r="J10" s="1"/>
      </tp>
      <tp>
        <v>-2.5732054284059793</v>
        <stp/>
        <stp>StudyData</stp>
        <stp>S.ADI</stp>
        <stp>PCB</stp>
        <stp>BaseType=Index,Index=1</stp>
        <stp>Close</stp>
        <stp>Q</stp>
        <stp>0</stp>
        <stp>all</stp>
        <stp/>
        <stp/>
        <stp/>
        <stp>T</stp>
        <tr r="K10" s="1"/>
      </tp>
      <tp>
        <v>-0.76423973533711642</v>
        <stp/>
        <stp>StudyData</stp>
        <stp>S.ADI</stp>
        <stp>PCB</stp>
        <stp>BaseType=Index,Index=1</stp>
        <stp>Close</stp>
        <stp>W</stp>
        <stp>0</stp>
        <stp>all</stp>
        <stp/>
        <stp/>
        <stp/>
        <stp>T</stp>
        <tr r="I10" s="1"/>
      </tp>
      <tp>
        <v>-16.856081917407455</v>
        <stp/>
        <stp>StudyData</stp>
        <stp>S.CCI</stp>
        <stp>PCB</stp>
        <stp>BaseType=Index,Index=1</stp>
        <stp>Close</stp>
        <stp>A</stp>
        <stp>0</stp>
        <stp>all</stp>
        <stp/>
        <stp/>
        <stp/>
        <stp>T</stp>
        <tr r="L83" s="1"/>
      </tp>
      <tp>
        <v>1.1952065594449586</v>
        <stp/>
        <stp>StudyData</stp>
        <stp>S.CMI</stp>
        <stp>PCB</stp>
        <stp>BaseType=Index,Index=1</stp>
        <stp>Close</stp>
        <stp>M</stp>
        <stp>0</stp>
        <stp>all</stp>
        <stp/>
        <stp/>
        <stp/>
        <stp>T</stp>
        <tr r="J101" s="1"/>
      </tp>
      <tp>
        <v>-3.1585845347313195</v>
        <stp/>
        <stp>StudyData</stp>
        <stp>S.CCI</stp>
        <stp>PCB</stp>
        <stp>BaseType=Index,Index=1</stp>
        <stp>Close</stp>
        <stp>M</stp>
        <stp>0</stp>
        <stp>all</stp>
        <stp/>
        <stp/>
        <stp/>
        <stp>T</stp>
        <tr r="J83" s="1"/>
      </tp>
      <tp>
        <v>25.728278969536682</v>
        <stp/>
        <stp>StudyData</stp>
        <stp>S.CMI</stp>
        <stp>PCB</stp>
        <stp>BaseType=Index,Index=1</stp>
        <stp>Close</stp>
        <stp>A</stp>
        <stp>0</stp>
        <stp>all</stp>
        <stp/>
        <stp/>
        <stp/>
        <stp>T</stp>
        <tr r="L101" s="1"/>
      </tp>
      <tp>
        <v>-2.2489747321074254</v>
        <stp/>
        <stp>StudyData</stp>
        <stp>S.CCI</stp>
        <stp>PCB</stp>
        <stp>BaseType=Index,Index=1</stp>
        <stp>Close</stp>
        <stp>W</stp>
        <stp>0</stp>
        <stp>all</stp>
        <stp/>
        <stp/>
        <stp/>
        <stp>T</stp>
        <tr r="I83" s="1"/>
      </tp>
      <tp>
        <v>-2.4296844051234694</v>
        <stp/>
        <stp>StudyData</stp>
        <stp>S.CCI</stp>
        <stp>PCB</stp>
        <stp>BaseType=Index,Index=1</stp>
        <stp>Close</stp>
        <stp>Q</stp>
        <stp>0</stp>
        <stp>all</stp>
        <stp/>
        <stp/>
        <stp/>
        <stp>T</stp>
        <tr r="K83" s="1"/>
      </tp>
      <tp>
        <v>-10.01528301622244</v>
        <stp/>
        <stp>StudyData</stp>
        <stp>S.CMI</stp>
        <stp>PCB</stp>
        <stp>BaseType=Index,Index=1</stp>
        <stp>Close</stp>
        <stp>Q</stp>
        <stp>0</stp>
        <stp>all</stp>
        <stp/>
        <stp/>
        <stp/>
        <stp>T</stp>
        <tr r="K101" s="1"/>
      </tp>
      <tp>
        <v>-0.3849377580479959</v>
        <stp/>
        <stp>StudyData</stp>
        <stp>S.CMI</stp>
        <stp>PCB</stp>
        <stp>BaseType=Index,Index=1</stp>
        <stp>Close</stp>
        <stp>W</stp>
        <stp>0</stp>
        <stp>all</stp>
        <stp/>
        <stp/>
        <stp/>
        <stp>T</stp>
        <tr r="I101" s="1"/>
      </tp>
      <tp>
        <v>2.6142877114497476</v>
        <stp/>
        <stp>StudyData</stp>
        <stp>S.DHI</stp>
        <stp>PCB</stp>
        <stp>BaseType=Index,Index=1</stp>
        <stp>Close</stp>
        <stp>M</stp>
        <stp>0</stp>
        <stp>all</stp>
        <stp/>
        <stp/>
        <stp/>
        <stp>T</stp>
        <tr r="J138" s="1"/>
      </tp>
      <tp>
        <v>0.59880239520958134</v>
        <stp/>
        <stp>StudyData</stp>
        <stp>S.DRI</stp>
        <stp>PCB</stp>
        <stp>BaseType=Index,Index=1</stp>
        <stp>Close</stp>
        <stp>W</stp>
        <stp>0</stp>
        <stp>all</stp>
        <stp/>
        <stp/>
        <stp/>
        <stp>T</stp>
        <tr r="I147" s="1"/>
      </tp>
      <tp>
        <v>4.3832823649337422</v>
        <stp/>
        <stp>StudyData</stp>
        <stp>S.DRI</stp>
        <stp>PCB</stp>
        <stp>BaseType=Index,Index=1</stp>
        <stp>Close</stp>
        <stp>Q</stp>
        <stp>0</stp>
        <stp>all</stp>
        <stp/>
        <stp/>
        <stp/>
        <stp>T</stp>
        <tr r="K147" s="1"/>
      </tp>
      <tp>
        <v>1.9232104422689786</v>
        <stp/>
        <stp>StudyData</stp>
        <stp>S.DHI</stp>
        <stp>PCB</stp>
        <stp>BaseType=Index,Index=1</stp>
        <stp>Close</stp>
        <stp>A</stp>
        <stp>0</stp>
        <stp>all</stp>
        <stp/>
        <stp/>
        <stp/>
        <stp>T</stp>
        <tr r="L138" s="1"/>
      </tp>
      <tp>
        <v>16.856863384414726</v>
        <stp/>
        <stp>StudyData</stp>
        <stp>S.DRI</stp>
        <stp>PCB</stp>
        <stp>BaseType=Index,Index=1</stp>
        <stp>Close</stp>
        <stp>A</stp>
        <stp>0</stp>
        <stp>all</stp>
        <stp/>
        <stp/>
        <stp/>
        <stp>T</stp>
        <tr r="L147" s="1"/>
      </tp>
      <tp>
        <v>-2.8329361927455654</v>
        <stp/>
        <stp>StudyData</stp>
        <stp>S.DHI</stp>
        <stp>PCB</stp>
        <stp>BaseType=Index,Index=1</stp>
        <stp>Close</stp>
        <stp>W</stp>
        <stp>0</stp>
        <stp>all</stp>
        <stp/>
        <stp/>
        <stp/>
        <stp>T</stp>
        <tr r="I138" s="1"/>
      </tp>
      <tp>
        <v>5.6292366637194124</v>
        <stp/>
        <stp>StudyData</stp>
        <stp>S.DRI</stp>
        <stp>PCB</stp>
        <stp>BaseType=Index,Index=1</stp>
        <stp>Close</stp>
        <stp>M</stp>
        <stp>0</stp>
        <stp>all</stp>
        <stp/>
        <stp/>
        <stp/>
        <stp>T</stp>
        <tr r="J147" s="1"/>
      </tp>
      <tp>
        <v>-9.8722986247544107</v>
        <stp/>
        <stp>StudyData</stp>
        <stp>S.DHI</stp>
        <stp>PCB</stp>
        <stp>BaseType=Index,Index=1</stp>
        <stp>Close</stp>
        <stp>Q</stp>
        <stp>0</stp>
        <stp>all</stp>
        <stp/>
        <stp/>
        <stp/>
        <stp>T</stp>
        <tr r="K138" s="1"/>
      </tp>
      <tp>
        <v>7.2286476868327405</v>
        <stp/>
        <stp>StudyData</stp>
        <stp>S.ZBH</stp>
        <stp>PCB</stp>
        <stp>BaseType=Index,Index=1</stp>
        <stp>Close</stp>
        <stp>A</stp>
        <stp>0</stp>
        <stp>all</stp>
        <stp/>
        <stp/>
        <stp/>
        <stp>T</stp>
        <tr r="L502" s="1"/>
      </tp>
      <tp>
        <v>2.6509102523155486</v>
        <stp/>
        <stp>StudyData</stp>
        <stp>S.ZBH</stp>
        <stp>PCB</stp>
        <stp>BaseType=Index,Index=1</stp>
        <stp>Close</stp>
        <stp>M</stp>
        <stp>0</stp>
        <stp>all</stp>
        <stp/>
        <stp/>
        <stp/>
        <stp>T</stp>
        <tr r="J502" s="1"/>
      </tp>
      <tp>
        <v>-0.13464526152252246</v>
        <stp/>
        <stp>StudyData</stp>
        <stp>S.ZBH</stp>
        <stp>PCB</stp>
        <stp>BaseType=Index,Index=1</stp>
        <stp>Close</stp>
        <stp>W</stp>
        <stp>0</stp>
        <stp>all</stp>
        <stp/>
        <stp/>
        <stp/>
        <stp>T</stp>
        <tr r="I502" s="1"/>
      </tp>
      <tp>
        <v>11.999070739923333</v>
        <stp/>
        <stp>StudyData</stp>
        <stp>S.ZBH</stp>
        <stp>PCB</stp>
        <stp>BaseType=Index,Index=1</stp>
        <stp>Close</stp>
        <stp>Q</stp>
        <stp>0</stp>
        <stp>all</stp>
        <stp/>
        <stp/>
        <stp/>
        <stp>T</stp>
        <tr r="K502" s="1"/>
      </tp>
      <tp>
        <v>-0.79391891891892385</v>
        <stp/>
        <stp>StudyData</stp>
        <stp>S.UNH</stp>
        <stp>PCB</stp>
        <stp>BaseType=Index,Index=1</stp>
        <stp>Close</stp>
        <stp>M</stp>
        <stp>0</stp>
        <stp>all</stp>
        <stp/>
        <stp/>
        <stp/>
        <stp>T</stp>
        <tr r="J461" s="1"/>
      </tp>
      <tp>
        <v>24.537275453636667</v>
        <stp/>
        <stp>StudyData</stp>
        <stp>S.UNH</stp>
        <stp>PCB</stp>
        <stp>BaseType=Index,Index=1</stp>
        <stp>Close</stp>
        <stp>A</stp>
        <stp>0</stp>
        <stp>all</stp>
        <stp/>
        <stp/>
        <stp/>
        <stp>T</stp>
        <tr r="L461" s="1"/>
      </tp>
      <tp>
        <v>-1.0875057142169675</v>
        <stp/>
        <stp>StudyData</stp>
        <stp>S.UNH</stp>
        <stp>PCB</stp>
        <stp>BaseType=Index,Index=1</stp>
        <stp>Close</stp>
        <stp>Q</stp>
        <stp>0</stp>
        <stp>all</stp>
        <stp/>
        <stp/>
        <stp/>
        <stp>T</stp>
        <tr r="K461" s="1"/>
      </tp>
      <tp>
        <v>0.98997740001965939</v>
        <stp/>
        <stp>StudyData</stp>
        <stp>S.UNH</stp>
        <stp>PCB</stp>
        <stp>BaseType=Index,Index=1</stp>
        <stp>Close</stp>
        <stp>W</stp>
        <stp>0</stp>
        <stp>all</stp>
        <stp/>
        <stp/>
        <stp/>
        <stp>T</stp>
        <tr r="I461" s="1"/>
      </tp>
      <tp>
        <v>0.76250147771603727</v>
        <stp/>
        <stp>StudyData</stp>
        <stp>S.APH</stp>
        <stp>PCB</stp>
        <stp>BaseType=Index,Index=1</stp>
        <stp>Close</stp>
        <stp>W</stp>
        <stp>0</stp>
        <stp>all</stp>
        <stp/>
        <stp/>
        <stp/>
        <stp>T</stp>
        <tr r="I39" s="1"/>
      </tp>
      <tp>
        <v>-3.3178312159709589</v>
        <stp/>
        <stp>StudyData</stp>
        <stp>S.APH</stp>
        <stp>PCB</stp>
        <stp>BaseType=Index,Index=1</stp>
        <stp>Close</stp>
        <stp>Q</stp>
        <stp>0</stp>
        <stp>all</stp>
        <stp/>
        <stp/>
        <stp/>
        <stp>T</stp>
        <tr r="K39" s="1"/>
      </tp>
      <tp>
        <v>26.143258842681647</v>
        <stp/>
        <stp>StudyData</stp>
        <stp>S.APH</stp>
        <stp>PCB</stp>
        <stp>BaseType=Index,Index=1</stp>
        <stp>Close</stp>
        <stp>A</stp>
        <stp>0</stp>
        <stp>all</stp>
        <stp/>
        <stp/>
        <stp/>
        <stp>T</stp>
        <tr r="L39" s="1"/>
      </tp>
      <tp>
        <v>6.0796515245799503</v>
        <stp/>
        <stp>StudyData</stp>
        <stp>S.APH</stp>
        <stp>PCB</stp>
        <stp>BaseType=Index,Index=1</stp>
        <stp>Close</stp>
        <stp>M</stp>
        <stp>0</stp>
        <stp>all</stp>
        <stp/>
        <stp/>
        <stp/>
        <stp>T</stp>
        <tr r="J39" s="1"/>
      </tp>
      <tp>
        <v>1.9904458598722155E-2</v>
        <stp/>
        <stp>StudyData</stp>
        <stp>S.CRH</stp>
        <stp>PCB</stp>
        <stp>BaseType=Index,Index=1</stp>
        <stp>Close</stp>
        <stp>W</stp>
        <stp>0</stp>
        <stp>all</stp>
        <stp/>
        <stp/>
        <stp/>
        <stp>T</stp>
        <tr r="I115" s="1"/>
      </tp>
      <tp>
        <v>-6.0747663551401869</v>
        <stp/>
        <stp>StudyData</stp>
        <stp>S.CRH</stp>
        <stp>PCB</stp>
        <stp>BaseType=Index,Index=1</stp>
        <stp>Close</stp>
        <stp>Q</stp>
        <stp>0</stp>
        <stp>all</stp>
        <stp/>
        <stp/>
        <stp/>
        <stp>T</stp>
        <tr r="K115" s="1"/>
      </tp>
      <tp>
        <v>15.051094890510953</v>
        <stp/>
        <stp>StudyData</stp>
        <stp>S.CAH</stp>
        <stp>PCB</stp>
        <stp>BaseType=Index,Index=1</stp>
        <stp>Close</stp>
        <stp>A</stp>
        <stp>0</stp>
        <stp>all</stp>
        <stp/>
        <stp/>
        <stp/>
        <stp>T</stp>
        <tr r="L76" s="1"/>
      </tp>
      <tp>
        <v>2.7822457940268683</v>
        <stp/>
        <stp>StudyData</stp>
        <stp>S.CAH</stp>
        <stp>PCB</stp>
        <stp>BaseType=Index,Index=1</stp>
        <stp>Close</stp>
        <stp>M</stp>
        <stp>0</stp>
        <stp>all</stp>
        <stp/>
        <stp/>
        <stp/>
        <stp>T</stp>
        <tr r="J76" s="1"/>
      </tp>
      <tp>
        <v>1.2690355329949719E-2</v>
        <stp/>
        <stp>StudyData</stp>
        <stp>S.CAH</stp>
        <stp>PCB</stp>
        <stp>BaseType=Index,Index=1</stp>
        <stp>Close</stp>
        <stp>W</stp>
        <stp>0</stp>
        <stp>all</stp>
        <stp/>
        <stp/>
        <stp/>
        <stp>T</stp>
        <tr r="I76" s="1"/>
      </tp>
      <tp>
        <v>-19.471153846153843</v>
        <stp/>
        <stp>StudyData</stp>
        <stp>S.CRH</stp>
        <stp>PCB</stp>
        <stp>BaseType=Index,Index=1</stp>
        <stp>Close</stp>
        <stp>A</stp>
        <stp>0</stp>
        <stp>all</stp>
        <stp/>
        <stp/>
        <stp/>
        <stp>T</stp>
        <tr r="L115" s="1"/>
      </tp>
      <tp>
        <v>-0.47566930459673157</v>
        <stp/>
        <stp>StudyData</stp>
        <stp>S.CAH</stp>
        <stp>PCB</stp>
        <stp>BaseType=Index,Index=1</stp>
        <stp>Close</stp>
        <stp>Q</stp>
        <stp>0</stp>
        <stp>all</stp>
        <stp/>
        <stp/>
        <stp/>
        <stp>T</stp>
        <tr r="K76" s="1"/>
      </tp>
      <tp>
        <v>5.7783391221976581</v>
        <stp/>
        <stp>StudyData</stp>
        <stp>S.CRH</stp>
        <stp>PCB</stp>
        <stp>BaseType=Index,Index=1</stp>
        <stp>Close</stp>
        <stp>M</stp>
        <stp>0</stp>
        <stp>all</stp>
        <stp/>
        <stp/>
        <stp/>
        <stp>T</stp>
        <tr r="J115" s="1"/>
      </tp>
      <tp>
        <v>24.475714285700001</v>
        <stp/>
        <stp>StudyData</stp>
        <stp>S.BAX</stp>
        <stp>MA</stp>
        <stp>InputChoice=Close,MAType=Sim,Period=21</stp>
        <stp>MA</stp>
        <stp>D</stp>
        <stp/>
        <stp>all</stp>
        <stp/>
        <stp/>
        <stp/>
        <stp>T</stp>
        <tr r="P56" s="1"/>
      </tp>
      <tp>
        <v>365.97619047619997</v>
        <stp/>
        <stp>StudyData</stp>
        <stp>S.MAR</stp>
        <stp>MA</stp>
        <stp>InputChoice=Close,MAType=Sim,Period=21</stp>
        <stp>MA</stp>
        <stp>D</stp>
        <stp/>
        <stp>all</stp>
        <stp/>
        <stp/>
        <stp/>
        <stp>T</stp>
        <tr r="P298" s="1"/>
      </tp>
      <tp>
        <v>88.644761904800006</v>
        <stp/>
        <stp>StudyData</stp>
        <stp>S.HAS</stp>
        <stp>MA</stp>
        <stp>InputChoice=Close,MAType=Sim,Period=21</stp>
        <stp>MA</stp>
        <stp>D</stp>
        <stp/>
        <stp>all</stp>
        <stp/>
        <stp/>
        <stp/>
        <stp>T</stp>
        <tr r="P222" s="1"/>
      </tp>
      <tp>
        <v>76.951904761899996</v>
        <stp/>
        <stp>StudyData</stp>
        <stp>S.MAS</stp>
        <stp>MA</stp>
        <stp>InputChoice=Close,MAType=Sim,Period=21</stp>
        <stp>MA</stp>
        <stp>D</stp>
        <stp/>
        <stp>all</stp>
        <stp/>
        <stp/>
        <stp/>
        <stp>T</stp>
        <tr r="P299" s="1"/>
      </tp>
      <tp>
        <v>41.3880952381</v>
        <stp/>
        <stp>StudyData</stp>
        <stp>S.TAP</stp>
        <stp>MA</stp>
        <stp>InputChoice=Close,MAType=Sim,Period=21</stp>
        <stp>MA</stp>
        <stp>D</stp>
        <stp/>
        <stp>all</stp>
        <stp/>
        <stp/>
        <stp/>
        <stp>T</stp>
        <tr r="P429" s="1"/>
      </tp>
      <tp>
        <v>866.83333333329995</v>
        <stp/>
        <stp>StudyData</stp>
        <stp>S.CAT</stp>
        <stp>MA</stp>
        <stp>InputChoice=Close,MAType=Sim,Period=21</stp>
        <stp>MA</stp>
        <stp>D</stp>
        <stp/>
        <stp>all</stp>
        <stp/>
        <stp/>
        <stp/>
        <stp>T</stp>
        <tr r="P79" s="1"/>
      </tp>
      <tp>
        <v>381.20761904760002</v>
        <stp/>
        <stp>StudyData</stp>
        <stp>S.WAT</stp>
        <stp>MA</stp>
        <stp>InputChoice=Close,MAType=Sim,Period=21</stp>
        <stp>MA</stp>
        <stp>D</stp>
        <stp/>
        <stp>all</stp>
        <stp/>
        <stp/>
        <stp/>
        <stp>T</stp>
        <tr r="P481" s="1"/>
      </tp>
      <tp>
        <v>230.49</v>
        <stp/>
        <stp>StudyData</stp>
        <stp>S.CAH</stp>
        <stp>MA</stp>
        <stp>InputChoice=Close,MAType=Sim,Period=21</stp>
        <stp>MA</stp>
        <stp>D</stp>
        <stp/>
        <stp>all</stp>
        <stp/>
        <stp/>
        <stp/>
        <stp>T</stp>
        <tr r="P76" s="1"/>
      </tp>
      <tp>
        <v>33.136190476199999</v>
        <stp/>
        <stp>StudyData</stp>
        <stp>S.HAL</stp>
        <stp>MA</stp>
        <stp>InputChoice=Close,MAType=Sim,Period=21</stp>
        <stp>MA</stp>
        <stp>D</stp>
        <stp/>
        <stp>all</stp>
        <stp/>
        <stp/>
        <stp/>
        <stp>T</stp>
        <tr r="P221" s="1"/>
      </tp>
      <tp>
        <v>87.481428571400002</v>
        <stp/>
        <stp>StudyData</stp>
        <stp>S.DAL</stp>
        <stp>MA</stp>
        <stp>InputChoice=Close,MAType=Sim,Period=21</stp>
        <stp>MA</stp>
        <stp>D</stp>
        <stp/>
        <stp>all</stp>
        <stp/>
        <stp/>
        <stp/>
        <stp>T</stp>
        <tr r="P129" s="1"/>
      </tp>
      <tp>
        <v>122.36857142860001</v>
        <stp/>
        <stp>StudyData</stp>
        <stp>S.UAL</stp>
        <stp>MA</stp>
        <stp>InputChoice=Close,MAType=Sim,Period=21</stp>
        <stp>MA</stp>
        <stp>D</stp>
        <stp/>
        <stp>all</stp>
        <stp/>
        <stp/>
        <stp/>
        <stp>T</stp>
        <tr r="P456" s="1"/>
      </tp>
      <tp>
        <v>284.4033333333</v>
        <stp/>
        <stp>StudyData</stp>
        <stp>S.WAB</stp>
        <stp>MA</stp>
        <stp>InputChoice=Close,MAType=Sim,Period=21</stp>
        <stp>MA</stp>
        <stp>D</stp>
        <stp/>
        <stp>all</stp>
        <stp/>
        <stp/>
        <stp/>
        <stp>T</stp>
        <tr r="P480" s="1"/>
      </tp>
      <tp>
        <v>61.865238095199999</v>
        <stp/>
        <stp>StudyData</stp>
        <stp>S.BAC</stp>
        <stp>MA</stp>
        <stp>InputChoice=Close,MAType=Sim,Period=21</stp>
        <stp>MA</stp>
        <stp>D</stp>
        <stp/>
        <stp>all</stp>
        <stp/>
        <stp/>
        <stp/>
        <stp>T</stp>
        <tr r="P54" s="1"/>
      </tp>
      <tp>
        <v>133.7042857143</v>
        <stp/>
        <stp>StudyData</stp>
        <stp>S.MAA</stp>
        <stp>MA</stp>
        <stp>InputChoice=Close,MAType=Sim,Period=21</stp>
        <stp>MA</stp>
        <stp>D</stp>
        <stp/>
        <stp>all</stp>
        <stp/>
        <stp/>
        <stp/>
        <stp>T</stp>
        <tr r="P297" s="1"/>
      </tp>
      <tp>
        <v>3.6796655849513216</v>
        <stp/>
        <stp>StudyData</stp>
        <stp>S.TKO</stp>
        <stp>PCB</stp>
        <stp>BaseType=Index,Index=1</stp>
        <stp>Close</stp>
        <stp>M</stp>
        <stp>0</stp>
        <stp>all</stp>
        <stp/>
        <stp/>
        <stp/>
        <stp>T</stp>
        <tr r="J438" s="1"/>
      </tp>
      <tp>
        <v>3.174299146787376</v>
        <stp/>
        <stp>StudyData</stp>
        <stp>S.TMO</stp>
        <stp>PCB</stp>
        <stp>BaseType=Index,Index=1</stp>
        <stp>Close</stp>
        <stp>M</stp>
        <stp>0</stp>
        <stp>all</stp>
        <stp/>
        <stp/>
        <stp/>
        <stp>T</stp>
        <tr r="J439" s="1"/>
      </tp>
      <tp>
        <v>2.2573129691949134</v>
        <stp/>
        <stp>StudyData</stp>
        <stp>S.TMO</stp>
        <stp>PCB</stp>
        <stp>BaseType=Index,Index=1</stp>
        <stp>Close</stp>
        <stp>A</stp>
        <stp>0</stp>
        <stp>all</stp>
        <stp/>
        <stp/>
        <stp/>
        <stp>T</stp>
        <tr r="L439" s="1"/>
      </tp>
      <tp>
        <v>-9.8086124401913874</v>
        <stp/>
        <stp>StudyData</stp>
        <stp>S.TKO</stp>
        <stp>PCB</stp>
        <stp>BaseType=Index,Index=1</stp>
        <stp>Close</stp>
        <stp>A</stp>
        <stp>0</stp>
        <stp>all</stp>
        <stp/>
        <stp/>
        <stp/>
        <stp>T</stp>
        <tr r="L438" s="1"/>
      </tp>
      <tp>
        <v>1.0398799313893641</v>
        <stp/>
        <stp>StudyData</stp>
        <stp>S.TKO</stp>
        <stp>PCB</stp>
        <stp>BaseType=Index,Index=1</stp>
        <stp>Close</stp>
        <stp>W</stp>
        <stp>0</stp>
        <stp>all</stp>
        <stp/>
        <stp/>
        <stp/>
        <stp>T</stp>
        <tr r="I438" s="1"/>
      </tp>
      <tp>
        <v>18.18453805648635</v>
        <stp/>
        <stp>StudyData</stp>
        <stp>S.TMO</stp>
        <stp>PCB</stp>
        <stp>BaseType=Index,Index=1</stp>
        <stp>Close</stp>
        <stp>Q</stp>
        <stp>0</stp>
        <stp>all</stp>
        <stp/>
        <stp/>
        <stp/>
        <stp>T</stp>
        <tr r="K439" s="1"/>
      </tp>
      <tp>
        <v>-6.3633202523471271</v>
        <stp/>
        <stp>StudyData</stp>
        <stp>S.TKO</stp>
        <stp>PCB</stp>
        <stp>BaseType=Index,Index=1</stp>
        <stp>Close</stp>
        <stp>Q</stp>
        <stp>0</stp>
        <stp>all</stp>
        <stp/>
        <stp/>
        <stp/>
        <stp>T</stp>
        <tr r="K438" s="1"/>
      </tp>
      <tp>
        <v>-0.24747474747475209</v>
        <stp/>
        <stp>StudyData</stp>
        <stp>S.TMO</stp>
        <stp>PCB</stp>
        <stp>BaseType=Index,Index=1</stp>
        <stp>Close</stp>
        <stp>W</stp>
        <stp>0</stp>
        <stp>all</stp>
        <stp/>
        <stp/>
        <stp/>
        <stp>T</stp>
        <tr r="I439" s="1"/>
      </tp>
      <tp>
        <v>-0.22371364653245296</v>
        <stp/>
        <stp>StudyData</stp>
        <stp>S.VLO</stp>
        <stp>PCB</stp>
        <stp>BaseType=Index,Index=1</stp>
        <stp>Close</stp>
        <stp>M</stp>
        <stp>0</stp>
        <stp>all</stp>
        <stp/>
        <stp/>
        <stp/>
        <stp>T</stp>
        <tr r="J469" s="1"/>
      </tp>
      <tp>
        <v>91.780821917808225</v>
        <stp/>
        <stp>StudyData</stp>
        <stp>S.VLO</stp>
        <stp>PCB</stp>
        <stp>BaseType=Index,Index=1</stp>
        <stp>Close</stp>
        <stp>A</stp>
        <stp>0</stp>
        <stp>all</stp>
        <stp/>
        <stp/>
        <stp/>
        <stp>T</stp>
        <tr r="L469" s="1"/>
      </tp>
      <tp>
        <v>19.874059284288126</v>
        <stp/>
        <stp>StudyData</stp>
        <stp>S.VLO</stp>
        <stp>PCB</stp>
        <stp>BaseType=Index,Index=1</stp>
        <stp>Close</stp>
        <stp>Q</stp>
        <stp>0</stp>
        <stp>all</stp>
        <stp/>
        <stp/>
        <stp/>
        <stp>T</stp>
        <tr r="K469" s="1"/>
      </tp>
      <tp>
        <v>4.6562300962086374</v>
        <stp/>
        <stp>StudyData</stp>
        <stp>S.VLO</stp>
        <stp>PCB</stp>
        <stp>BaseType=Index,Index=1</stp>
        <stp>Close</stp>
        <stp>W</stp>
        <stp>0</stp>
        <stp>all</stp>
        <stp/>
        <stp/>
        <stp/>
        <stp>T</stp>
        <tr r="I469" s="1"/>
      </tp>
      <tp>
        <v>-6.3521581677596135</v>
        <stp/>
        <stp>StudyData</stp>
        <stp>S.MCO</stp>
        <stp>PCB</stp>
        <stp>BaseType=Index,Index=1</stp>
        <stp>Close</stp>
        <stp>A</stp>
        <stp>0</stp>
        <stp>all</stp>
        <stp/>
        <stp/>
        <stp/>
        <stp>T</stp>
        <tr r="L303" s="1"/>
      </tp>
      <tp>
        <v>4.1807767883353516E-3</v>
        <stp/>
        <stp>StudyData</stp>
        <stp>S.MCO</stp>
        <stp>PCB</stp>
        <stp>BaseType=Index,Index=1</stp>
        <stp>Close</stp>
        <stp>M</stp>
        <stp>0</stp>
        <stp>all</stp>
        <stp/>
        <stp/>
        <stp/>
        <stp>T</stp>
        <tr r="J303" s="1"/>
      </tp>
      <tp>
        <v>0.13605442176871463</v>
        <stp/>
        <stp>StudyData</stp>
        <stp>S.MCO</stp>
        <stp>PCB</stp>
        <stp>BaseType=Index,Index=1</stp>
        <stp>Close</stp>
        <stp>W</stp>
        <stp>0</stp>
        <stp>all</stp>
        <stp/>
        <stp/>
        <stp/>
        <stp>T</stp>
        <tr r="I303" s="1"/>
      </tp>
      <tp>
        <v>5.6257175660160774</v>
        <stp/>
        <stp>StudyData</stp>
        <stp>S.MCO</stp>
        <stp>PCB</stp>
        <stp>BaseType=Index,Index=1</stp>
        <stp>Close</stp>
        <stp>Q</stp>
        <stp>0</stp>
        <stp>all</stp>
        <stp/>
        <stp/>
        <stp/>
        <stp>T</stp>
        <tr r="K303" s="1"/>
      </tp>
      <tp>
        <v>1.4202762084118035</v>
        <stp/>
        <stp>StudyData</stp>
        <stp>S.APO</stp>
        <stp>PCB</stp>
        <stp>BaseType=Index,Index=1</stp>
        <stp>Close</stp>
        <stp>W</stp>
        <stp>0</stp>
        <stp>all</stp>
        <stp/>
        <stp/>
        <stp/>
        <stp>T</stp>
        <tr r="I40" s="1"/>
      </tp>
      <tp>
        <v>-2.7224705404307175</v>
        <stp/>
        <stp>StudyData</stp>
        <stp>S.ATO</stp>
        <stp>PCB</stp>
        <stp>BaseType=Index,Index=1</stp>
        <stp>Close</stp>
        <stp>Q</stp>
        <stp>0</stp>
        <stp>all</stp>
        <stp/>
        <stp/>
        <stp/>
        <stp>T</stp>
        <tr r="K45" s="1"/>
      </tp>
      <tp>
        <v>-1.533580116340552</v>
        <stp/>
        <stp>StudyData</stp>
        <stp>S.ATO</stp>
        <stp>PCB</stp>
        <stp>BaseType=Index,Index=1</stp>
        <stp>Close</stp>
        <stp>W</stp>
        <stp>0</stp>
        <stp>all</stp>
        <stp/>
        <stp/>
        <stp/>
        <stp>T</stp>
        <tr r="I45" s="1"/>
      </tp>
      <tp>
        <v>9.2468937536979112</v>
        <stp/>
        <stp>StudyData</stp>
        <stp>S.APO</stp>
        <stp>PCB</stp>
        <stp>BaseType=Index,Index=1</stp>
        <stp>Close</stp>
        <stp>Q</stp>
        <stp>0</stp>
        <stp>all</stp>
        <stp/>
        <stp/>
        <stp/>
        <stp>T</stp>
        <tr r="K40" s="1"/>
      </tp>
      <tp>
        <v>-1.6266479923512014</v>
        <stp/>
        <stp>StudyData</stp>
        <stp>S.AZO</stp>
        <stp>PCB</stp>
        <stp>BaseType=Index,Index=1</stp>
        <stp>Close</stp>
        <stp>W</stp>
        <stp>0</stp>
        <stp>all</stp>
        <stp/>
        <stp/>
        <stp/>
        <stp>T</stp>
        <tr r="I52" s="1"/>
      </tp>
      <tp>
        <v>-3.7397448012165428</v>
        <stp/>
        <stp>StudyData</stp>
        <stp>S.AZO</stp>
        <stp>PCB</stp>
        <stp>BaseType=Index,Index=1</stp>
        <stp>Close</stp>
        <stp>Q</stp>
        <stp>0</stp>
        <stp>all</stp>
        <stp/>
        <stp/>
        <stp/>
        <stp>T</stp>
        <tr r="K52" s="1"/>
      </tp>
      <tp>
        <v>1.9948611686697082</v>
        <stp/>
        <stp>StudyData</stp>
        <stp>S.AZO</stp>
        <stp>PCB</stp>
        <stp>BaseType=Index,Index=1</stp>
        <stp>Close</stp>
        <stp>M</stp>
        <stp>0</stp>
        <stp>all</stp>
        <stp/>
        <stp/>
        <stp/>
        <stp>T</stp>
        <tr r="J52" s="1"/>
      </tp>
      <tp>
        <v>-2.9827596492264481E-2</v>
        <stp/>
        <stp>StudyData</stp>
        <stp>S.ATO</stp>
        <stp>PCB</stp>
        <stp>BaseType=Index,Index=1</stp>
        <stp>Close</stp>
        <stp>A</stp>
        <stp>0</stp>
        <stp>all</stp>
        <stp/>
        <stp/>
        <stp/>
        <stp>T</stp>
        <tr r="L45" s="1"/>
      </tp>
      <tp>
        <v>-10.714285714285708</v>
        <stp/>
        <stp>StudyData</stp>
        <stp>S.APO</stp>
        <stp>PCB</stp>
        <stp>BaseType=Index,Index=1</stp>
        <stp>Close</stp>
        <stp>A</stp>
        <stp>0</stp>
        <stp>all</stp>
        <stp/>
        <stp/>
        <stp/>
        <stp>T</stp>
        <tr r="L40" s="1"/>
      </tp>
      <tp>
        <v>2.9142447647105634</v>
        <stp/>
        <stp>StudyData</stp>
        <stp>S.APO</stp>
        <stp>PCB</stp>
        <stp>BaseType=Index,Index=1</stp>
        <stp>Close</stp>
        <stp>M</stp>
        <stp>0</stp>
        <stp>all</stp>
        <stp/>
        <stp/>
        <stp/>
        <stp>T</stp>
        <tr r="J40" s="1"/>
      </tp>
      <tp>
        <v>-9.2902845348665757</v>
        <stp/>
        <stp>StudyData</stp>
        <stp>S.AZO</stp>
        <stp>PCB</stp>
        <stp>BaseType=Index,Index=1</stp>
        <stp>Close</stp>
        <stp>A</stp>
        <stp>0</stp>
        <stp>all</stp>
        <stp/>
        <stp/>
        <stp/>
        <stp>T</stp>
        <tr r="L52" s="1"/>
      </tp>
      <tp>
        <v>-3.0096075934714599</v>
        <stp/>
        <stp>StudyData</stp>
        <stp>S.ATO</stp>
        <stp>PCB</stp>
        <stp>BaseType=Index,Index=1</stp>
        <stp>Close</stp>
        <stp>M</stp>
        <stp>0</stp>
        <stp>all</stp>
        <stp/>
        <stp/>
        <stp/>
        <stp>T</stp>
        <tr r="J45" s="1"/>
      </tp>
      <tp>
        <v>4.4662610619468879</v>
        <stp/>
        <stp>StudyData</stp>
        <stp>S.COO</stp>
        <stp>PCB</stp>
        <stp>BaseType=Index,Index=1</stp>
        <stp>Close</stp>
        <stp>M</stp>
        <stp>0</stp>
        <stp>all</stp>
        <stp/>
        <stp/>
        <stp/>
        <stp>T</stp>
        <tr r="J108" s="1"/>
      </tp>
      <tp>
        <v>-7.8208882381649714</v>
        <stp/>
        <stp>StudyData</stp>
        <stp>S.COO</stp>
        <stp>PCB</stp>
        <stp>BaseType=Index,Index=1</stp>
        <stp>Close</stp>
        <stp>A</stp>
        <stp>0</stp>
        <stp>all</stp>
        <stp/>
        <stp/>
        <stp/>
        <stp>T</stp>
        <tr r="L108" s="1"/>
      </tp>
      <tp>
        <v>5.354901687351818</v>
        <stp/>
        <stp>StudyData</stp>
        <stp>S.COO</stp>
        <stp>PCB</stp>
        <stp>BaseType=Index,Index=1</stp>
        <stp>Close</stp>
        <stp>Q</stp>
        <stp>0</stp>
        <stp>all</stp>
        <stp/>
        <stp/>
        <stp/>
        <stp>T</stp>
        <tr r="K108" s="1"/>
      </tp>
      <tp>
        <v>1.7782567695001927</v>
        <stp/>
        <stp>StudyData</stp>
        <stp>S.COO</stp>
        <stp>PCB</stp>
        <stp>BaseType=Index,Index=1</stp>
        <stp>Close</stp>
        <stp>W</stp>
        <stp>0</stp>
        <stp>all</stp>
        <stp/>
        <stp/>
        <stp/>
        <stp>T</stp>
        <tr r="I108" s="1"/>
      </tp>
      <tp>
        <v>-0.68598628027440722</v>
        <stp/>
        <stp>StudyData</stp>
        <stp>S.BRO</stp>
        <stp>PCB</stp>
        <stp>BaseType=Index,Index=1</stp>
        <stp>Close</stp>
        <stp>W</stp>
        <stp>0</stp>
        <stp>all</stp>
        <stp/>
        <stp/>
        <stp/>
        <stp>T</stp>
        <tr r="I71" s="1"/>
      </tp>
      <tp>
        <v>10.584567420109106</v>
        <stp/>
        <stp>StudyData</stp>
        <stp>S.BRO</stp>
        <stp>PCB</stp>
        <stp>BaseType=Index,Index=1</stp>
        <stp>Close</stp>
        <stp>Q</stp>
        <stp>0</stp>
        <stp>all</stp>
        <stp/>
        <stp/>
        <stp/>
        <stp>T</stp>
        <tr r="K71" s="1"/>
      </tp>
      <tp>
        <v>-10.991217063989968</v>
        <stp/>
        <stp>StudyData</stp>
        <stp>S.BRO</stp>
        <stp>PCB</stp>
        <stp>BaseType=Index,Index=1</stp>
        <stp>Close</stp>
        <stp>A</stp>
        <stp>0</stp>
        <stp>all</stp>
        <stp/>
        <stp/>
        <stp/>
        <stp>T</stp>
        <tr r="L71" s="1"/>
      </tp>
      <tp>
        <v>0.76704545454544326</v>
        <stp/>
        <stp>StudyData</stp>
        <stp>S.BRO</stp>
        <stp>PCB</stp>
        <stp>BaseType=Index,Index=1</stp>
        <stp>Close</stp>
        <stp>M</stp>
        <stp>0</stp>
        <stp>all</stp>
        <stp/>
        <stp/>
        <stp/>
        <stp>T</stp>
        <tr r="J71" s="1"/>
      </tp>
      <tp>
        <v>176.16428571430001</v>
        <stp/>
        <stp>StudyData</stp>
        <stp>S.EFX</stp>
        <stp>MA</stp>
        <stp>InputChoice=Close,MAType=Sim,Period=21</stp>
        <stp>MA</stp>
        <stp>D</stp>
        <stp/>
        <stp>all</stp>
        <stp/>
        <stp/>
        <stp/>
        <stp>T</stp>
        <tr r="P157" s="1"/>
      </tp>
      <tp>
        <v>125.0957142857</v>
        <stp/>
        <stp>StudyData</stp>
        <stp>S.AFL</stp>
        <stp>MA</stp>
        <stp>InputChoice=Close,MAType=Sim,Period=21</stp>
        <stp>MA</stp>
        <stp>D</stp>
        <stp/>
        <stp>all</stp>
        <stp/>
        <stp/>
        <stp/>
        <stp>T</stp>
        <tr r="P17" s="1"/>
      </tp>
      <tp>
        <v>27.230952381000002</v>
        <stp/>
        <stp>StudyData</stp>
        <stp>S.BFB</stp>
        <stp>MA</stp>
        <stp>InputChoice=Close,MAType=Sim,Period=21</stp>
        <stp>MA</stp>
        <stp>D</stp>
        <stp/>
        <stp>all</stp>
        <stp/>
        <stp/>
        <stp/>
        <stp>T</stp>
        <tr r="P60" s="1"/>
      </tp>
      <tp>
        <v>52.151904761899999</v>
        <stp/>
        <stp>StudyData</stp>
        <stp>S.TFC</stp>
        <stp>MA</stp>
        <stp>InputChoice=Close,MAType=Sim,Period=21</stp>
        <stp>MA</stp>
        <stp>D</stp>
        <stp/>
        <stp>all</stp>
        <stp/>
        <stp/>
        <stp/>
        <stp>T</stp>
        <tr r="P435" s="1"/>
      </tp>
      <tp>
        <v>86.986666666700003</v>
        <stp/>
        <stp>StudyData</stp>
        <stp>S.WFC</stp>
        <stp>MA</stp>
        <stp>InputChoice=Close,MAType=Sim,Period=21</stp>
        <stp>MA</stp>
        <stp>D</stp>
        <stp/>
        <stp>all</stp>
        <stp/>
        <stp/>
        <stp/>
        <stp>T</stp>
        <tr r="P487" s="1"/>
      </tp>
      <tp>
        <v>79.033333333300007</v>
        <stp/>
        <stp>StudyData</stp>
        <stp>S.IFF</stp>
        <stp>MA</stp>
        <stp>InputChoice=Close,MAType=Sim,Period=21</stp>
        <stp>MA</stp>
        <stp>D</stp>
        <stp/>
        <stp>all</stp>
        <stp/>
        <stp/>
        <stp/>
        <stp>T</stp>
        <tr r="P246" s="1"/>
      </tp>
      <tp>
        <v>72.125714285699999</v>
        <stp/>
        <stp>StudyData</stp>
        <stp>S.CFG</stp>
        <stp>MA</stp>
        <stp>InputChoice=Close,MAType=Sim,Period=21</stp>
        <stp>MA</stp>
        <stp>D</stp>
        <stp/>
        <stp>all</stp>
        <stp/>
        <stp/>
        <stp/>
        <stp>T</stp>
        <tr r="P89" s="1"/>
      </tp>
      <tp>
        <v>112.7380952381</v>
        <stp/>
        <stp>StudyData</stp>
        <stp>S.PFG</stp>
        <stp>MA</stp>
        <stp>InputChoice=Close,MAType=Sim,Period=21</stp>
        <stp>MA</stp>
        <stp>D</stp>
        <stp/>
        <stp>all</stp>
        <stp/>
        <stp/>
        <stp/>
        <stp>T</stp>
        <tr r="P364" s="1"/>
      </tp>
      <tp>
        <v>25.190952380999999</v>
        <stp/>
        <stp>StudyData</stp>
        <stp>S.PFE</stp>
        <stp>MA</stp>
        <stp>InputChoice=Close,MAType=Sim,Period=21</stp>
        <stp>MA</stp>
        <stp>D</stp>
        <stp/>
        <stp>all</stp>
        <stp/>
        <stp/>
        <stp/>
        <stp>T</stp>
        <tr r="P363" s="1"/>
      </tp>
      <tp>
        <v>-0.86147484493452797</v>
        <stp/>
        <stp>StudyData</stp>
        <stp>S.TSN</stp>
        <stp>PCB</stp>
        <stp>BaseType=Index,Index=1</stp>
        <stp>Close</stp>
        <stp>W</stp>
        <stp>0</stp>
        <stp>all</stp>
        <stp/>
        <stp/>
        <stp/>
        <stp>T</stp>
        <tr r="I449" s="1"/>
      </tp>
      <tp>
        <v>0.50655021834060987</v>
        <stp/>
        <stp>StudyData</stp>
        <stp>S.TSN</stp>
        <stp>PCB</stp>
        <stp>BaseType=Index,Index=1</stp>
        <stp>Close</stp>
        <stp>Q</stp>
        <stp>0</stp>
        <stp>all</stp>
        <stp/>
        <stp/>
        <stp/>
        <stp>T</stp>
        <tr r="K449" s="1"/>
      </tp>
      <tp>
        <v>-1.5345357941834405</v>
        <stp/>
        <stp>StudyData</stp>
        <stp>S.TXN</stp>
        <stp>PCB</stp>
        <stp>BaseType=Index,Index=1</stp>
        <stp>Close</stp>
        <stp>W</stp>
        <stp>0</stp>
        <stp>all</stp>
        <stp/>
        <stp/>
        <stp/>
        <stp>T</stp>
        <tr r="I453" s="1"/>
      </tp>
      <tp>
        <v>-5.495353440467003</v>
        <stp/>
        <stp>StudyData</stp>
        <stp>S.TXN</stp>
        <stp>PCB</stp>
        <stp>BaseType=Index,Index=1</stp>
        <stp>Close</stp>
        <stp>Q</stp>
        <stp>0</stp>
        <stp>all</stp>
        <stp/>
        <stp/>
        <stp/>
        <stp>T</stp>
        <tr r="K453" s="1"/>
      </tp>
      <tp>
        <v>2.1578298397040649</v>
        <stp/>
        <stp>StudyData</stp>
        <stp>S.TXN</stp>
        <stp>PCB</stp>
        <stp>BaseType=Index,Index=1</stp>
        <stp>Close</stp>
        <stp>M</stp>
        <stp>0</stp>
        <stp>all</stp>
        <stp/>
        <stp/>
        <stp/>
        <stp>T</stp>
        <tr r="J453" s="1"/>
      </tp>
      <tp>
        <v>-1.8423746161719641</v>
        <stp/>
        <stp>StudyData</stp>
        <stp>S.TSN</stp>
        <stp>PCB</stp>
        <stp>BaseType=Index,Index=1</stp>
        <stp>Close</stp>
        <stp>A</stp>
        <stp>0</stp>
        <stp>all</stp>
        <stp/>
        <stp/>
        <stp/>
        <stp>T</stp>
        <tr r="L449" s="1"/>
      </tp>
      <tp>
        <v>-0.72463768115942329</v>
        <stp/>
        <stp>StudyData</stp>
        <stp>S.TSN</stp>
        <stp>PCB</stp>
        <stp>BaseType=Index,Index=1</stp>
        <stp>Close</stp>
        <stp>M</stp>
        <stp>0</stp>
        <stp>all</stp>
        <stp/>
        <stp/>
        <stp/>
        <stp>T</stp>
        <tr r="J449" s="1"/>
      </tp>
      <tp>
        <v>62.366707014813528</v>
        <stp/>
        <stp>StudyData</stp>
        <stp>S.TXN</stp>
        <stp>PCB</stp>
        <stp>BaseType=Index,Index=1</stp>
        <stp>Close</stp>
        <stp>A</stp>
        <stp>0</stp>
        <stp>all</stp>
        <stp/>
        <stp/>
        <stp/>
        <stp>T</stp>
        <tr r="L453" s="1"/>
      </tp>
      <tp>
        <v>0.18514708907631705</v>
        <stp/>
        <stp>StudyData</stp>
        <stp>S.HON</stp>
        <stp>PCB</stp>
        <stp>BaseType=Index,Index=1</stp>
        <stp>Close</stp>
        <stp>M</stp>
        <stp>0</stp>
        <stp>all</stp>
        <stp/>
        <stp/>
        <stp/>
        <stp>T</stp>
        <tr r="J229" s="1"/>
      </tp>
      <tp>
        <v>24.814188323337945</v>
        <stp/>
        <stp>StudyData</stp>
        <stp>S.HON</stp>
        <stp>PCB</stp>
        <stp>BaseType=Index,Index=1</stp>
        <stp>Close</stp>
        <stp>A</stp>
        <stp>0</stp>
        <stp>all</stp>
        <stp/>
        <stp/>
        <stp/>
        <stp>T</stp>
        <tr r="L229" s="1"/>
      </tp>
      <tp>
        <v>8.7539079946404623</v>
        <stp/>
        <stp>StudyData</stp>
        <stp>S.HON</stp>
        <stp>PCB</stp>
        <stp>BaseType=Index,Index=1</stp>
        <stp>Close</stp>
        <stp>Q</stp>
        <stp>0</stp>
        <stp>all</stp>
        <stp/>
        <stp/>
        <stp/>
        <stp>T</stp>
        <tr r="K229" s="1"/>
      </tp>
      <tp>
        <v>-1.1006864059136541</v>
        <stp/>
        <stp>StudyData</stp>
        <stp>S.HON</stp>
        <stp>PCB</stp>
        <stp>BaseType=Index,Index=1</stp>
        <stp>Close</stp>
        <stp>W</stp>
        <stp>0</stp>
        <stp>all</stp>
        <stp/>
        <stp/>
        <stp/>
        <stp>T</stp>
        <tr r="I229" s="1"/>
      </tp>
      <tp>
        <v>-16.770428015564196</v>
        <stp/>
        <stp>StudyData</stp>
        <stp>S.LEN</stp>
        <stp>PCB</stp>
        <stp>BaseType=Index,Index=1</stp>
        <stp>Close</stp>
        <stp>A</stp>
        <stp>0</stp>
        <stp>all</stp>
        <stp/>
        <stp/>
        <stp/>
        <stp>T</stp>
        <tr r="L280" s="1"/>
      </tp>
      <tp>
        <v>2.0924787825577975</v>
        <stp/>
        <stp>StudyData</stp>
        <stp>S.LIN</stp>
        <stp>PCB</stp>
        <stp>BaseType=Index,Index=1</stp>
        <stp>Close</stp>
        <stp>M</stp>
        <stp>0</stp>
        <stp>all</stp>
        <stp/>
        <stp/>
        <stp/>
        <stp>T</stp>
        <tr r="J284" s="1"/>
      </tp>
      <tp>
        <v>3.8979963570127425</v>
        <stp/>
        <stp>StudyData</stp>
        <stp>S.LEN</stp>
        <stp>PCB</stp>
        <stp>BaseType=Index,Index=1</stp>
        <stp>Close</stp>
        <stp>M</stp>
        <stp>0</stp>
        <stp>all</stp>
        <stp/>
        <stp/>
        <stp/>
        <stp>T</stp>
        <tr r="J280" s="1"/>
      </tp>
      <tp>
        <v>14.540678721358381</v>
        <stp/>
        <stp>StudyData</stp>
        <stp>S.LIN</stp>
        <stp>PCB</stp>
        <stp>BaseType=Index,Index=1</stp>
        <stp>Close</stp>
        <stp>A</stp>
        <stp>0</stp>
        <stp>all</stp>
        <stp/>
        <stp/>
        <stp/>
        <stp>T</stp>
        <tr r="L284" s="1"/>
      </tp>
      <tp>
        <v>-5.4481158139020804</v>
        <stp/>
        <stp>StudyData</stp>
        <stp>S.LEN</stp>
        <stp>PCB</stp>
        <stp>BaseType=Index,Index=1</stp>
        <stp>Close</stp>
        <stp>Q</stp>
        <stp>0</stp>
        <stp>all</stp>
        <stp/>
        <stp/>
        <stp/>
        <stp>T</stp>
        <tr r="K280" s="1"/>
      </tp>
      <tp>
        <v>-2.9711952823769607</v>
        <stp/>
        <stp>StudyData</stp>
        <stp>S.LEN</stp>
        <stp>PCB</stp>
        <stp>BaseType=Index,Index=1</stp>
        <stp>Close</stp>
        <stp>W</stp>
        <stp>0</stp>
        <stp>all</stp>
        <stp/>
        <stp/>
        <stp/>
        <stp>T</stp>
        <tr r="I280" s="1"/>
      </tp>
      <tp>
        <v>-0.32450304094045301</v>
        <stp/>
        <stp>StudyData</stp>
        <stp>S.LIN</stp>
        <stp>PCB</stp>
        <stp>BaseType=Index,Index=1</stp>
        <stp>Close</stp>
        <stp>W</stp>
        <stp>0</stp>
        <stp>all</stp>
        <stp/>
        <stp/>
        <stp/>
        <stp>T</stp>
        <tr r="I284" s="1"/>
      </tp>
      <tp>
        <v>-5.8870004239411236</v>
        <stp/>
        <stp>StudyData</stp>
        <stp>S.LIN</stp>
        <stp>PCB</stp>
        <stp>BaseType=Index,Index=1</stp>
        <stp>Close</stp>
        <stp>Q</stp>
        <stp>0</stp>
        <stp>all</stp>
        <stp/>
        <stp/>
        <stp/>
        <stp>T</stp>
        <tr r="K284" s="1"/>
      </tp>
      <tp>
        <v>-33.891166604547152</v>
        <stp/>
        <stp>StudyData</stp>
        <stp>S.ACN</stp>
        <stp>PCB</stp>
        <stp>BaseType=Index,Index=1</stp>
        <stp>Close</stp>
        <stp>A</stp>
        <stp>0</stp>
        <stp>all</stp>
        <stp/>
        <stp/>
        <stp/>
        <stp>T</stp>
        <tr r="L8" s="1"/>
      </tp>
      <tp>
        <v>-0.81542088475939467</v>
        <stp/>
        <stp>StudyData</stp>
        <stp>S.AON</stp>
        <stp>PCB</stp>
        <stp>BaseType=Index,Index=1</stp>
        <stp>Close</stp>
        <stp>M</stp>
        <stp>0</stp>
        <stp>all</stp>
        <stp/>
        <stp/>
        <stp/>
        <stp>T</stp>
        <tr r="J35" s="1"/>
      </tp>
      <tp>
        <v>6.9009161041465692</v>
        <stp/>
        <stp>StudyData</stp>
        <stp>S.ACN</stp>
        <stp>PCB</stp>
        <stp>BaseType=Index,Index=1</stp>
        <stp>Close</stp>
        <stp>M</stp>
        <stp>0</stp>
        <stp>all</stp>
        <stp/>
        <stp/>
        <stp/>
        <stp>T</stp>
        <tr r="J8" s="1"/>
      </tp>
      <tp>
        <v>1.3403990024937709</v>
        <stp/>
        <stp>StudyData</stp>
        <stp>S.AON</stp>
        <stp>PCB</stp>
        <stp>BaseType=Index,Index=1</stp>
        <stp>Close</stp>
        <stp>A</stp>
        <stp>0</stp>
        <stp>all</stp>
        <stp/>
        <stp/>
        <stp/>
        <stp>T</stp>
        <tr r="L35" s="1"/>
      </tp>
      <tp>
        <v>0.93899385385841427</v>
        <stp/>
        <stp>StudyData</stp>
        <stp>S.ACN</stp>
        <stp>PCB</stp>
        <stp>BaseType=Index,Index=1</stp>
        <stp>Close</stp>
        <stp>W</stp>
        <stp>0</stp>
        <stp>all</stp>
        <stp/>
        <stp/>
        <stp/>
        <stp>T</stp>
        <tr r="I8" s="1"/>
      </tp>
      <tp>
        <v>42.534554805528778</v>
        <stp/>
        <stp>StudyData</stp>
        <stp>S.ACN</stp>
        <stp>PCB</stp>
        <stp>BaseType=Index,Index=1</stp>
        <stp>Close</stp>
        <stp>Q</stp>
        <stp>0</stp>
        <stp>all</stp>
        <stp/>
        <stp/>
        <stp/>
        <stp>T</stp>
        <tr r="K8" s="1"/>
      </tp>
      <tp>
        <v>7.8145256112635337</v>
        <stp/>
        <stp>StudyData</stp>
        <stp>S.AON</stp>
        <stp>PCB</stp>
        <stp>BaseType=Index,Index=1</stp>
        <stp>Close</stp>
        <stp>Q</stp>
        <stp>0</stp>
        <stp>all</stp>
        <stp/>
        <stp/>
        <stp/>
        <stp>T</stp>
        <tr r="K35" s="1"/>
      </tp>
      <tp>
        <v>-0.19257605358637947</v>
        <stp/>
        <stp>StudyData</stp>
        <stp>S.AON</stp>
        <stp>PCB</stp>
        <stp>BaseType=Index,Index=1</stp>
        <stp>Close</stp>
        <stp>W</stp>
        <stp>0</stp>
        <stp>all</stp>
        <stp/>
        <stp/>
        <stp/>
        <stp>T</stp>
        <tr r="I35" s="1"/>
      </tp>
      <tp>
        <v>41.732942653830051</v>
        <stp/>
        <stp>StudyData</stp>
        <stp>S.BEN</stp>
        <stp>PCB</stp>
        <stp>BaseType=Index,Index=1</stp>
        <stp>Close</stp>
        <stp>A</stp>
        <stp>0</stp>
        <stp>all</stp>
        <stp/>
        <stp/>
        <stp/>
        <stp>T</stp>
        <tr r="L59" s="1"/>
      </tp>
      <tp>
        <v>0</v>
        <stp/>
        <stp>StudyData</stp>
        <stp>S.BEN</stp>
        <stp>PCB</stp>
        <stp>BaseType=Index,Index=1</stp>
        <stp>Close</stp>
        <stp>M</stp>
        <stp>0</stp>
        <stp>all</stp>
        <stp/>
        <stp/>
        <stp/>
        <stp>T</stp>
        <tr r="J59" s="1"/>
      </tp>
      <tp>
        <v>1.7733694018635295</v>
        <stp/>
        <stp>StudyData</stp>
        <stp>S.BEN</stp>
        <stp>PCB</stp>
        <stp>BaseType=Index,Index=1</stp>
        <stp>Close</stp>
        <stp>Q</stp>
        <stp>0</stp>
        <stp>all</stp>
        <stp/>
        <stp/>
        <stp/>
        <stp>T</stp>
        <tr r="K59" s="1"/>
      </tp>
      <tp>
        <v>0.26650873556409921</v>
        <stp/>
        <stp>StudyData</stp>
        <stp>S.BEN</stp>
        <stp>PCB</stp>
        <stp>BaseType=Index,Index=1</stp>
        <stp>Close</stp>
        <stp>W</stp>
        <stp>0</stp>
        <stp>all</stp>
        <stp/>
        <stp/>
        <stp/>
        <stp>T</stp>
        <tr r="I59" s="1"/>
      </tp>
      <tp>
        <v>5.0408335680090159</v>
        <stp/>
        <stp>StudyData</stp>
        <stp>S.ETN</stp>
        <stp>PCB</stp>
        <stp>BaseType=Index,Index=1</stp>
        <stp>Close</stp>
        <stp>Q</stp>
        <stp>0</stp>
        <stp>all</stp>
        <stp/>
        <stp/>
        <stp/>
        <stp>T</stp>
        <tr r="K171" s="1"/>
      </tp>
      <tp>
        <v>-0.24070607114201303</v>
        <stp/>
        <stp>StudyData</stp>
        <stp>S.ETN</stp>
        <stp>PCB</stp>
        <stp>BaseType=Index,Index=1</stp>
        <stp>Close</stp>
        <stp>W</stp>
        <stp>0</stp>
        <stp>all</stp>
        <stp/>
        <stp/>
        <stp/>
        <stp>T</stp>
        <tr r="I171" s="1"/>
      </tp>
      <tp>
        <v>40.529339738155798</v>
        <stp/>
        <stp>StudyData</stp>
        <stp>S.ETN</stp>
        <stp>PCB</stp>
        <stp>BaseType=Index,Index=1</stp>
        <stp>Close</stp>
        <stp>A</stp>
        <stp>0</stp>
        <stp>all</stp>
        <stp/>
        <stp/>
        <stp/>
        <stp>T</stp>
        <tr r="L171" s="1"/>
      </tp>
      <tp>
        <v>7.803468208092494</v>
        <stp/>
        <stp>StudyData</stp>
        <stp>S.ETN</stp>
        <stp>PCB</stp>
        <stp>BaseType=Index,Index=1</stp>
        <stp>Close</stp>
        <stp>M</stp>
        <stp>0</stp>
        <stp>all</stp>
        <stp/>
        <stp/>
        <stp/>
        <stp>T</stp>
        <tr r="J171" s="1"/>
      </tp>
      <tp>
        <v>8.349467570183938</v>
        <stp/>
        <stp>StudyData</stp>
        <stp>S.DVN</stp>
        <stp>PCB</stp>
        <stp>BaseType=Index,Index=1</stp>
        <stp>Close</stp>
        <stp>Q</stp>
        <stp>0</stp>
        <stp>all</stp>
        <stp/>
        <stp/>
        <stp/>
        <stp>T</stp>
        <tr r="K151" s="1"/>
      </tp>
      <tp>
        <v>4.1647277803629574</v>
        <stp/>
        <stp>StudyData</stp>
        <stp>S.DVN</stp>
        <stp>PCB</stp>
        <stp>BaseType=Index,Index=1</stp>
        <stp>Close</stp>
        <stp>W</stp>
        <stp>0</stp>
        <stp>all</stp>
        <stp/>
        <stp/>
        <stp/>
        <stp>T</stp>
        <tr r="I151" s="1"/>
      </tp>
      <tp>
        <v>22.222222222222221</v>
        <stp/>
        <stp>StudyData</stp>
        <stp>S.DVN</stp>
        <stp>PCB</stp>
        <stp>BaseType=Index,Index=1</stp>
        <stp>Close</stp>
        <stp>A</stp>
        <stp>0</stp>
        <stp>all</stp>
        <stp/>
        <stp/>
        <stp/>
        <stp>T</stp>
        <tr r="L151" s="1"/>
      </tp>
      <tp>
        <v>-0.79769554619986571</v>
        <stp/>
        <stp>StudyData</stp>
        <stp>S.DVN</stp>
        <stp>PCB</stp>
        <stp>BaseType=Index,Index=1</stp>
        <stp>Close</stp>
        <stp>M</stp>
        <stp>0</stp>
        <stp>all</stp>
        <stp/>
        <stp/>
        <stp/>
        <stp>T</stp>
        <tr r="J151" s="1"/>
      </tp>
      <tp>
        <v>-0.53413841151882013</v>
        <stp/>
        <stp>StudyData</stp>
        <stp>S.GPN</stp>
        <stp>PCB</stp>
        <stp>BaseType=Index,Index=1</stp>
        <stp>Close</stp>
        <stp>W</stp>
        <stp>0</stp>
        <stp>all</stp>
        <stp/>
        <stp/>
        <stp/>
        <stp>T</stp>
        <tr r="I217" s="1"/>
      </tp>
      <tp>
        <v>7.7602059580728184</v>
        <stp/>
        <stp>StudyData</stp>
        <stp>S.GEN</stp>
        <stp>PCB</stp>
        <stp>BaseType=Index,Index=1</stp>
        <stp>Close</stp>
        <stp>A</stp>
        <stp>0</stp>
        <stp>all</stp>
        <stp/>
        <stp/>
        <stp/>
        <stp>T</stp>
        <tr r="L206" s="1"/>
      </tp>
      <tp>
        <v>18.054024255788306</v>
        <stp/>
        <stp>StudyData</stp>
        <stp>S.GPN</stp>
        <stp>PCB</stp>
        <stp>BaseType=Index,Index=1</stp>
        <stp>Close</stp>
        <stp>Q</stp>
        <stp>0</stp>
        <stp>all</stp>
        <stp/>
        <stp/>
        <stp/>
        <stp>T</stp>
        <tr r="K217" s="1"/>
      </tp>
      <tp>
        <v>6.7395264116575646</v>
        <stp/>
        <stp>StudyData</stp>
        <stp>S.GEN</stp>
        <stp>PCB</stp>
        <stp>BaseType=Index,Index=1</stp>
        <stp>Close</stp>
        <stp>M</stp>
        <stp>0</stp>
        <stp>all</stp>
        <stp/>
        <stp/>
        <stp/>
        <stp>T</stp>
        <tr r="J206" s="1"/>
      </tp>
      <tp>
        <v>17.717959019686621</v>
        <stp/>
        <stp>StudyData</stp>
        <stp>S.GEN</stp>
        <stp>PCB</stp>
        <stp>BaseType=Index,Index=1</stp>
        <stp>Close</stp>
        <stp>Q</stp>
        <stp>0</stp>
        <stp>all</stp>
        <stp/>
        <stp/>
        <stp/>
        <stp>T</stp>
        <tr r="K206" s="1"/>
      </tp>
      <tp>
        <v>0.44566335275968116</v>
        <stp/>
        <stp>StudyData</stp>
        <stp>S.GEN</stp>
        <stp>PCB</stp>
        <stp>BaseType=Index,Index=1</stp>
        <stp>Close</stp>
        <stp>W</stp>
        <stp>0</stp>
        <stp>all</stp>
        <stp/>
        <stp/>
        <stp/>
        <stp>T</stp>
        <tr r="I206" s="1"/>
      </tp>
      <tp>
        <v>10.671834625322985</v>
        <stp/>
        <stp>StudyData</stp>
        <stp>S.GPN</stp>
        <stp>PCB</stp>
        <stp>BaseType=Index,Index=1</stp>
        <stp>Close</stp>
        <stp>A</stp>
        <stp>0</stp>
        <stp>all</stp>
        <stp/>
        <stp/>
        <stp/>
        <stp>T</stp>
        <tr r="L217" s="1"/>
      </tp>
      <tp>
        <v>1.8791627021883901</v>
        <stp/>
        <stp>StudyData</stp>
        <stp>S.GPN</stp>
        <stp>PCB</stp>
        <stp>BaseType=Index,Index=1</stp>
        <stp>Close</stp>
        <stp>M</stp>
        <stp>0</stp>
        <stp>all</stp>
        <stp/>
        <stp/>
        <stp/>
        <stp>T</stp>
        <tr r="J217" s="1"/>
      </tp>
      <tp>
        <v>223.84238095239999</v>
        <stp/>
        <stp>StudyData</stp>
        <stp>S.DGX</stp>
        <stp>MA</stp>
        <stp>InputChoice=Close,MAType=Sim,Period=21</stp>
        <stp>MA</stp>
        <stp>D</stp>
        <stp/>
        <stp>all</stp>
        <stp/>
        <stp/>
        <stp/>
        <stp>T</stp>
        <tr r="P137" s="1"/>
      </tp>
      <tp>
        <v>213.46714285709999</v>
        <stp/>
        <stp>StudyData</stp>
        <stp>S.PGR</stp>
        <stp>MA</stp>
        <stp>InputChoice=Close,MAType=Sim,Period=21</stp>
        <stp>MA</stp>
        <stp>D</stp>
        <stp/>
        <stp>all</stp>
        <stp/>
        <stp/>
        <stp/>
        <stp>T</stp>
        <tr r="P366" s="1"/>
      </tp>
      <tp>
        <v>142.24523809519999</v>
        <stp/>
        <stp>StudyData</stp>
        <stp>S.TGT</stp>
        <stp>MA</stp>
        <stp>InputChoice=Close,MAType=Sim,Period=21</stp>
        <stp>MA</stp>
        <stp>D</stp>
        <stp/>
        <stp>all</stp>
        <stp/>
        <stp/>
        <stp/>
        <stp>T</stp>
        <tr r="P436" s="1"/>
      </tp>
      <tp>
        <v>45.623333333300003</v>
        <stp/>
        <stp>StudyData</stp>
        <stp>S.MGM</stp>
        <stp>MA</stp>
        <stp>InputChoice=Close,MAType=Sim,Period=21</stp>
        <stp>MA</stp>
        <stp>D</stp>
        <stp/>
        <stp>all</stp>
        <stp/>
        <stp/>
        <stp/>
        <stp>T</stp>
        <tr r="P308" s="1"/>
      </tp>
      <tp>
        <v>-8.2822469660953395</v>
        <stp/>
        <stp>StudyData</stp>
        <stp>S.YUM</stp>
        <stp>PCB</stp>
        <stp>BaseType=Index,Index=1</stp>
        <stp>Close</stp>
        <stp>Q</stp>
        <stp>0</stp>
        <stp>all</stp>
        <stp/>
        <stp/>
        <stp/>
        <stp>T</stp>
        <tr r="K501" s="1"/>
      </tp>
      <tp>
        <v>-2.7460864950915274</v>
        <stp/>
        <stp>StudyData</stp>
        <stp>S.YUM</stp>
        <stp>PCB</stp>
        <stp>BaseType=Index,Index=1</stp>
        <stp>Close</stp>
        <stp>W</stp>
        <stp>0</stp>
        <stp>all</stp>
        <stp/>
        <stp/>
        <stp/>
        <stp>T</stp>
        <tr r="I501" s="1"/>
      </tp>
      <tp>
        <v>-3.0803807509254342</v>
        <stp/>
        <stp>StudyData</stp>
        <stp>S.YUM</stp>
        <stp>PCB</stp>
        <stp>BaseType=Index,Index=1</stp>
        <stp>Close</stp>
        <stp>A</stp>
        <stp>0</stp>
        <stp>all</stp>
        <stp/>
        <stp/>
        <stp/>
        <stp>T</stp>
        <tr r="L501" s="1"/>
      </tp>
      <tp>
        <v>-4.3449895615866367</v>
        <stp/>
        <stp>StudyData</stp>
        <stp>S.YUM</stp>
        <stp>PCB</stp>
        <stp>BaseType=Index,Index=1</stp>
        <stp>Close</stp>
        <stp>M</stp>
        <stp>0</stp>
        <stp>all</stp>
        <stp/>
        <stp/>
        <stp/>
        <stp>T</stp>
        <tr r="J501" s="1"/>
      </tp>
      <tp>
        <v>1.7820380854349012</v>
        <stp/>
        <stp>StudyData</stp>
        <stp>S.XOM</stp>
        <stp>PCB</stp>
        <stp>BaseType=Index,Index=1</stp>
        <stp>Close</stp>
        <stp>M</stp>
        <stp>0</stp>
        <stp>all</stp>
        <stp/>
        <stp/>
        <stp/>
        <stp>T</stp>
        <tr r="J498" s="1"/>
      </tp>
      <tp>
        <v>31.46917068306465</v>
        <stp/>
        <stp>StudyData</stp>
        <stp>S.XOM</stp>
        <stp>PCB</stp>
        <stp>BaseType=Index,Index=1</stp>
        <stp>Close</stp>
        <stp>A</stp>
        <stp>0</stp>
        <stp>all</stp>
        <stp/>
        <stp/>
        <stp/>
        <stp>T</stp>
        <tr r="L498" s="1"/>
      </tp>
      <tp>
        <v>15.71825629022821</v>
        <stp/>
        <stp>StudyData</stp>
        <stp>S.XOM</stp>
        <stp>PCB</stp>
        <stp>BaseType=Index,Index=1</stp>
        <stp>Close</stp>
        <stp>Q</stp>
        <stp>0</stp>
        <stp>all</stp>
        <stp/>
        <stp/>
        <stp/>
        <stp>T</stp>
        <tr r="K498" s="1"/>
      </tp>
      <tp>
        <v>3.3782017773131314</v>
        <stp/>
        <stp>StudyData</stp>
        <stp>S.XOM</stp>
        <stp>PCB</stp>
        <stp>BaseType=Index,Index=1</stp>
        <stp>Close</stp>
        <stp>W</stp>
        <stp>0</stp>
        <stp>all</stp>
        <stp/>
        <stp/>
        <stp/>
        <stp>T</stp>
        <tr r="I498" s="1"/>
      </tp>
      <tp>
        <v>2.2060567723570745</v>
        <stp/>
        <stp>StudyData</stp>
        <stp>S.PHM</stp>
        <stp>PCB</stp>
        <stp>BaseType=Index,Index=1</stp>
        <stp>Close</stp>
        <stp>M</stp>
        <stp>0</stp>
        <stp>all</stp>
        <stp/>
        <stp/>
        <stp/>
        <stp>T</stp>
        <tr r="J368" s="1"/>
      </tp>
      <tp>
        <v>10.233668770254123</v>
        <stp/>
        <stp>StudyData</stp>
        <stp>S.PHM</stp>
        <stp>PCB</stp>
        <stp>BaseType=Index,Index=1</stp>
        <stp>Close</stp>
        <stp>A</stp>
        <stp>0</stp>
        <stp>all</stp>
        <stp/>
        <stp/>
        <stp/>
        <stp>T</stp>
        <tr r="L368" s="1"/>
      </tp>
      <tp>
        <v>-2.7389014296463619</v>
        <stp/>
        <stp>StudyData</stp>
        <stp>S.PHM</stp>
        <stp>PCB</stp>
        <stp>BaseType=Index,Index=1</stp>
        <stp>Close</stp>
        <stp>W</stp>
        <stp>0</stp>
        <stp>all</stp>
        <stp/>
        <stp/>
        <stp/>
        <stp>T</stp>
        <tr r="I368" s="1"/>
      </tp>
      <tp>
        <v>-5.7940383353983069</v>
        <stp/>
        <stp>StudyData</stp>
        <stp>S.PHM</stp>
        <stp>PCB</stp>
        <stp>BaseType=Index,Index=1</stp>
        <stp>Close</stp>
        <stp>Q</stp>
        <stp>0</stp>
        <stp>all</stp>
        <stp/>
        <stp/>
        <stp/>
        <stp>T</stp>
        <tr r="K368" s="1"/>
      </tp>
      <tp>
        <v>-0.62887808150259938</v>
        <stp/>
        <stp>StudyData</stp>
        <stp>S.SJM</stp>
        <stp>PCB</stp>
        <stp>BaseType=Index,Index=1</stp>
        <stp>Close</stp>
        <stp>M</stp>
        <stp>0</stp>
        <stp>all</stp>
        <stp/>
        <stp/>
        <stp/>
        <stp>T</stp>
        <tr r="J406" s="1"/>
      </tp>
      <tp>
        <v>21.163480216746759</v>
        <stp/>
        <stp>StudyData</stp>
        <stp>S.SJM</stp>
        <stp>PCB</stp>
        <stp>BaseType=Index,Index=1</stp>
        <stp>Close</stp>
        <stp>A</stp>
        <stp>0</stp>
        <stp>all</stp>
        <stp/>
        <stp/>
        <stp/>
        <stp>T</stp>
        <tr r="L406" s="1"/>
      </tp>
      <tp>
        <v>-1.3731691078561847</v>
        <stp/>
        <stp>StudyData</stp>
        <stp>S.SJM</stp>
        <stp>PCB</stp>
        <stp>BaseType=Index,Index=1</stp>
        <stp>Close</stp>
        <stp>W</stp>
        <stp>0</stp>
        <stp>all</stp>
        <stp/>
        <stp/>
        <stp/>
        <stp>T</stp>
        <tr r="I406" s="1"/>
      </tp>
      <tp>
        <v>5.3422222222222269</v>
        <stp/>
        <stp>StudyData</stp>
        <stp>S.SJM</stp>
        <stp>PCB</stp>
        <stp>BaseType=Index,Index=1</stp>
        <stp>Close</stp>
        <stp>Q</stp>
        <stp>0</stp>
        <stp>all</stp>
        <stp/>
        <stp/>
        <stp/>
        <stp>T</stp>
        <tr r="K406" s="1"/>
      </tp>
      <tp>
        <v>-4.766065612836784E-2</v>
        <stp/>
        <stp>StudyData</stp>
        <stp>S.WSM</stp>
        <stp>PCB</stp>
        <stp>BaseType=Index,Index=1</stp>
        <stp>Close</stp>
        <stp>W</stp>
        <stp>0</stp>
        <stp>all</stp>
        <stp/>
        <stp/>
        <stp/>
        <stp>T</stp>
        <tr r="I492" s="1"/>
      </tp>
      <tp>
        <v>7.9622479622479636</v>
        <stp/>
        <stp>StudyData</stp>
        <stp>S.WSM</stp>
        <stp>PCB</stp>
        <stp>BaseType=Index,Index=1</stp>
        <stp>Close</stp>
        <stp>Q</stp>
        <stp>0</stp>
        <stp>all</stp>
        <stp/>
        <stp/>
        <stp/>
        <stp>T</stp>
        <tr r="K492" s="1"/>
      </tp>
      <tp>
        <v>40.914944845736045</v>
        <stp/>
        <stp>StudyData</stp>
        <stp>S.WSM</stp>
        <stp>PCB</stp>
        <stp>BaseType=Index,Index=1</stp>
        <stp>Close</stp>
        <stp>A</stp>
        <stp>0</stp>
        <stp>all</stp>
        <stp/>
        <stp/>
        <stp/>
        <stp>T</stp>
        <tr r="L492" s="1"/>
      </tp>
      <tp>
        <v>10.058602291612001</v>
        <stp/>
        <stp>StudyData</stp>
        <stp>S.WSM</stp>
        <stp>PCB</stp>
        <stp>BaseType=Index,Index=1</stp>
        <stp>Close</stp>
        <stp>M</stp>
        <stp>0</stp>
        <stp>all</stp>
        <stp/>
        <stp/>
        <stp/>
        <stp>T</stp>
        <tr r="J492" s="1"/>
      </tp>
      <tp>
        <v>0.48699958728848819</v>
        <stp/>
        <stp>StudyData</stp>
        <stp>S.IRM</stp>
        <stp>PCB</stp>
        <stp>BaseType=Index,Index=1</stp>
        <stp>Close</stp>
        <stp>W</stp>
        <stp>0</stp>
        <stp>all</stp>
        <stp/>
        <stp/>
        <stp/>
        <stp>T</stp>
        <tr r="I254" s="1"/>
      </tp>
      <tp>
        <v>-19.813645724317201</v>
        <stp/>
        <stp>StudyData</stp>
        <stp>S.IBM</stp>
        <stp>PCB</stp>
        <stp>BaseType=Index,Index=1</stp>
        <stp>Close</stp>
        <stp>A</stp>
        <stp>0</stp>
        <stp>all</stp>
        <stp/>
        <stp/>
        <stp/>
        <stp>T</stp>
        <tr r="L242" s="1"/>
      </tp>
      <tp>
        <v>-3.6180824954477027</v>
        <stp/>
        <stp>StudyData</stp>
        <stp>S.IRM</stp>
        <stp>PCB</stp>
        <stp>BaseType=Index,Index=1</stp>
        <stp>Close</stp>
        <stp>Q</stp>
        <stp>0</stp>
        <stp>all</stp>
        <stp/>
        <stp/>
        <stp/>
        <stp>T</stp>
        <tr r="K254" s="1"/>
      </tp>
      <tp>
        <v>6.2016543706684573</v>
        <stp/>
        <stp>StudyData</stp>
        <stp>S.IBM</stp>
        <stp>PCB</stp>
        <stp>BaseType=Index,Index=1</stp>
        <stp>Close</stp>
        <stp>M</stp>
        <stp>0</stp>
        <stp>all</stp>
        <stp/>
        <stp/>
        <stp/>
        <stp>T</stp>
        <tr r="J242" s="1"/>
      </tp>
      <tp>
        <v>0.10114632501686155</v>
        <stp/>
        <stp>StudyData</stp>
        <stp>S.IBM</stp>
        <stp>PCB</stp>
        <stp>BaseType=Index,Index=1</stp>
        <stp>Close</stp>
        <stp>W</stp>
        <stp>0</stp>
        <stp>all</stp>
        <stp/>
        <stp/>
        <stp/>
        <stp>T</stp>
        <tr r="I242" s="1"/>
      </tp>
      <tp>
        <v>-15.536431848085051</v>
        <stp/>
        <stp>StudyData</stp>
        <stp>S.IBM</stp>
        <stp>PCB</stp>
        <stp>BaseType=Index,Index=1</stp>
        <stp>Close</stp>
        <stp>Q</stp>
        <stp>0</stp>
        <stp>all</stp>
        <stp/>
        <stp/>
        <stp/>
        <stp>T</stp>
        <tr r="K242" s="1"/>
      </tp>
      <tp>
        <v>46.763110307414109</v>
        <stp/>
        <stp>StudyData</stp>
        <stp>S.IRM</stp>
        <stp>PCB</stp>
        <stp>BaseType=Index,Index=1</stp>
        <stp>Close</stp>
        <stp>A</stp>
        <stp>0</stp>
        <stp>all</stp>
        <stp/>
        <stp/>
        <stp/>
        <stp>T</stp>
        <tr r="L254" s="1"/>
      </tp>
      <tp>
        <v>-0.4741661216481346</v>
        <stp/>
        <stp>StudyData</stp>
        <stp>S.IRM</stp>
        <stp>PCB</stp>
        <stp>BaseType=Index,Index=1</stp>
        <stp>Close</stp>
        <stp>M</stp>
        <stp>0</stp>
        <stp>all</stp>
        <stp/>
        <stp/>
        <stp/>
        <stp>T</stp>
        <tr r="J254" s="1"/>
      </tp>
      <tp>
        <v>5.6163058841032383</v>
        <stp/>
        <stp>StudyData</stp>
        <stp>S.HWM</stp>
        <stp>PCB</stp>
        <stp>BaseType=Index,Index=1</stp>
        <stp>Close</stp>
        <stp>Q</stp>
        <stp>0</stp>
        <stp>all</stp>
        <stp/>
        <stp/>
        <stp/>
        <stp>T</stp>
        <tr r="K240" s="1"/>
      </tp>
      <tp>
        <v>-2.2103620160112856</v>
        <stp/>
        <stp>StudyData</stp>
        <stp>S.HUM</stp>
        <stp>PCB</stp>
        <stp>BaseType=Index,Index=1</stp>
        <stp>Close</stp>
        <stp>Q</stp>
        <stp>0</stp>
        <stp>all</stp>
        <stp/>
        <stp/>
        <stp/>
        <stp>T</stp>
        <tr r="K239" s="1"/>
      </tp>
      <tp>
        <v>0.8935064935064928</v>
        <stp/>
        <stp>StudyData</stp>
        <stp>S.HUM</stp>
        <stp>PCB</stp>
        <stp>BaseType=Index,Index=1</stp>
        <stp>Close</stp>
        <stp>W</stp>
        <stp>0</stp>
        <stp>all</stp>
        <stp/>
        <stp/>
        <stp/>
        <stp>T</stp>
        <tr r="I239" s="1"/>
      </tp>
      <tp>
        <v>0.73790265361146024</v>
        <stp/>
        <stp>StudyData</stp>
        <stp>S.HWM</stp>
        <stp>PCB</stp>
        <stp>BaseType=Index,Index=1</stp>
        <stp>Close</stp>
        <stp>W</stp>
        <stp>0</stp>
        <stp>all</stp>
        <stp/>
        <stp/>
        <stp/>
        <stp>T</stp>
        <tr r="I240" s="1"/>
      </tp>
      <tp>
        <v>38.503560628231376</v>
        <stp/>
        <stp>StudyData</stp>
        <stp>S.HWM</stp>
        <stp>PCB</stp>
        <stp>BaseType=Index,Index=1</stp>
        <stp>Close</stp>
        <stp>A</stp>
        <stp>0</stp>
        <stp>all</stp>
        <stp/>
        <stp/>
        <stp/>
        <stp>T</stp>
        <tr r="L240" s="1"/>
      </tp>
      <tp>
        <v>51.657361496115257</v>
        <stp/>
        <stp>StudyData</stp>
        <stp>S.HUM</stp>
        <stp>PCB</stp>
        <stp>BaseType=Index,Index=1</stp>
        <stp>Close</stp>
        <stp>A</stp>
        <stp>0</stp>
        <stp>all</stp>
        <stp/>
        <stp/>
        <stp/>
        <stp>T</stp>
        <tr r="L239" s="1"/>
      </tp>
      <tp>
        <v>0.60228158435484613</v>
        <stp/>
        <stp>StudyData</stp>
        <stp>S.HWM</stp>
        <stp>PCB</stp>
        <stp>BaseType=Index,Index=1</stp>
        <stp>Close</stp>
        <stp>M</stp>
        <stp>0</stp>
        <stp>all</stp>
        <stp/>
        <stp/>
        <stp/>
        <stp>T</stp>
        <tr r="J240" s="1"/>
      </tp>
      <tp>
        <v>6.7553454625405331</v>
        <stp/>
        <stp>StudyData</stp>
        <stp>S.HUM</stp>
        <stp>PCB</stp>
        <stp>BaseType=Index,Index=1</stp>
        <stp>Close</stp>
        <stp>M</stp>
        <stp>0</stp>
        <stp>all</stp>
        <stp/>
        <stp/>
        <stp/>
        <stp>T</stp>
        <tr r="J239" s="1"/>
      </tp>
      <tp>
        <v>-5.5337519623233913</v>
        <stp/>
        <stp>StudyData</stp>
        <stp>S.KIM</stp>
        <stp>PCB</stp>
        <stp>BaseType=Index,Index=1</stp>
        <stp>Close</stp>
        <stp>M</stp>
        <stp>0</stp>
        <stp>all</stp>
        <stp/>
        <stp/>
        <stp/>
        <stp>T</stp>
        <tr r="J270" s="1"/>
      </tp>
      <tp>
        <v>18.746916625555009</v>
        <stp/>
        <stp>StudyData</stp>
        <stp>S.KIM</stp>
        <stp>PCB</stp>
        <stp>BaseType=Index,Index=1</stp>
        <stp>Close</stp>
        <stp>A</stp>
        <stp>0</stp>
        <stp>all</stp>
        <stp/>
        <stp/>
        <stp/>
        <stp>T</stp>
        <tr r="L270" s="1"/>
      </tp>
      <tp>
        <v>-1.5944399018806237</v>
        <stp/>
        <stp>StudyData</stp>
        <stp>S.KIM</stp>
        <stp>PCB</stp>
        <stp>BaseType=Index,Index=1</stp>
        <stp>Close</stp>
        <stp>W</stp>
        <stp>0</stp>
        <stp>all</stp>
        <stp/>
        <stp/>
        <stp/>
        <stp>T</stp>
        <tr r="I270" s="1"/>
      </tp>
      <tp>
        <v>-5.0493096646942845</v>
        <stp/>
        <stp>StudyData</stp>
        <stp>S.KIM</stp>
        <stp>PCB</stp>
        <stp>BaseType=Index,Index=1</stp>
        <stp>Close</stp>
        <stp>Q</stp>
        <stp>0</stp>
        <stp>all</stp>
        <stp/>
        <stp/>
        <stp/>
        <stp>T</stp>
        <tr r="K270" s="1"/>
      </tp>
      <tp>
        <v>0.31047214141866575</v>
        <stp/>
        <stp>StudyData</stp>
        <stp>S.JPM</stp>
        <stp>PCB</stp>
        <stp>BaseType=Index,Index=1</stp>
        <stp>Close</stp>
        <stp>W</stp>
        <stp>0</stp>
        <stp>all</stp>
        <stp/>
        <stp/>
        <stp/>
        <stp>T</stp>
        <tr r="I265" s="1"/>
      </tp>
      <tp>
        <v>9.5622155011761869</v>
        <stp/>
        <stp>StudyData</stp>
        <stp>S.JPM</stp>
        <stp>PCB</stp>
        <stp>BaseType=Index,Index=1</stp>
        <stp>Close</stp>
        <stp>Q</stp>
        <stp>0</stp>
        <stp>all</stp>
        <stp/>
        <stp/>
        <stp/>
        <stp>T</stp>
        <tr r="K265" s="1"/>
      </tp>
      <tp>
        <v>11.299733101607586</v>
        <stp/>
        <stp>StudyData</stp>
        <stp>S.JPM</stp>
        <stp>PCB</stp>
        <stp>BaseType=Index,Index=1</stp>
        <stp>Close</stp>
        <stp>A</stp>
        <stp>0</stp>
        <stp>all</stp>
        <stp/>
        <stp/>
        <stp/>
        <stp>T</stp>
        <tr r="L265" s="1"/>
      </tp>
      <tp>
        <v>1.9443417948207664</v>
        <stp/>
        <stp>StudyData</stp>
        <stp>S.JPM</stp>
        <stp>PCB</stp>
        <stp>BaseType=Index,Index=1</stp>
        <stp>Close</stp>
        <stp>M</stp>
        <stp>0</stp>
        <stp>all</stp>
        <stp/>
        <stp/>
        <stp/>
        <stp>T</stp>
        <tr r="J265" s="1"/>
      </tp>
      <tp>
        <v>20.087695258975057</v>
        <stp/>
        <stp>StudyData</stp>
        <stp>S.MGM</stp>
        <stp>PCB</stp>
        <stp>BaseType=Index,Index=1</stp>
        <stp>Close</stp>
        <stp>A</stp>
        <stp>0</stp>
        <stp>all</stp>
        <stp/>
        <stp/>
        <stp/>
        <stp>T</stp>
        <tr r="L308" s="1"/>
      </tp>
      <tp>
        <v>4.3969227253684791</v>
        <stp/>
        <stp>StudyData</stp>
        <stp>S.MLM</stp>
        <stp>PCB</stp>
        <stp>BaseType=Index,Index=1</stp>
        <stp>Close</stp>
        <stp>M</stp>
        <stp>0</stp>
        <stp>all</stp>
        <stp/>
        <stp/>
        <stp/>
        <stp>T</stp>
        <tr r="J310" s="1"/>
      </tp>
      <tp>
        <v>3.0859995461765362</v>
        <stp/>
        <stp>StudyData</stp>
        <stp>S.MMM</stp>
        <stp>PCB</stp>
        <stp>BaseType=Index,Index=1</stp>
        <stp>Close</stp>
        <stp>M</stp>
        <stp>0</stp>
        <stp>all</stp>
        <stp/>
        <stp/>
        <stp/>
        <stp>T</stp>
        <tr r="J311" s="1"/>
      </tp>
      <tp>
        <v>-11.953554106575009</v>
        <stp/>
        <stp>StudyData</stp>
        <stp>S.MLM</stp>
        <stp>PCB</stp>
        <stp>BaseType=Index,Index=1</stp>
        <stp>Close</stp>
        <stp>A</stp>
        <stp>0</stp>
        <stp>all</stp>
        <stp/>
        <stp/>
        <stp/>
        <stp>T</stp>
        <tr r="L310" s="1"/>
      </tp>
      <tp>
        <v>13.504059962523424</v>
        <stp/>
        <stp>StudyData</stp>
        <stp>S.MMM</stp>
        <stp>PCB</stp>
        <stp>BaseType=Index,Index=1</stp>
        <stp>Close</stp>
        <stp>A</stp>
        <stp>0</stp>
        <stp>all</stp>
        <stp/>
        <stp/>
        <stp/>
        <stp>T</stp>
        <tr r="L311" s="1"/>
      </tp>
      <tp>
        <v>-1.6827462418667265</v>
        <stp/>
        <stp>StudyData</stp>
        <stp>S.MGM</stp>
        <stp>PCB</stp>
        <stp>BaseType=Index,Index=1</stp>
        <stp>Close</stp>
        <stp>M</stp>
        <stp>0</stp>
        <stp>all</stp>
        <stp/>
        <stp/>
        <stp/>
        <stp>T</stp>
        <tr r="J308" s="1"/>
      </tp>
      <tp>
        <v>-8.3455344070278219</v>
        <stp/>
        <stp>StudyData</stp>
        <stp>S.MGM</stp>
        <stp>PCB</stp>
        <stp>BaseType=Index,Index=1</stp>
        <stp>Close</stp>
        <stp>Q</stp>
        <stp>0</stp>
        <stp>all</stp>
        <stp/>
        <stp/>
        <stp/>
        <stp>T</stp>
        <tr r="K308" s="1"/>
      </tp>
      <tp>
        <v>-1.4616595457611843</v>
        <stp/>
        <stp>StudyData</stp>
        <stp>S.MGM</stp>
        <stp>PCB</stp>
        <stp>BaseType=Index,Index=1</stp>
        <stp>Close</stp>
        <stp>W</stp>
        <stp>0</stp>
        <stp>all</stp>
        <stp/>
        <stp/>
        <stp/>
        <stp>T</stp>
        <tr r="I308" s="1"/>
      </tp>
      <tp>
        <v>-4.9367088607594978</v>
        <stp/>
        <stp>StudyData</stp>
        <stp>S.MLM</stp>
        <stp>PCB</stp>
        <stp>BaseType=Index,Index=1</stp>
        <stp>Close</stp>
        <stp>Q</stp>
        <stp>0</stp>
        <stp>all</stp>
        <stp/>
        <stp/>
        <stp/>
        <stp>T</stp>
        <tr r="K310" s="1"/>
      </tp>
      <tp>
        <v>12.235192390834417</v>
        <stp/>
        <stp>StudyData</stp>
        <stp>S.MMM</stp>
        <stp>PCB</stp>
        <stp>BaseType=Index,Index=1</stp>
        <stp>Close</stp>
        <stp>Q</stp>
        <stp>0</stp>
        <stp>all</stp>
        <stp/>
        <stp/>
        <stp/>
        <stp>T</stp>
        <tr r="K311" s="1"/>
      </tp>
      <tp>
        <v>-6.1979328071172651E-2</v>
        <stp/>
        <stp>StudyData</stp>
        <stp>S.MLM</stp>
        <stp>PCB</stp>
        <stp>BaseType=Index,Index=1</stp>
        <stp>Close</stp>
        <stp>W</stp>
        <stp>0</stp>
        <stp>all</stp>
        <stp/>
        <stp/>
        <stp/>
        <stp>T</stp>
        <tr r="I310" s="1"/>
      </tp>
      <tp>
        <v>-0.6451612903225844</v>
        <stp/>
        <stp>StudyData</stp>
        <stp>S.MMM</stp>
        <stp>PCB</stp>
        <stp>BaseType=Index,Index=1</stp>
        <stp>Close</stp>
        <stp>W</stp>
        <stp>0</stp>
        <stp>all</stp>
        <stp/>
        <stp/>
        <stp/>
        <stp>T</stp>
        <tr r="I311" s="1"/>
      </tp>
      <tp>
        <v>16.234351527290926</v>
        <stp/>
        <stp>StudyData</stp>
        <stp>S.NEM</stp>
        <stp>PCB</stp>
        <stp>BaseType=Index,Index=1</stp>
        <stp>Close</stp>
        <stp>A</stp>
        <stp>0</stp>
        <stp>all</stp>
        <stp/>
        <stp/>
        <stp/>
        <stp>T</stp>
        <tr r="L332" s="1"/>
      </tp>
      <tp>
        <v>23.850176075125379</v>
        <stp/>
        <stp>StudyData</stp>
        <stp>S.NEM</stp>
        <stp>PCB</stp>
        <stp>BaseType=Index,Index=1</stp>
        <stp>Close</stp>
        <stp>M</stp>
        <stp>0</stp>
        <stp>all</stp>
        <stp/>
        <stp/>
        <stp/>
        <stp>T</stp>
        <tr r="J332" s="1"/>
      </tp>
      <tp>
        <v>24.261241970021405</v>
        <stp/>
        <stp>StudyData</stp>
        <stp>S.NEM</stp>
        <stp>PCB</stp>
        <stp>BaseType=Index,Index=1</stp>
        <stp>Close</stp>
        <stp>Q</stp>
        <stp>0</stp>
        <stp>all</stp>
        <stp/>
        <stp/>
        <stp/>
        <stp>T</stp>
        <tr r="K332" s="1"/>
      </tp>
      <tp>
        <v>2.7261462205700107</v>
        <stp/>
        <stp>StudyData</stp>
        <stp>S.NEM</stp>
        <stp>PCB</stp>
        <stp>BaseType=Index,Index=1</stp>
        <stp>Close</stp>
        <stp>W</stp>
        <stp>0</stp>
        <stp>all</stp>
        <stp/>
        <stp/>
        <stp/>
        <stp>T</stp>
        <tr r="I332" s="1"/>
      </tp>
      <tp>
        <v>38.250130457470867</v>
        <stp/>
        <stp>StudyData</stp>
        <stp>S.ADM</stp>
        <stp>PCB</stp>
        <stp>BaseType=Index,Index=1</stp>
        <stp>Close</stp>
        <stp>A</stp>
        <stp>0</stp>
        <stp>all</stp>
        <stp/>
        <stp/>
        <stp/>
        <stp>T</stp>
        <tr r="L11" s="1"/>
      </tp>
      <tp>
        <v>0.26491737101048063</v>
        <stp/>
        <stp>StudyData</stp>
        <stp>S.ADM</stp>
        <stp>PCB</stp>
        <stp>BaseType=Index,Index=1</stp>
        <stp>Close</stp>
        <stp>M</stp>
        <stp>0</stp>
        <stp>all</stp>
        <stp/>
        <stp/>
        <stp/>
        <stp>T</stp>
        <tr r="J11" s="1"/>
      </tp>
      <tp>
        <v>4.0314136125654425</v>
        <stp/>
        <stp>StudyData</stp>
        <stp>S.ADM</stp>
        <stp>PCB</stp>
        <stp>BaseType=Index,Index=1</stp>
        <stp>Close</stp>
        <stp>Q</stp>
        <stp>0</stp>
        <stp>all</stp>
        <stp/>
        <stp/>
        <stp/>
        <stp>T</stp>
        <tr r="K11" s="1"/>
      </tp>
      <tp>
        <v>3.7733385559472521</v>
        <stp/>
        <stp>StudyData</stp>
        <stp>S.ADM</stp>
        <stp>PCB</stp>
        <stp>BaseType=Index,Index=1</stp>
        <stp>Close</stp>
        <stp>W</stp>
        <stp>0</stp>
        <stp>all</stp>
        <stp/>
        <stp/>
        <stp/>
        <stp>T</stp>
        <tr r="I11" s="1"/>
      </tp>
      <tp>
        <v>1.3956625505862807</v>
        <stp/>
        <stp>StudyData</stp>
        <stp>S.CRM</stp>
        <stp>PCB</stp>
        <stp>BaseType=Index,Index=1</stp>
        <stp>Close</stp>
        <stp>W</stp>
        <stp>0</stp>
        <stp>all</stp>
        <stp/>
        <stp/>
        <stp/>
        <stp>T</stp>
        <tr r="I117" s="1"/>
      </tp>
      <tp>
        <v>24.747861611132397</v>
        <stp/>
        <stp>StudyData</stp>
        <stp>S.CRM</stp>
        <stp>PCB</stp>
        <stp>BaseType=Index,Index=1</stp>
        <stp>Close</stp>
        <stp>Q</stp>
        <stp>0</stp>
        <stp>all</stp>
        <stp/>
        <stp/>
        <stp/>
        <stp>T</stp>
        <tr r="K117" s="1"/>
      </tp>
      <tp>
        <v>-26.227775470914654</v>
        <stp/>
        <stp>StudyData</stp>
        <stp>S.CRM</stp>
        <stp>PCB</stp>
        <stp>BaseType=Index,Index=1</stp>
        <stp>Close</stp>
        <stp>A</stp>
        <stp>0</stp>
        <stp>all</stp>
        <stp/>
        <stp/>
        <stp/>
        <stp>T</stp>
        <tr r="L117" s="1"/>
      </tp>
      <tp>
        <v>6.2004129985871081</v>
        <stp/>
        <stp>StudyData</stp>
        <stp>S.CRM</stp>
        <stp>PCB</stp>
        <stp>BaseType=Index,Index=1</stp>
        <stp>Close</stp>
        <stp>M</stp>
        <stp>0</stp>
        <stp>all</stp>
        <stp/>
        <stp/>
        <stp/>
        <stp>T</stp>
        <tr r="J117" s="1"/>
      </tp>
      <tp>
        <v>162.6566666667</v>
        <stp/>
        <stp>StudyData</stp>
        <stp>S.BDX</stp>
        <stp>MA</stp>
        <stp>InputChoice=Close,MAType=Sim,Period=21</stp>
        <stp>MA</stp>
        <stp>D</stp>
        <stp/>
        <stp>all</stp>
        <stp/>
        <stp/>
        <stp/>
        <stp>T</stp>
        <tr r="P58" s="1"/>
      </tp>
      <tp>
        <v>313.58999999999997</v>
        <stp/>
        <stp>StudyData</stp>
        <stp>S.FDX</stp>
        <stp>MA</stp>
        <stp>InputChoice=Close,MAType=Sim,Period=21</stp>
        <stp>MA</stp>
        <stp>D</stp>
        <stp/>
        <stp>all</stp>
        <stp/>
        <stp/>
        <stp/>
        <stp>T</stp>
        <tr r="P185" s="1"/>
      </tp>
      <tp>
        <v>653.24952380950003</v>
        <stp/>
        <stp>StudyData</stp>
        <stp>S.TDY</stp>
        <stp>MA</stp>
        <stp>InputChoice=Close,MAType=Sim,Period=21</stp>
        <stp>MA</stp>
        <stp>D</stp>
        <stp/>
        <stp>all</stp>
        <stp/>
        <stp/>
        <stp/>
        <stp>T</stp>
        <tr r="P431" s="1"/>
      </tp>
      <tp>
        <v>39.154761904799997</v>
        <stp/>
        <stp>StudyData</stp>
        <stp>S.UDR</stp>
        <stp>MA</stp>
        <stp>InputChoice=Close,MAType=Sim,Period=21</stp>
        <stp>MA</stp>
        <stp>D</stp>
        <stp/>
        <stp>all</stp>
        <stp/>
        <stp/>
        <stp/>
        <stp>T</stp>
        <tr r="P458" s="1"/>
      </tp>
      <tp>
        <v>264.7947619048</v>
        <stp/>
        <stp>StudyData</stp>
        <stp>S.FDS</stp>
        <stp>MA</stp>
        <stp>InputChoice=Close,MAType=Sim,Period=21</stp>
        <stp>MA</stp>
        <stp>D</stp>
        <stp/>
        <stp>all</stp>
        <stp/>
        <stp/>
        <stp/>
        <stp>T</stp>
        <tr r="P184" s="1"/>
      </tp>
      <tp>
        <v>30.568571428599999</v>
        <stp/>
        <stp>StudyData</stp>
        <stp>S.KDP</stp>
        <stp>MA</stp>
        <stp>InputChoice=Close,MAType=Sim,Period=21</stp>
        <stp>MA</stp>
        <stp>D</stp>
        <stp/>
        <stp>all</stp>
        <stp/>
        <stp/>
        <stp/>
        <stp>T</stp>
        <tr r="P266" s="1"/>
      </tp>
      <tp>
        <v>259.23666666669999</v>
        <stp/>
        <stp>StudyData</stp>
        <stp>S.ADP</stp>
        <stp>MA</stp>
        <stp>InputChoice=Close,MAType=Sim,Period=21</stp>
        <stp>MA</stp>
        <stp>D</stp>
        <stp/>
        <stp>all</stp>
        <stp/>
        <stp/>
        <stp/>
        <stp>T</stp>
        <tr r="P12" s="1"/>
      </tp>
      <tp>
        <v>138.81476190480001</v>
        <stp/>
        <stp>StudyData</stp>
        <stp>S.CDW</stp>
        <stp>MA</stp>
        <stp>InputChoice=Close,MAType=Sim,Period=21</stp>
        <stp>MA</stp>
        <stp>D</stp>
        <stp/>
        <stp>all</stp>
        <stp/>
        <stp/>
        <stp/>
        <stp>T</stp>
        <tr r="P86" s="1"/>
      </tp>
      <tp>
        <v>84.441428571399996</v>
        <stp/>
        <stp>StudyData</stp>
        <stp>S.MDT</stp>
        <stp>MA</stp>
        <stp>InputChoice=Close,MAType=Sim,Period=21</stp>
        <stp>MA</stp>
        <stp>D</stp>
        <stp/>
        <stp>all</stp>
        <stp/>
        <stp/>
        <stp/>
        <stp>T</stp>
        <tr r="P305" s="1"/>
      </tp>
      <tp>
        <v>377.09</v>
        <stp/>
        <stp>StudyData</stp>
        <stp>S.ADI</stp>
        <stp>MA</stp>
        <stp>InputChoice=Close,MAType=Sim,Period=21</stp>
        <stp>MA</stp>
        <stp>D</stp>
        <stp/>
        <stp>all</stp>
        <stp/>
        <stp/>
        <stp/>
        <stp>T</stp>
        <tr r="P10" s="1"/>
      </tp>
      <tp>
        <v>82.033333333300007</v>
        <stp/>
        <stp>StudyData</stp>
        <stp>S.ADM</stp>
        <stp>MA</stp>
        <stp>InputChoice=Close,MAType=Sim,Period=21</stp>
        <stp>MA</stp>
        <stp>D</stp>
        <stp/>
        <stp>all</stp>
        <stp/>
        <stp/>
        <stp/>
        <stp>T</stp>
        <tr r="P11" s="1"/>
      </tp>
      <tp>
        <v>508.30857142859998</v>
        <stp/>
        <stp>StudyData</stp>
        <stp>S.WDC</stp>
        <stp>MA</stp>
        <stp>InputChoice=Close,MAType=Sim,Period=21</stp>
        <stp>MA</stp>
        <stp>D</stp>
        <stp/>
        <stp>all</stp>
        <stp/>
        <stp/>
        <stp/>
        <stp>T</stp>
        <tr r="P484" s="1"/>
      </tp>
      <tp>
        <v>1241.6114285714</v>
        <stp/>
        <stp>StudyData</stp>
        <stp>S.TDG</stp>
        <stp>MA</stp>
        <stp>InputChoice=Close,MAType=Sim,Period=21</stp>
        <stp>MA</stp>
        <stp>D</stp>
        <stp/>
        <stp>all</stp>
        <stp/>
        <stp/>
        <stp/>
        <stp>T</stp>
        <tr r="P430" s="1"/>
      </tp>
      <tp>
        <v>3.8451123747630702</v>
        <stp/>
        <stp>StudyData</stp>
        <stp>S.XEL</stp>
        <stp>PCB</stp>
        <stp>BaseType=Index,Index=1</stp>
        <stp>Close</stp>
        <stp>A</stp>
        <stp>0</stp>
        <stp>all</stp>
        <stp/>
        <stp/>
        <stp/>
        <stp>T</stp>
        <tr r="L497" s="1"/>
      </tp>
      <tp>
        <v>1.5624999999999962</v>
        <stp/>
        <stp>StudyData</stp>
        <stp>S.XYL</stp>
        <stp>PCB</stp>
        <stp>BaseType=Index,Index=1</stp>
        <stp>Close</stp>
        <stp>W</stp>
        <stp>0</stp>
        <stp>all</stp>
        <stp/>
        <stp/>
        <stp/>
        <stp>T</stp>
        <tr r="I499" s="1"/>
      </tp>
      <tp>
        <v>-1.918158567774936</v>
        <stp/>
        <stp>StudyData</stp>
        <stp>S.XEL</stp>
        <stp>PCB</stp>
        <stp>BaseType=Index,Index=1</stp>
        <stp>Close</stp>
        <stp>M</stp>
        <stp>0</stp>
        <stp>all</stp>
        <stp/>
        <stp/>
        <stp/>
        <stp>T</stp>
        <tr r="J497" s="1"/>
      </tp>
      <tp>
        <v>3.3753489552491285</v>
        <stp/>
        <stp>StudyData</stp>
        <stp>S.XYL</stp>
        <stp>PCB</stp>
        <stp>BaseType=Index,Index=1</stp>
        <stp>Close</stp>
        <stp>Q</stp>
        <stp>0</stp>
        <stp>all</stp>
        <stp/>
        <stp/>
        <stp/>
        <stp>T</stp>
        <tr r="K499" s="1"/>
      </tp>
      <tp>
        <v>-4.4831880448318735</v>
        <stp/>
        <stp>StudyData</stp>
        <stp>S.XEL</stp>
        <stp>PCB</stp>
        <stp>BaseType=Index,Index=1</stp>
        <stp>Close</stp>
        <stp>Q</stp>
        <stp>0</stp>
        <stp>all</stp>
        <stp/>
        <stp/>
        <stp/>
        <stp>T</stp>
        <tr r="K497" s="1"/>
      </tp>
      <tp>
        <v>4.4712319398136309</v>
        <stp/>
        <stp>StudyData</stp>
        <stp>S.XYL</stp>
        <stp>PCB</stp>
        <stp>BaseType=Index,Index=1</stp>
        <stp>Close</stp>
        <stp>M</stp>
        <stp>0</stp>
        <stp>all</stp>
        <stp/>
        <stp/>
        <stp/>
        <stp>T</stp>
        <tr r="J499" s="1"/>
      </tp>
      <tp>
        <v>-1.7548354041245093</v>
        <stp/>
        <stp>StudyData</stp>
        <stp>S.XEL</stp>
        <stp>PCB</stp>
        <stp>BaseType=Index,Index=1</stp>
        <stp>Close</stp>
        <stp>W</stp>
        <stp>0</stp>
        <stp>all</stp>
        <stp/>
        <stp/>
        <stp/>
        <stp>T</stp>
        <tr r="I497" s="1"/>
      </tp>
      <tp>
        <v>-10.265824643853724</v>
        <stp/>
        <stp>StudyData</stp>
        <stp>S.XYL</stp>
        <stp>PCB</stp>
        <stp>BaseType=Index,Index=1</stp>
        <stp>Close</stp>
        <stp>A</stp>
        <stp>0</stp>
        <stp>all</stp>
        <stp/>
        <stp/>
        <stp/>
        <stp>T</stp>
        <tr r="L499" s="1"/>
      </tp>
      <tp>
        <v>-1.212633953750704</v>
        <stp/>
        <stp>StudyData</stp>
        <stp>S.PPL</stp>
        <stp>PCB</stp>
        <stp>BaseType=Index,Index=1</stp>
        <stp>Close</stp>
        <stp>W</stp>
        <stp>0</stp>
        <stp>all</stp>
        <stp/>
        <stp/>
        <stp/>
        <stp>T</stp>
        <tr r="I378" s="1"/>
      </tp>
      <tp>
        <v>-3.6313617606602482</v>
        <stp/>
        <stp>StudyData</stp>
        <stp>S.PPL</stp>
        <stp>PCB</stp>
        <stp>BaseType=Index,Index=1</stp>
        <stp>Close</stp>
        <stp>Q</stp>
        <stp>0</stp>
        <stp>all</stp>
        <stp/>
        <stp/>
        <stp/>
        <stp>T</stp>
        <tr r="K378" s="1"/>
      </tp>
      <tp>
        <v>2.855511136492864E-2</v>
        <stp/>
        <stp>StudyData</stp>
        <stp>S.PPL</stp>
        <stp>PCB</stp>
        <stp>BaseType=Index,Index=1</stp>
        <stp>Close</stp>
        <stp>A</stp>
        <stp>0</stp>
        <stp>all</stp>
        <stp/>
        <stp/>
        <stp/>
        <stp>T</stp>
        <tr r="L378" s="1"/>
      </tp>
      <tp>
        <v>-0.51121840386253825</v>
        <stp/>
        <stp>StudyData</stp>
        <stp>S.PPL</stp>
        <stp>PCB</stp>
        <stp>BaseType=Index,Index=1</stp>
        <stp>Close</stp>
        <stp>M</stp>
        <stp>0</stp>
        <stp>all</stp>
        <stp/>
        <stp/>
        <stp/>
        <stp>T</stp>
        <tr r="J378" s="1"/>
      </tp>
      <tp>
        <v>10.716334432812271</v>
        <stp/>
        <stp>StudyData</stp>
        <stp>S.RCL</stp>
        <stp>PCB</stp>
        <stp>BaseType=Index,Index=1</stp>
        <stp>Close</stp>
        <stp>A</stp>
        <stp>0</stp>
        <stp>all</stp>
        <stp/>
        <stp/>
        <stp/>
        <stp>T</stp>
        <tr r="L388" s="1"/>
      </tp>
      <tp>
        <v>-1.8172241243086589</v>
        <stp/>
        <stp>StudyData</stp>
        <stp>S.ROL</stp>
        <stp>PCB</stp>
        <stp>BaseType=Index,Index=1</stp>
        <stp>Close</stp>
        <stp>M</stp>
        <stp>0</stp>
        <stp>all</stp>
        <stp/>
        <stp/>
        <stp/>
        <stp>T</stp>
        <tr r="J396" s="1"/>
      </tp>
      <tp>
        <v>-2.9814640276468771</v>
        <stp/>
        <stp>StudyData</stp>
        <stp>S.RCL</stp>
        <stp>PCB</stp>
        <stp>BaseType=Index,Index=1</stp>
        <stp>Close</stp>
        <stp>M</stp>
        <stp>0</stp>
        <stp>all</stp>
        <stp/>
        <stp/>
        <stp/>
        <stp>T</stp>
        <tr r="J388" s="1"/>
      </tp>
      <tp>
        <v>-37.88737087637454</v>
        <stp/>
        <stp>StudyData</stp>
        <stp>S.ROL</stp>
        <stp>PCB</stp>
        <stp>BaseType=Index,Index=1</stp>
        <stp>Close</stp>
        <stp>A</stp>
        <stp>0</stp>
        <stp>all</stp>
        <stp/>
        <stp/>
        <stp/>
        <stp>T</stp>
        <tr r="L396" s="1"/>
      </tp>
      <tp>
        <v>-3.4968749999999993</v>
        <stp/>
        <stp>StudyData</stp>
        <stp>S.RCL</stp>
        <stp>PCB</stp>
        <stp>BaseType=Index,Index=1</stp>
        <stp>Close</stp>
        <stp>W</stp>
        <stp>0</stp>
        <stp>all</stp>
        <stp/>
        <stp/>
        <stp/>
        <stp>T</stp>
        <tr r="I388" s="1"/>
      </tp>
      <tp>
        <v>-2.7461972097124767</v>
        <stp/>
        <stp>StudyData</stp>
        <stp>S.RCL</stp>
        <stp>PCB</stp>
        <stp>BaseType=Index,Index=1</stp>
        <stp>Close</stp>
        <stp>Q</stp>
        <stp>0</stp>
        <stp>all</stp>
        <stp/>
        <stp/>
        <stp/>
        <stp>T</stp>
        <tr r="K388" s="1"/>
      </tp>
      <tp>
        <v>-10.685194058457117</v>
        <stp/>
        <stp>StudyData</stp>
        <stp>S.ROL</stp>
        <stp>PCB</stp>
        <stp>BaseType=Index,Index=1</stp>
        <stp>Close</stp>
        <stp>Q</stp>
        <stp>0</stp>
        <stp>all</stp>
        <stp/>
        <stp/>
        <stp/>
        <stp>T</stp>
        <tr r="K396" s="1"/>
      </tp>
      <tp>
        <v>-1.2188659247482798</v>
        <stp/>
        <stp>StudyData</stp>
        <stp>S.ROL</stp>
        <stp>PCB</stp>
        <stp>BaseType=Index,Index=1</stp>
        <stp>Close</stp>
        <stp>W</stp>
        <stp>0</stp>
        <stp>all</stp>
        <stp/>
        <stp/>
        <stp/>
        <stp>T</stp>
        <tr r="I396" s="1"/>
      </tp>
      <tp>
        <v>12.546950456090146</v>
        <stp/>
        <stp>StudyData</stp>
        <stp>S.UAL</stp>
        <stp>PCB</stp>
        <stp>BaseType=Index,Index=1</stp>
        <stp>Close</stp>
        <stp>A</stp>
        <stp>0</stp>
        <stp>all</stp>
        <stp/>
        <stp/>
        <stp/>
        <stp>T</stp>
        <tr r="L456" s="1"/>
      </tp>
      <tp>
        <v>3.7253770707986567</v>
        <stp/>
        <stp>StudyData</stp>
        <stp>S.UAL</stp>
        <stp>PCB</stp>
        <stp>BaseType=Index,Index=1</stp>
        <stp>Close</stp>
        <stp>M</stp>
        <stp>0</stp>
        <stp>all</stp>
        <stp/>
        <stp/>
        <stp/>
        <stp>T</stp>
        <tr r="J456" s="1"/>
      </tp>
      <tp>
        <v>-2.8635381290521713</v>
        <stp/>
        <stp>StudyData</stp>
        <stp>S.UAL</stp>
        <stp>PCB</stp>
        <stp>BaseType=Index,Index=1</stp>
        <stp>Close</stp>
        <stp>W</stp>
        <stp>0</stp>
        <stp>all</stp>
        <stp/>
        <stp/>
        <stp/>
        <stp>T</stp>
        <tr r="I456" s="1"/>
      </tp>
      <tp>
        <v>-7.456430619898522</v>
        <stp/>
        <stp>StudyData</stp>
        <stp>S.UAL</stp>
        <stp>PCB</stp>
        <stp>BaseType=Index,Index=1</stp>
        <stp>Close</stp>
        <stp>Q</stp>
        <stp>0</stp>
        <stp>all</stp>
        <stp/>
        <stp/>
        <stp/>
        <stp>T</stp>
        <tr r="K456" s="1"/>
      </tp>
      <tp>
        <v>1.2300014677821804</v>
        <stp/>
        <stp>StudyData</stp>
        <stp>S.TPL</stp>
        <stp>PCB</stp>
        <stp>BaseType=Index,Index=1</stp>
        <stp>Close</stp>
        <stp>W</stp>
        <stp>0</stp>
        <stp>all</stp>
        <stp/>
        <stp/>
        <stp/>
        <stp>T</stp>
        <tr r="I441" s="1"/>
      </tp>
      <tp>
        <v>-4.8833018328864606</v>
        <stp/>
        <stp>StudyData</stp>
        <stp>S.TEL</stp>
        <stp>PCB</stp>
        <stp>BaseType=Index,Index=1</stp>
        <stp>Close</stp>
        <stp>A</stp>
        <stp>0</stp>
        <stp>all</stp>
        <stp/>
        <stp/>
        <stp/>
        <stp>T</stp>
        <tr r="L433" s="1"/>
      </tp>
      <tp>
        <v>-21.204643085641155</v>
        <stp/>
        <stp>StudyData</stp>
        <stp>S.TPL</stp>
        <stp>PCB</stp>
        <stp>BaseType=Index,Index=1</stp>
        <stp>Close</stp>
        <stp>Q</stp>
        <stp>0</stp>
        <stp>all</stp>
        <stp/>
        <stp/>
        <stp/>
        <stp>T</stp>
        <tr r="K441" s="1"/>
      </tp>
      <tp>
        <v>1.5394463114098265</v>
        <stp/>
        <stp>StudyData</stp>
        <stp>S.TYL</stp>
        <stp>PCB</stp>
        <stp>BaseType=Index,Index=1</stp>
        <stp>Close</stp>
        <stp>W</stp>
        <stp>0</stp>
        <stp>all</stp>
        <stp/>
        <stp/>
        <stp/>
        <stp>T</stp>
        <tr r="I455" s="1"/>
      </tp>
      <tp>
        <v>5.2068646993047825</v>
        <stp/>
        <stp>StudyData</stp>
        <stp>S.TEL</stp>
        <stp>PCB</stp>
        <stp>BaseType=Index,Index=1</stp>
        <stp>Close</stp>
        <stp>M</stp>
        <stp>0</stp>
        <stp>all</stp>
        <stp/>
        <stp/>
        <stp/>
        <stp>T</stp>
        <tr r="J433" s="1"/>
      </tp>
      <tp>
        <v>8.4797921083225098</v>
        <stp/>
        <stp>StudyData</stp>
        <stp>S.TYL</stp>
        <stp>PCB</stp>
        <stp>BaseType=Index,Index=1</stp>
        <stp>Close</stp>
        <stp>Q</stp>
        <stp>0</stp>
        <stp>all</stp>
        <stp/>
        <stp/>
        <stp/>
        <stp>T</stp>
        <tr r="K455" s="1"/>
      </tp>
      <tp>
        <v>7.3359456376171774</v>
        <stp/>
        <stp>StudyData</stp>
        <stp>S.TEL</stp>
        <stp>PCB</stp>
        <stp>BaseType=Index,Index=1</stp>
        <stp>Close</stp>
        <stp>Q</stp>
        <stp>0</stp>
        <stp>all</stp>
        <stp/>
        <stp/>
        <stp/>
        <stp>T</stp>
        <tr r="K433" s="1"/>
      </tp>
      <tp>
        <v>2.4741602067183361</v>
        <stp/>
        <stp>StudyData</stp>
        <stp>S.TYL</stp>
        <stp>PCB</stp>
        <stp>BaseType=Index,Index=1</stp>
        <stp>Close</stp>
        <stp>M</stp>
        <stp>0</stp>
        <stp>all</stp>
        <stp/>
        <stp/>
        <stp/>
        <stp>T</stp>
        <tr r="J455" s="1"/>
      </tp>
      <tp>
        <v>3.2357971617433166E-2</v>
        <stp/>
        <stp>StudyData</stp>
        <stp>S.TEL</stp>
        <stp>PCB</stp>
        <stp>BaseType=Index,Index=1</stp>
        <stp>Close</stp>
        <stp>W</stp>
        <stp>0</stp>
        <stp>all</stp>
        <stp/>
        <stp/>
        <stp/>
        <stp>T</stp>
        <tr r="I433" s="1"/>
      </tp>
      <tp>
        <v>20.061277069841935</v>
        <stp/>
        <stp>StudyData</stp>
        <stp>S.TPL</stp>
        <stp>PCB</stp>
        <stp>BaseType=Index,Index=1</stp>
        <stp>Close</stp>
        <stp>A</stp>
        <stp>0</stp>
        <stp>all</stp>
        <stp/>
        <stp/>
        <stp/>
        <stp>T</stp>
        <tr r="L441" s="1"/>
      </tp>
      <tp>
        <v>-14.342490933479048</v>
        <stp/>
        <stp>StudyData</stp>
        <stp>S.TPL</stp>
        <stp>PCB</stp>
        <stp>BaseType=Index,Index=1</stp>
        <stp>Close</stp>
        <stp>M</stp>
        <stp>0</stp>
        <stp>all</stp>
        <stp/>
        <stp/>
        <stp/>
        <stp>T</stp>
        <tr r="J441" s="1"/>
      </tp>
      <tp>
        <v>-30.111245731908802</v>
        <stp/>
        <stp>StudyData</stp>
        <stp>S.TYL</stp>
        <stp>PCB</stp>
        <stp>BaseType=Index,Index=1</stp>
        <stp>Close</stp>
        <stp>A</stp>
        <stp>0</stp>
        <stp>all</stp>
        <stp/>
        <stp/>
        <stp/>
        <stp>T</stp>
        <tr r="L455" s="1"/>
      </tp>
      <tp>
        <v>-1.0791366906474804</v>
        <stp/>
        <stp>StudyData</stp>
        <stp>S.HRL</stp>
        <stp>PCB</stp>
        <stp>BaseType=Index,Index=1</stp>
        <stp>Close</stp>
        <stp>W</stp>
        <stp>0</stp>
        <stp>all</stp>
        <stp/>
        <stp/>
        <stp/>
        <stp>T</stp>
        <tr r="I234" s="1"/>
      </tp>
      <tp>
        <v>-0.28203062046736616</v>
        <stp/>
        <stp>StudyData</stp>
        <stp>S.HRL</stp>
        <stp>PCB</stp>
        <stp>BaseType=Index,Index=1</stp>
        <stp>Close</stp>
        <stp>Q</stp>
        <stp>0</stp>
        <stp>all</stp>
        <stp/>
        <stp/>
        <stp/>
        <stp>T</stp>
        <tr r="K234" s="1"/>
      </tp>
      <tp>
        <v>18.22363765038925</v>
        <stp/>
        <stp>StudyData</stp>
        <stp>S.HAL</stp>
        <stp>PCB</stp>
        <stp>BaseType=Index,Index=1</stp>
        <stp>Close</stp>
        <stp>A</stp>
        <stp>0</stp>
        <stp>all</stp>
        <stp/>
        <stp/>
        <stp/>
        <stp>T</stp>
        <tr r="L221" s="1"/>
      </tp>
      <tp>
        <v>3.5968992248062133</v>
        <stp/>
        <stp>StudyData</stp>
        <stp>S.HAL</stp>
        <stp>PCB</stp>
        <stp>BaseType=Index,Index=1</stp>
        <stp>Close</stp>
        <stp>M</stp>
        <stp>0</stp>
        <stp>all</stp>
        <stp/>
        <stp/>
        <stp/>
        <stp>T</stp>
        <tr r="J221" s="1"/>
      </tp>
      <tp>
        <v>4.7663844465349738</v>
        <stp/>
        <stp>StudyData</stp>
        <stp>S.HAL</stp>
        <stp>PCB</stp>
        <stp>BaseType=Index,Index=1</stp>
        <stp>Close</stp>
        <stp>W</stp>
        <stp>0</stp>
        <stp>all</stp>
        <stp/>
        <stp/>
        <stp/>
        <stp>T</stp>
        <tr r="I221" s="1"/>
      </tp>
      <tp>
        <v>4.4303797468354462</v>
        <stp/>
        <stp>StudyData</stp>
        <stp>S.HRL</stp>
        <stp>PCB</stp>
        <stp>BaseType=Index,Index=1</stp>
        <stp>Close</stp>
        <stp>A</stp>
        <stp>0</stp>
        <stp>all</stp>
        <stp/>
        <stp/>
        <stp/>
        <stp>T</stp>
        <tr r="L234" s="1"/>
      </tp>
      <tp>
        <v>-1.5905743740795262</v>
        <stp/>
        <stp>StudyData</stp>
        <stp>S.HAL</stp>
        <stp>PCB</stp>
        <stp>BaseType=Index,Index=1</stp>
        <stp>Close</stp>
        <stp>Q</stp>
        <stp>0</stp>
        <stp>all</stp>
        <stp/>
        <stp/>
        <stp/>
        <stp>T</stp>
        <tr r="K221" s="1"/>
      </tp>
      <tp>
        <v>-1.0395841663334728</v>
        <stp/>
        <stp>StudyData</stp>
        <stp>S.HRL</stp>
        <stp>PCB</stp>
        <stp>BaseType=Index,Index=1</stp>
        <stp>Close</stp>
        <stp>M</stp>
        <stp>0</stp>
        <stp>all</stp>
        <stp/>
        <stp/>
        <stp/>
        <stp>T</stp>
        <tr r="J234" s="1"/>
      </tp>
      <tp>
        <v>50.592053328655368</v>
        <stp/>
        <stp>StudyData</stp>
        <stp>S.JBL</stp>
        <stp>PCB</stp>
        <stp>BaseType=Index,Index=1</stp>
        <stp>Close</stp>
        <stp>A</stp>
        <stp>0</stp>
        <stp>all</stp>
        <stp/>
        <stp/>
        <stp/>
        <stp>T</stp>
        <tr r="L261" s="1"/>
      </tp>
      <tp>
        <v>8.9922234565941856</v>
        <stp/>
        <stp>StudyData</stp>
        <stp>S.JBL</stp>
        <stp>PCB</stp>
        <stp>BaseType=Index,Index=1</stp>
        <stp>Close</stp>
        <stp>M</stp>
        <stp>0</stp>
        <stp>all</stp>
        <stp/>
        <stp/>
        <stp/>
        <stp>T</stp>
        <tr r="J261" s="1"/>
      </tp>
      <tp>
        <v>0.63302268331280942</v>
        <stp/>
        <stp>StudyData</stp>
        <stp>S.JBL</stp>
        <stp>PCB</stp>
        <stp>BaseType=Index,Index=1</stp>
        <stp>Close</stp>
        <stp>W</stp>
        <stp>0</stp>
        <stp>all</stp>
        <stp/>
        <stp/>
        <stp/>
        <stp>T</stp>
        <tr r="I261" s="1"/>
      </tp>
      <tp>
        <v>-10.921448583584109</v>
        <stp/>
        <stp>StudyData</stp>
        <stp>S.JBL</stp>
        <stp>PCB</stp>
        <stp>BaseType=Index,Index=1</stp>
        <stp>Close</stp>
        <stp>Q</stp>
        <stp>0</stp>
        <stp>all</stp>
        <stp/>
        <stp/>
        <stp/>
        <stp>T</stp>
        <tr r="K261" s="1"/>
      </tp>
      <tp>
        <v>11.9162056769747</v>
        <stp/>
        <stp>StudyData</stp>
        <stp>S.AFL</stp>
        <stp>PCB</stp>
        <stp>BaseType=Index,Index=1</stp>
        <stp>Close</stp>
        <stp>A</stp>
        <stp>0</stp>
        <stp>all</stp>
        <stp/>
        <stp/>
        <stp/>
        <stp>T</stp>
        <tr r="L17" s="1"/>
      </tp>
      <tp>
        <v>2.3970009088155262</v>
        <stp/>
        <stp>StudyData</stp>
        <stp>S.ALL</stp>
        <stp>PCB</stp>
        <stp>BaseType=Index,Index=1</stp>
        <stp>Close</stp>
        <stp>M</stp>
        <stp>0</stp>
        <stp>all</stp>
        <stp/>
        <stp/>
        <stp/>
        <stp>T</stp>
        <tr r="J24" s="1"/>
      </tp>
      <tp>
        <v>29.911121787172721</v>
        <stp/>
        <stp>StudyData</stp>
        <stp>S.ALL</stp>
        <stp>PCB</stp>
        <stp>BaseType=Index,Index=1</stp>
        <stp>Close</stp>
        <stp>A</stp>
        <stp>0</stp>
        <stp>all</stp>
        <stp/>
        <stp/>
        <stp/>
        <stp>T</stp>
        <tr r="L24" s="1"/>
      </tp>
      <tp>
        <v>-3.1926576717916593</v>
        <stp/>
        <stp>StudyData</stp>
        <stp>S.AFL</stp>
        <stp>PCB</stp>
        <stp>BaseType=Index,Index=1</stp>
        <stp>Close</stp>
        <stp>M</stp>
        <stp>0</stp>
        <stp>all</stp>
        <stp/>
        <stp/>
        <stp/>
        <stp>T</stp>
        <tr r="J17" s="1"/>
      </tp>
      <tp>
        <v>5.2537313432835786</v>
        <stp/>
        <stp>StudyData</stp>
        <stp>S.AFL</stp>
        <stp>PCB</stp>
        <stp>BaseType=Index,Index=1</stp>
        <stp>Close</stp>
        <stp>Q</stp>
        <stp>0</stp>
        <stp>all</stp>
        <stp/>
        <stp/>
        <stp/>
        <stp>T</stp>
        <tr r="K17" s="1"/>
      </tp>
      <tp>
        <v>-0.96300457427173003</v>
        <stp/>
        <stp>StudyData</stp>
        <stp>S.AFL</stp>
        <stp>PCB</stp>
        <stp>BaseType=Index,Index=1</stp>
        <stp>Close</stp>
        <stp>W</stp>
        <stp>0</stp>
        <stp>all</stp>
        <stp/>
        <stp/>
        <stp/>
        <stp>T</stp>
        <tr r="I17" s="1"/>
      </tp>
      <tp>
        <v>13.646297385895616</v>
        <stp/>
        <stp>StudyData</stp>
        <stp>S.ALL</stp>
        <stp>PCB</stp>
        <stp>BaseType=Index,Index=1</stp>
        <stp>Close</stp>
        <stp>Q</stp>
        <stp>0</stp>
        <stp>all</stp>
        <stp/>
        <stp/>
        <stp/>
        <stp>T</stp>
        <tr r="K24" s="1"/>
      </tp>
      <tp>
        <v>1.277153558052444</v>
        <stp/>
        <stp>StudyData</stp>
        <stp>S.ALL</stp>
        <stp>PCB</stp>
        <stp>BaseType=Index,Index=1</stp>
        <stp>Close</stp>
        <stp>W</stp>
        <stp>0</stp>
        <stp>all</stp>
        <stp/>
        <stp/>
        <stp/>
        <stp>T</stp>
        <tr r="I24" s="1"/>
      </tp>
      <tp>
        <v>0.94209129313244666</v>
        <stp/>
        <stp>StudyData</stp>
        <stp>S.CRL</stp>
        <stp>PCB</stp>
        <stp>BaseType=Index,Index=1</stp>
        <stp>Close</stp>
        <stp>W</stp>
        <stp>0</stp>
        <stp>all</stp>
        <stp/>
        <stp/>
        <stp/>
        <stp>T</stp>
        <tr r="I116" s="1"/>
      </tp>
      <tp>
        <v>19.05727765774505</v>
        <stp/>
        <stp>StudyData</stp>
        <stp>S.CRL</stp>
        <stp>PCB</stp>
        <stp>BaseType=Index,Index=1</stp>
        <stp>Close</stp>
        <stp>Q</stp>
        <stp>0</stp>
        <stp>all</stp>
        <stp/>
        <stp/>
        <stp/>
        <stp>T</stp>
        <tr r="K116" s="1"/>
      </tp>
      <tp>
        <v>-7.3346430910281546</v>
        <stp/>
        <stp>StudyData</stp>
        <stp>S.CCL</stp>
        <stp>PCB</stp>
        <stp>BaseType=Index,Index=1</stp>
        <stp>Close</stp>
        <stp>A</stp>
        <stp>0</stp>
        <stp>all</stp>
        <stp/>
        <stp/>
        <stp/>
        <stp>T</stp>
        <tr r="L84" s="1"/>
      </tp>
      <tp>
        <v>1.7619561308881639</v>
        <stp/>
        <stp>StudyData</stp>
        <stp>S.CCL</stp>
        <stp>PCB</stp>
        <stp>BaseType=Index,Index=1</stp>
        <stp>Close</stp>
        <stp>M</stp>
        <stp>0</stp>
        <stp>all</stp>
        <stp/>
        <stp/>
        <stp/>
        <stp>T</stp>
        <tr r="J84" s="1"/>
      </tp>
      <tp>
        <v>-2.3801310796826534</v>
        <stp/>
        <stp>StudyData</stp>
        <stp>S.CCL</stp>
        <stp>PCB</stp>
        <stp>BaseType=Index,Index=1</stp>
        <stp>Close</stp>
        <stp>W</stp>
        <stp>0</stp>
        <stp>all</stp>
        <stp/>
        <stp/>
        <stp/>
        <stp>T</stp>
        <tr r="I84" s="1"/>
      </tp>
      <tp>
        <v>35.35692801283335</v>
        <stp/>
        <stp>StudyData</stp>
        <stp>S.CRL</stp>
        <stp>PCB</stp>
        <stp>BaseType=Index,Index=1</stp>
        <stp>Close</stp>
        <stp>A</stp>
        <stp>0</stp>
        <stp>all</stp>
        <stp/>
        <stp/>
        <stp/>
        <stp>T</stp>
        <tr r="L116" s="1"/>
      </tp>
      <tp>
        <v>-0.94504725236261655</v>
        <stp/>
        <stp>StudyData</stp>
        <stp>S.CCL</stp>
        <stp>PCB</stp>
        <stp>BaseType=Index,Index=1</stp>
        <stp>Close</stp>
        <stp>Q</stp>
        <stp>0</stp>
        <stp>all</stp>
        <stp/>
        <stp/>
        <stp/>
        <stp>T</stp>
        <tr r="K84" s="1"/>
      </tp>
      <tp>
        <v>16.12833856608318</v>
        <stp/>
        <stp>StudyData</stp>
        <stp>S.CRL</stp>
        <stp>PCB</stp>
        <stp>BaseType=Index,Index=1</stp>
        <stp>Close</stp>
        <stp>M</stp>
        <stp>0</stp>
        <stp>all</stp>
        <stp/>
        <stp/>
        <stp/>
        <stp>T</stp>
        <tr r="J116" s="1"/>
      </tp>
      <tp>
        <v>8.273655340545492</v>
        <stp/>
        <stp>StudyData</stp>
        <stp>S.ECL</stp>
        <stp>PCB</stp>
        <stp>BaseType=Index,Index=1</stp>
        <stp>Close</stp>
        <stp>A</stp>
        <stp>0</stp>
        <stp>all</stp>
        <stp/>
        <stp/>
        <stp/>
        <stp>T</stp>
        <tr r="L155" s="1"/>
      </tp>
      <tp>
        <v>2.3808666210423994</v>
        <stp/>
        <stp>StudyData</stp>
        <stp>S.ECL</stp>
        <stp>PCB</stp>
        <stp>BaseType=Index,Index=1</stp>
        <stp>Close</stp>
        <stp>M</stp>
        <stp>0</stp>
        <stp>all</stp>
        <stp/>
        <stp/>
        <stp/>
        <stp>T</stp>
        <tr r="J155" s="1"/>
      </tp>
      <tp>
        <v>-0.32612126100221162</v>
        <stp/>
        <stp>StudyData</stp>
        <stp>S.ECL</stp>
        <stp>PCB</stp>
        <stp>BaseType=Index,Index=1</stp>
        <stp>Close</stp>
        <stp>W</stp>
        <stp>0</stp>
        <stp>all</stp>
        <stp/>
        <stp/>
        <stp/>
        <stp>T</stp>
        <tr r="I155" s="1"/>
      </tp>
      <tp>
        <v>2.0207458454470393</v>
        <stp/>
        <stp>StudyData</stp>
        <stp>S.ECL</stp>
        <stp>PCB</stp>
        <stp>BaseType=Index,Index=1</stp>
        <stp>Close</stp>
        <stp>Q</stp>
        <stp>0</stp>
        <stp>all</stp>
        <stp/>
        <stp/>
        <stp/>
        <stp>T</stp>
        <tr r="K155" s="1"/>
      </tp>
      <tp>
        <v>29.279538904899123</v>
        <stp/>
        <stp>StudyData</stp>
        <stp>S.DAL</stp>
        <stp>PCB</stp>
        <stp>BaseType=Index,Index=1</stp>
        <stp>Close</stp>
        <stp>A</stp>
        <stp>0</stp>
        <stp>all</stp>
        <stp/>
        <stp/>
        <stp/>
        <stp>T</stp>
        <tr r="L129" s="1"/>
      </tp>
      <tp>
        <v>2.6075022872827094</v>
        <stp/>
        <stp>StudyData</stp>
        <stp>S.DAL</stp>
        <stp>PCB</stp>
        <stp>BaseType=Index,Index=1</stp>
        <stp>Close</stp>
        <stp>M</stp>
        <stp>0</stp>
        <stp>all</stp>
        <stp/>
        <stp/>
        <stp/>
        <stp>T</stp>
        <tr r="J129" s="1"/>
      </tp>
      <tp>
        <v>-1.7735931683818749</v>
        <stp/>
        <stp>StudyData</stp>
        <stp>S.DAL</stp>
        <stp>PCB</stp>
        <stp>BaseType=Index,Index=1</stp>
        <stp>Close</stp>
        <stp>W</stp>
        <stp>0</stp>
        <stp>all</stp>
        <stp/>
        <stp/>
        <stp/>
        <stp>T</stp>
        <tr r="I129" s="1"/>
      </tp>
      <tp>
        <v>-4.2067051035660876</v>
        <stp/>
        <stp>StudyData</stp>
        <stp>S.DAL</stp>
        <stp>PCB</stp>
        <stp>BaseType=Index,Index=1</stp>
        <stp>Close</stp>
        <stp>Q</stp>
        <stp>0</stp>
        <stp>all</stp>
        <stp/>
        <stp/>
        <stp/>
        <stp>T</stp>
        <tr r="K129" s="1"/>
      </tp>
      <tp>
        <v>227.85380952380001</v>
        <stp/>
        <stp>StudyData</stp>
        <stp>S.IEX</stp>
        <stp>MA</stp>
        <stp>InputChoice=Close,MAType=Sim,Period=21</stp>
        <stp>MA</stp>
        <stp>D</stp>
        <stp/>
        <stp>all</stp>
        <stp/>
        <stp/>
        <stp/>
        <stp>T</stp>
        <tr r="P245" s="1"/>
      </tp>
      <tp>
        <v>22.950476190500002</v>
        <stp/>
        <stp>StudyData</stp>
        <stp>S.KEY</stp>
        <stp>MA</stp>
        <stp>InputChoice=Close,MAType=Sim,Period=21</stp>
        <stp>MA</stp>
        <stp>D</stp>
        <stp/>
        <stp>all</stp>
        <stp/>
        <stp/>
        <stp/>
        <stp>T</stp>
        <tr r="P267" s="1"/>
      </tp>
      <tp>
        <v>356.28619047619998</v>
        <stp/>
        <stp>StudyData</stp>
        <stp>S.TER</stp>
        <stp>MA</stp>
        <stp>InputChoice=Close,MAType=Sim,Period=21</stp>
        <stp>MA</stp>
        <stp>D</stp>
        <stp/>
        <stp>all</stp>
        <stp/>
        <stp/>
        <stp/>
        <stp>T</stp>
        <tr r="P434" s="1"/>
      </tp>
      <tp>
        <v>14.778095238100001</v>
        <stp/>
        <stp>StudyData</stp>
        <stp>S.AES</stp>
        <stp>MA</stp>
        <stp>InputChoice=Close,MAType=Sim,Period=21</stp>
        <stp>MA</stp>
        <stp>D</stp>
        <stp/>
        <stp>all</stp>
        <stp/>
        <stp/>
        <stp/>
        <stp>T</stp>
        <tr r="P16" s="1"/>
      </tp>
      <tp>
        <v>130.56428571430001</v>
        <stp/>
        <stp>StudyData</stp>
        <stp>S.AEP</stp>
        <stp>MA</stp>
        <stp>InputChoice=Close,MAType=Sim,Period=21</stp>
        <stp>MA</stp>
        <stp>D</stp>
        <stp/>
        <stp>all</stp>
        <stp/>
        <stp/>
        <stp/>
        <stp>T</stp>
        <tr r="P15" s="1"/>
      </tp>
      <tp>
        <v>138.2123809524</v>
        <stp/>
        <stp>StudyData</stp>
        <stp>S.PEP</stp>
        <stp>MA</stp>
        <stp>InputChoice=Close,MAType=Sim,Period=21</stp>
        <stp>MA</stp>
        <stp>D</stp>
        <stp/>
        <stp>all</stp>
        <stp/>
        <stp/>
        <stp/>
        <stp>T</stp>
        <tr r="P362" s="1"/>
      </tp>
      <tp>
        <v>1013.6161904762</v>
        <stp/>
        <stp>StudyData</stp>
        <stp>S.GEV</stp>
        <stp>MA</stp>
        <stp>InputChoice=Close,MAType=Sim,Period=21</stp>
        <stp>MA</stp>
        <stp>D</stp>
        <stp/>
        <stp>all</stp>
        <stp/>
        <stp/>
        <stp/>
        <stp>T</stp>
        <tr r="P207" s="1"/>
      </tp>
      <tp>
        <v>95.214285714300004</v>
        <stp/>
        <stp>StudyData</stp>
        <stp>S.MET</stp>
        <stp>MA</stp>
        <stp>InputChoice=Close,MAType=Sim,Period=21</stp>
        <stp>MA</stp>
        <stp>D</stp>
        <stp/>
        <stp>all</stp>
        <stp/>
        <stp/>
        <stp/>
        <stp>T</stp>
        <tr r="P306" s="1"/>
      </tp>
      <tp>
        <v>84.657142857099998</v>
        <stp/>
        <stp>StudyData</stp>
        <stp>S.LEN</stp>
        <stp>MA</stp>
        <stp>InputChoice=Close,MAType=Sim,Period=21</stp>
        <stp>MA</stp>
        <stp>D</stp>
        <stp/>
        <stp>all</stp>
        <stp/>
        <stp/>
        <stp/>
        <stp>T</stp>
        <tr r="P280" s="1"/>
      </tp>
      <tp>
        <v>33.386190476199999</v>
        <stp/>
        <stp>StudyData</stp>
        <stp>S.BEN</stp>
        <stp>MA</stp>
        <stp>InputChoice=Close,MAType=Sim,Period=21</stp>
        <stp>MA</stp>
        <stp>D</stp>
        <stp/>
        <stp>all</stp>
        <stp/>
        <stp/>
        <stp/>
        <stp>T</stp>
        <tr r="P59" s="1"/>
      </tp>
      <tp>
        <v>27.135714285700001</v>
        <stp/>
        <stp>StudyData</stp>
        <stp>S.GEN</stp>
        <stp>MA</stp>
        <stp>InputChoice=Close,MAType=Sim,Period=21</stp>
        <stp>MA</stp>
        <stp>D</stp>
        <stp/>
        <stp>all</stp>
        <stp/>
        <stp/>
        <stp/>
        <stp>T</stp>
        <tr r="P206" s="1"/>
      </tp>
      <tp>
        <v>79.012857142900003</v>
        <stp/>
        <stp>StudyData</stp>
        <stp>S.XEL</stp>
        <stp>MA</stp>
        <stp>InputChoice=Close,MAType=Sim,Period=21</stp>
        <stp>MA</stp>
        <stp>D</stp>
        <stp/>
        <stp>all</stp>
        <stp/>
        <stp/>
        <stp/>
        <stp>T</stp>
        <tr r="P497" s="1"/>
      </tp>
      <tp>
        <v>207.1071428571</v>
        <stp/>
        <stp>StudyData</stp>
        <stp>S.TEL</stp>
        <stp>MA</stp>
        <stp>InputChoice=Close,MAType=Sim,Period=21</stp>
        <stp>MA</stp>
        <stp>D</stp>
        <stp/>
        <stp>all</stp>
        <stp/>
        <stp/>
        <stp/>
        <stp>T</stp>
        <tr r="P433" s="1"/>
      </tp>
      <tp>
        <v>96.504761904800006</v>
        <stp/>
        <stp>StudyData</stp>
        <stp>S.NEM</stp>
        <stp>MA</stp>
        <stp>InputChoice=Close,MAType=Sim,Period=21</stp>
        <stp>MA</stp>
        <stp>D</stp>
        <stp/>
        <stp>all</stp>
        <stp/>
        <stp/>
        <stp/>
        <stp>T</stp>
        <tr r="P332" s="1"/>
      </tp>
      <tp>
        <v>111.74809523810001</v>
        <stp/>
        <stp>StudyData</stp>
        <stp>S.WEC</stp>
        <stp>MA</stp>
        <stp>InputChoice=Close,MAType=Sim,Period=21</stp>
        <stp>MA</stp>
        <stp>D</stp>
        <stp/>
        <stp>all</stp>
        <stp/>
        <stp/>
        <stp/>
        <stp>T</stp>
        <tr r="P485" s="1"/>
      </tp>
      <tp>
        <v>263.80238095239997</v>
        <stp/>
        <stp>StudyData</stp>
        <stp>S.CEG</stp>
        <stp>MA</stp>
        <stp>InputChoice=Close,MAType=Sim,Period=21</stp>
        <stp>MA</stp>
        <stp>D</stp>
        <stp/>
        <stp>all</stp>
        <stp/>
        <stp/>
        <stp/>
        <stp>T</stp>
        <tr r="P87" s="1"/>
      </tp>
      <tp>
        <v>77.977619047600001</v>
        <stp/>
        <stp>StudyData</stp>
        <stp>S.PEG</stp>
        <stp>MA</stp>
        <stp>InputChoice=Close,MAType=Sim,Period=21</stp>
        <stp>MA</stp>
        <stp>D</stp>
        <stp/>
        <stp>all</stp>
        <stp/>
        <stp/>
        <stp/>
        <stp>T</stp>
        <tr r="P361" s="1"/>
      </tp>
      <tp>
        <v>80.433333333299998</v>
        <stp/>
        <stp>StudyData</stp>
        <stp>S.REG</stp>
        <stp>MA</stp>
        <stp>InputChoice=Close,MAType=Sim,Period=21</stp>
        <stp>MA</stp>
        <stp>D</stp>
        <stp/>
        <stp>all</stp>
        <stp/>
        <stp/>
        <stp/>
        <stp>T</stp>
        <tr r="P389" s="1"/>
      </tp>
      <tp>
        <v>87.837142857100005</v>
        <stp/>
        <stp>StudyData</stp>
        <stp>S.NEE</stp>
        <stp>MA</stp>
        <stp>InputChoice=Close,MAType=Sim,Period=21</stp>
        <stp>MA</stp>
        <stp>D</stp>
        <stp/>
        <stp>all</stp>
        <stp/>
        <stp/>
        <stp/>
        <stp>T</stp>
        <tr r="P331" s="1"/>
      </tp>
      <tp>
        <v>110.79761904759999</v>
        <stp/>
        <stp>StudyData</stp>
        <stp>S.AEE</stp>
        <stp>MA</stp>
        <stp>InputChoice=Close,MAType=Sim,Period=21</stp>
        <stp>MA</stp>
        <stp>D</stp>
        <stp/>
        <stp>all</stp>
        <stp/>
        <stp/>
        <stp/>
        <stp>T</stp>
        <tr r="P14" s="1"/>
      </tp>
      <tp>
        <v>102</v>
        <stp/>
        <stp>ContractData</stp>
        <stp>S.WYNN</stp>
        <stp>Open</stp>
        <stp/>
        <stp>T</stp>
        <tr r="F496" s="1"/>
      </tp>
      <tp>
        <v>-1.1300000000000239</v>
        <stp/>
        <stp>ContractData</stp>
        <stp>S.JKHY</stp>
        <stp>NetLastTrade</stp>
        <stp/>
        <stp>T</stp>
        <tr r="D263" s="1"/>
      </tp>
      <tp>
        <v>-3.460000000000008</v>
        <stp/>
        <stp>ContractData</stp>
        <stp>S.BKNG</stp>
        <stp>NetLastTrade</stp>
        <stp/>
        <stp>T</stp>
        <tr r="D63" s="1"/>
      </tp>
      <tp>
        <v>7.0799999999999983</v>
        <stp/>
        <stp>ContractData</stp>
        <stp>S.AKAM</stp>
        <stp>NetLastTrade</stp>
        <stp/>
        <stp>T</stp>
        <tr r="D21" s="1"/>
      </tp>
      <tp>
        <v>58.33</v>
        <stp/>
        <stp>ContractData</stp>
        <stp>S.PYPL</stp>
        <stp>Open</stp>
        <stp/>
        <stp>T</stp>
        <tr r="F385" s="1"/>
      </tp>
      <tp>
        <v>236.59</v>
        <stp/>
        <stp>ContractData</stp>
        <stp>S.WELL</stp>
        <stp>LastTrade</stp>
        <stp/>
        <stp>T</stp>
        <tr r="C486" s="1"/>
      </tp>
      <tp>
        <v>62.410000000000004</v>
        <stp/>
        <stp>ContractData</stp>
        <stp>S.BALL</stp>
        <stp>LastTrade</stp>
        <stp/>
        <stp>T</stp>
        <tr r="C55" s="1"/>
      </tp>
      <tp>
        <v>469.71000000000004</v>
        <stp/>
        <stp>ContractData</stp>
        <stp>S.DELL</stp>
        <stp>LastTrade</stp>
        <stp/>
        <stp>T</stp>
        <tr r="C135" s="1"/>
      </tp>
      <tp>
        <v>18.66</v>
        <stp/>
        <stp>ContractData</stp>
        <stp>S.NCLH</stp>
        <stp>LastTrade</stp>
        <stp/>
        <stp>T</stp>
        <tr r="C328" s="1"/>
      </tp>
      <tp>
        <v>166.15</v>
        <stp/>
        <stp>ContractData</stp>
        <stp>S.ALLE</stp>
        <stp>LastTrade</stp>
        <stp/>
        <stp>T</stp>
        <tr r="C25" s="1"/>
      </tp>
      <tp>
        <v>267</v>
        <stp/>
        <stp>ContractData</stp>
        <stp>S.STLD</stp>
        <stp>LastTrade</stp>
        <stp/>
        <stp>T</stp>
        <tr r="C418" s="1"/>
      </tp>
      <tp>
        <v>133.5</v>
        <stp/>
        <stp>ContractData</stp>
        <stp>S.GILD</stp>
        <stp>LastTrade</stp>
        <stp/>
        <stp>T</stp>
        <tr r="C208" s="1"/>
      </tp>
      <tp>
        <v>330.27</v>
        <stp/>
        <stp>ContractData</stp>
        <stp>S.TSLA</stp>
        <stp>LastTrade</stp>
        <stp/>
        <stp>T</stp>
        <tr r="C448" s="1"/>
      </tp>
      <tp>
        <v>92.320000000000007</v>
        <stp/>
        <stp>ContractData</stp>
        <stp>S.ORLY</stp>
        <stp>LastTrade</stp>
        <stp/>
        <stp>T</stp>
        <tr r="C354" s="1"/>
      </tp>
      <tp>
        <v>75.040000000000006</v>
        <stp/>
        <stp>ContractData</stp>
        <stp>S.NFLX</stp>
        <stp>LastTrade</stp>
        <stp/>
        <stp>T</stp>
        <tr r="C333" s="1"/>
      </tp>
      <tp>
        <v>61.550000000000004</v>
        <stp/>
        <stp>ContractData</stp>
        <stp>S.MDLZ</stp>
        <stp>LastTrade</stp>
        <stp/>
        <stp>T</stp>
        <tr r="C304" s="1"/>
      </tp>
      <tp>
        <v>127.26</v>
        <stp/>
        <stp>ContractData</stp>
        <stp>S.LULU</stp>
        <stp>LastTrade</stp>
        <stp/>
        <stp>T</stp>
        <tr r="C291" s="1"/>
      </tp>
      <tp>
        <v>0.88128951079999995</v>
        <stp/>
        <stp>StudyData</stp>
        <stp>S.CMCSA</stp>
        <stp>StdDev</stp>
        <stp>InputChoice=Close,Period1=21</stp>
        <stp>STDDEV</stp>
        <stp>D</stp>
        <stp/>
        <stp>all</stp>
        <stp/>
        <stp/>
        <stp/>
        <stp>T</stp>
        <tr r="Q98" s="1"/>
      </tp>
      <tp>
        <v>84.460000000000008</v>
        <stp/>
        <stp>ContractData</stp>
        <stp>S.SOLV</stp>
        <stp>LastTrade</stp>
        <stp/>
        <stp>T</stp>
        <tr r="C413" s="1"/>
      </tp>
      <tp>
        <v>235.42000000000002</v>
        <stp/>
        <stp>ContractData</stp>
        <stp>S.FSLR</stp>
        <stp>LastTrade</stp>
        <stp/>
        <stp>T</stp>
        <tr r="C199" s="1"/>
      </tp>
      <tp>
        <v>1.6500000000000057</v>
        <stp/>
        <stp>ContractData</stp>
        <stp>S.ACN</stp>
        <stp>NetLastTrade</stp>
        <stp/>
        <stp>T</stp>
        <tr r="D8" s="1"/>
      </tp>
      <tp>
        <v>0.84999999999999432</v>
        <stp/>
        <stp>ContractData</stp>
        <stp>S.ABT</stp>
        <stp>NetLastTrade</stp>
        <stp/>
        <stp>T</stp>
        <tr r="D6" s="1"/>
      </tp>
      <tp>
        <v>319.15000000000003</v>
        <stp/>
        <stp>ContractData</stp>
        <stp>S.TYL</stp>
        <stp>High</stp>
        <stp/>
        <stp>T</stp>
        <tr r="G455" s="1"/>
      </tp>
      <tp>
        <v>288.76</v>
        <stp/>
        <stp>ContractData</stp>
        <stp>S.TXN</stp>
        <stp>High</stp>
        <stp/>
        <stp>T</stp>
        <tr r="G453" s="1"/>
      </tp>
      <tp>
        <v>-1.2000000000000028</v>
        <stp/>
        <stp>ContractData</stp>
        <stp>S.AFL</stp>
        <stp>NetLastTrade</stp>
        <stp/>
        <stp>T</stp>
        <tr r="D17" s="1"/>
      </tp>
      <tp>
        <v>90.25</v>
        <stp/>
        <stp>ContractData</stp>
        <stp>S.TXT</stp>
        <stp>High</stp>
        <stp/>
        <stp>T</stp>
        <tr r="G454" s="1"/>
      </tp>
      <tp>
        <v>-1.8700000000000045</v>
        <stp/>
        <stp>ContractData</stp>
        <stp>S.AEE</stp>
        <stp>NetLastTrade</stp>
        <stp/>
        <stp>T</stp>
        <tr r="D14" s="1"/>
      </tp>
      <tp>
        <v>-9.9999999999997868E-3</v>
        <stp/>
        <stp>ContractData</stp>
        <stp>S.AES</stp>
        <stp>NetLastTrade</stp>
        <stp/>
        <stp>T</stp>
        <tr r="D16" s="1"/>
      </tp>
      <tp>
        <v>-3.0499999999999972</v>
        <stp/>
        <stp>ContractData</stp>
        <stp>S.AEP</stp>
        <stp>NetLastTrade</stp>
        <stp/>
        <stp>T</stp>
        <tr r="D15" s="1"/>
      </tp>
      <tp>
        <v>2.8900000000000006</v>
        <stp/>
        <stp>ContractData</stp>
        <stp>S.ADM</stp>
        <stp>NetLastTrade</stp>
        <stp/>
        <stp>T</stp>
        <tr r="D11" s="1"/>
      </tp>
      <tp>
        <v>-2.9800000000000182</v>
        <stp/>
        <stp>ContractData</stp>
        <stp>S.ADI</stp>
        <stp>NetLastTrade</stp>
        <stp/>
        <stp>T</stp>
        <tr r="D10" s="1"/>
      </tp>
      <tp>
        <v>0.15000000000003411</v>
        <stp/>
        <stp>ContractData</stp>
        <stp>S.ADP</stp>
        <stp>NetLastTrade</stp>
        <stp/>
        <stp>T</stp>
        <tr r="D12" s="1"/>
      </tp>
      <tp>
        <v>50.76</v>
        <stp/>
        <stp>ContractData</stp>
        <stp>S.SLB</stp>
        <stp>Open</stp>
        <stp/>
        <stp>T</stp>
        <tr r="F407" s="1"/>
      </tp>
      <tp>
        <v>2.4199999999999875</v>
        <stp/>
        <stp>ContractData</stp>
        <stp>S.AJG</stp>
        <stp>NetLastTrade</stp>
        <stp/>
        <stp>T</stp>
        <tr r="D20" s="1"/>
      </tp>
      <tp>
        <v>13.71</v>
        <stp/>
        <stp>ContractData</stp>
        <stp>S.TTD</stp>
        <stp>High</stp>
        <stp/>
        <stp>T</stp>
        <tr r="G451" s="1"/>
      </tp>
      <tp>
        <v>-0.82999999999999829</v>
        <stp/>
        <stp>ContractData</stp>
        <stp>S.AIG</stp>
        <stp>NetLastTrade</stp>
        <stp/>
        <stp>T</stp>
        <tr r="D18" s="1"/>
      </tp>
      <tp>
        <v>415.82</v>
        <stp/>
        <stp>ContractData</stp>
        <stp>S.SNA</stp>
        <stp>Open</stp>
        <stp/>
        <stp>T</stp>
        <tr r="F409" s="1"/>
      </tp>
      <tp>
        <v>-1.4800000000000182</v>
        <stp/>
        <stp>ContractData</stp>
        <stp>S.AIZ</stp>
        <stp>NetLastTrade</stp>
        <stp/>
        <stp>T</stp>
        <tr r="D19" s="1"/>
      </tp>
      <tp>
        <v>-0.68999999999999773</v>
        <stp/>
        <stp>ContractData</stp>
        <stp>S.AON</stp>
        <stp>NetLastTrade</stp>
        <stp/>
        <stp>T</stp>
        <tr r="D35" s="1"/>
      </tp>
      <tp>
        <v>368.32</v>
        <stp/>
        <stp>ContractData</stp>
        <stp>S.SHW</stp>
        <stp>Open</stp>
        <stp/>
        <stp>T</stp>
        <tr r="F405" s="1"/>
      </tp>
      <tp>
        <v>-1.4600000000000009</v>
        <stp/>
        <stp>ContractData</stp>
        <stp>S.AOS</stp>
        <stp>NetLastTrade</stp>
        <stp/>
        <stp>T</stp>
        <tr r="D36" s="1"/>
      </tp>
      <tp>
        <v>348.93</v>
        <stp/>
        <stp>ContractData</stp>
        <stp>S.TPL</stp>
        <stp>High</stp>
        <stp/>
        <stp>T</stp>
        <tr r="G441" s="1"/>
      </tp>
      <tp>
        <v>163.1</v>
        <stp/>
        <stp>ContractData</stp>
        <stp>S.TPR</stp>
        <stp>High</stp>
        <stp/>
        <stp>T</stp>
        <tr r="G442" s="1"/>
      </tp>
      <tp>
        <v>58.28</v>
        <stp/>
        <stp>ContractData</stp>
        <stp>S.TSN</stp>
        <stp>High</stp>
        <stp/>
        <stp>T</stp>
        <tr r="G449" s="1"/>
      </tp>
      <tp>
        <v>119</v>
        <stp/>
        <stp>ContractData</stp>
        <stp>S.SJM</stp>
        <stp>Open</stp>
        <stp/>
        <stp>T</stp>
        <tr r="F406" s="1"/>
      </tp>
      <tp>
        <v>-0.32999999999998408</v>
        <stp/>
        <stp>ContractData</stp>
        <stp>S.AME</stp>
        <stp>NetLastTrade</stp>
        <stp/>
        <stp>T</stp>
        <tr r="D29" s="1"/>
      </tp>
      <tp>
        <v>-5.0500000000000114</v>
        <stp/>
        <stp>ContractData</stp>
        <stp>S.AMD</stp>
        <stp>NetLastTrade</stp>
        <stp/>
        <stp>T</stp>
        <tr r="D28" s="1"/>
      </tp>
      <tp>
        <v>-3.2599999999999909</v>
        <stp/>
        <stp>ContractData</stp>
        <stp>S.AMT</stp>
        <stp>NetLastTrade</stp>
        <stp/>
        <stp>T</stp>
        <tr r="D32" s="1"/>
      </tp>
      <tp>
        <v>9.3799999999999955</v>
        <stp/>
        <stp>ContractData</stp>
        <stp>S.AMP</stp>
        <stp>NetLastTrade</stp>
        <stp/>
        <stp>T</stp>
        <tr r="D31" s="1"/>
      </tp>
      <tp>
        <v>3.410000000000025</v>
        <stp/>
        <stp>ContractData</stp>
        <stp>S.ALL</stp>
        <stp>NetLastTrade</stp>
        <stp/>
        <stp>T</stp>
        <tr r="D24" s="1"/>
      </tp>
      <tp>
        <v>0.51999999999998181</v>
        <stp/>
        <stp>ContractData</stp>
        <stp>S.ALB</stp>
        <stp>NetLastTrade</stp>
        <stp/>
        <stp>T</stp>
        <tr r="D22" s="1"/>
      </tp>
      <tp>
        <v>382.48</v>
        <stp/>
        <stp>ContractData</stp>
        <stp>S.TRV</stp>
        <stp>High</stp>
        <stp/>
        <stp>T</stp>
        <tr r="G446" s="1"/>
      </tp>
      <tp>
        <v>596.4</v>
        <stp/>
        <stp>ContractData</stp>
        <stp>S.TMO</stp>
        <stp>High</stp>
        <stp/>
        <stp>T</stp>
        <tr r="G439" s="1"/>
      </tp>
      <tp>
        <v>237.47</v>
        <stp/>
        <stp>ContractData</stp>
        <stp>S.STE</stp>
        <stp>Open</stp>
        <stp/>
        <stp>T</stp>
        <tr r="F417" s="1"/>
      </tp>
      <tp>
        <v>134.08000000000001</v>
        <stp/>
        <stp>ContractData</stp>
        <stp>S.STZ</stp>
        <stp>Open</stp>
        <stp/>
        <stp>T</stp>
        <tr r="F421" s="1"/>
      </tp>
      <tp>
        <v>802.95</v>
        <stp/>
        <stp>ContractData</stp>
        <stp>S.STX</stp>
        <stp>Open</stp>
        <stp/>
        <stp>T</stp>
        <tr r="F420" s="1"/>
      </tp>
      <tp>
        <v>184.12</v>
        <stp/>
        <stp>ContractData</stp>
        <stp>S.STT</stp>
        <stp>Open</stp>
        <stp/>
        <stp>T</stp>
        <tr r="F419" s="1"/>
      </tp>
      <tp>
        <v>-1.2800000000000011</v>
        <stp/>
        <stp>ContractData</stp>
        <stp>S.ARE</stp>
        <stp>NetLastTrade</stp>
        <stp/>
        <stp>T</stp>
        <tr r="D43" s="1"/>
      </tp>
      <tp>
        <v>1.8100000000000023</v>
        <stp/>
        <stp>ContractData</stp>
        <stp>S.APO</stp>
        <stp>NetLastTrade</stp>
        <stp/>
        <stp>T</stp>
        <tr r="D40" s="1"/>
      </tp>
      <tp>
        <v>102.48</v>
        <stp/>
        <stp>ContractData</stp>
        <stp>S.SWK</stp>
        <stp>Open</stp>
        <stp/>
        <stp>T</stp>
        <tr r="F423" s="1"/>
      </tp>
      <tp>
        <v>1.289999999999992</v>
        <stp/>
        <stp>ContractData</stp>
        <stp>S.APH</stp>
        <stp>NetLastTrade</stp>
        <stp/>
        <stp>T</stp>
        <tr r="D39" s="1"/>
      </tp>
      <tp>
        <v>2.5300000000000296</v>
        <stp/>
        <stp>ContractData</stp>
        <stp>S.APD</stp>
        <stp>NetLastTrade</stp>
        <stp/>
        <stp>T</stp>
        <tr r="D38" s="1"/>
      </tp>
      <tp>
        <v>2.6999999999999957</v>
        <stp/>
        <stp>ContractData</stp>
        <stp>S.APA</stp>
        <stp>NetLastTrade</stp>
        <stp/>
        <stp>T</stp>
        <tr r="D37" s="1"/>
      </tp>
      <tp>
        <v>-4.410000000000025</v>
        <stp/>
        <stp>ContractData</stp>
        <stp>S.APP</stp>
        <stp>NetLastTrade</stp>
        <stp/>
        <stp>T</stp>
        <tr r="D41" s="1"/>
      </tp>
      <tp>
        <v>-2.3000000000000114</v>
        <stp/>
        <stp>ContractData</stp>
        <stp>S.AWK</stp>
        <stp>NetLastTrade</stp>
        <stp/>
        <stp>T</stp>
        <tr r="D49" s="1"/>
      </tp>
      <tp>
        <v>221.15</v>
        <stp/>
        <stp>ContractData</stp>
        <stp>S.SPG</stp>
        <stp>Open</stp>
        <stp/>
        <stp>T</stp>
        <tr r="F414" s="1"/>
      </tp>
      <tp>
        <v>772.6</v>
        <stp/>
        <stp>ContractData</stp>
        <stp>S.SPY</stp>
        <stp>Open</stp>
        <stp/>
        <stp>T</stp>
        <tr r="Y7" s="2"/>
      </tp>
      <tp>
        <v>-3.8900000000000148</v>
        <stp/>
        <stp>ContractData</stp>
        <stp>S.AVB</stp>
        <stp>NetLastTrade</stp>
        <stp/>
        <stp>T</stp>
        <tr r="D46" s="1"/>
      </tp>
      <tp>
        <v>0.18999999999999773</v>
        <stp/>
        <stp>ContractData</stp>
        <stp>S.AVY</stp>
        <stp>NetLastTrade</stp>
        <stp/>
        <stp>T</stp>
        <tr r="D48" s="1"/>
      </tp>
      <tp>
        <v>189.19</v>
        <stp/>
        <stp>ContractData</stp>
        <stp>S.TKO</stp>
        <stp>High</stp>
        <stp/>
        <stp>T</stp>
        <tr r="G438" s="1"/>
      </tp>
      <tp>
        <v>83.850000000000009</v>
        <stp/>
        <stp>ContractData</stp>
        <stp>S.SRE</stp>
        <stp>Open</stp>
        <stp/>
        <stp>T</stp>
        <tr r="F416" s="1"/>
      </tp>
      <tp>
        <v>-2.6099999999999852</v>
        <stp/>
        <stp>ContractData</stp>
        <stp>S.ATO</stp>
        <stp>NetLastTrade</stp>
        <stp/>
        <stp>T</stp>
        <tr r="D45" s="1"/>
      </tp>
      <tp>
        <v>160.84</v>
        <stp/>
        <stp>ContractData</stp>
        <stp>S.TJX</stp>
        <stp>High</stp>
        <stp/>
        <stp>T</stp>
        <tr r="G437" s="1"/>
      </tp>
      <tp>
        <v>216.43</v>
        <stp/>
        <stp>ContractData</stp>
        <stp>S.TEL</stp>
        <stp>High</stp>
        <stp/>
        <stp>T</stp>
        <tr r="G433" s="1"/>
      </tp>
      <tp>
        <v>387</v>
        <stp/>
        <stp>ContractData</stp>
        <stp>S.TER</stp>
        <stp>High</stp>
        <stp/>
        <stp>T</stp>
        <tr r="G434" s="1"/>
      </tp>
      <tp>
        <v>-50.869999999999891</v>
        <stp/>
        <stp>ContractData</stp>
        <stp>S.AZO</stp>
        <stp>NetLastTrade</stp>
        <stp/>
        <stp>T</stp>
        <tr r="D52" s="1"/>
      </tp>
      <tp>
        <v>1234.98</v>
        <stp/>
        <stp>ContractData</stp>
        <stp>S.TDG</stp>
        <stp>High</stp>
        <stp/>
        <stp>T</stp>
        <tr r="G430" s="1"/>
      </tp>
      <tp>
        <v>697.39</v>
        <stp/>
        <stp>ContractData</stp>
        <stp>S.TDY</stp>
        <stp>High</stp>
        <stp/>
        <stp>T</stp>
        <tr r="G431" s="1"/>
      </tp>
      <tp>
        <v>151.66</v>
        <stp/>
        <stp>ContractData</stp>
        <stp>S.TGT</stp>
        <stp>High</stp>
        <stp/>
        <stp>T</stp>
        <tr r="G436" s="1"/>
      </tp>
      <tp>
        <v>52.33</v>
        <stp/>
        <stp>ContractData</stp>
        <stp>S.TFC</stp>
        <stp>High</stp>
        <stp/>
        <stp>T</stp>
        <tr r="G435" s="1"/>
      </tp>
      <tp>
        <v>-2.1500000000000341</v>
        <stp/>
        <stp>ContractData</stp>
        <stp>S.AXP</stp>
        <stp>NetLastTrade</stp>
        <stp/>
        <stp>T</stp>
        <tr r="D51" s="1"/>
      </tp>
      <tp>
        <v>42.72</v>
        <stp/>
        <stp>ContractData</stp>
        <stp>S.TAP</stp>
        <stp>High</stp>
        <stp/>
        <stp>T</stp>
        <tr r="G429" s="1"/>
      </tp>
      <tp>
        <v>337.03000000000003</v>
        <stp/>
        <stp>ContractData</stp>
        <stp>S.SYK</stp>
        <stp>Open</stp>
        <stp/>
        <stp>T</stp>
        <tr r="F426" s="1"/>
      </tp>
      <tp>
        <v>78.05</v>
        <stp/>
        <stp>ContractData</stp>
        <stp>S.SYF</stp>
        <stp>Open</stp>
        <stp/>
        <stp>T</stp>
        <tr r="F425" s="1"/>
      </tp>
      <tp>
        <v>83.94</v>
        <stp/>
        <stp>ContractData</stp>
        <stp>S.SYY</stp>
        <stp>Open</stp>
        <stp/>
        <stp>T</stp>
        <tr r="F427" s="1"/>
      </tp>
      <tp>
        <v>1110944.635913</v>
        <stp/>
        <stp>ContractData</stp>
        <stp>S.EW</stp>
        <stp>T_CVol</stp>
        <stp/>
        <stp>T</stp>
        <tr r="M174" s="1"/>
      </tp>
      <tp>
        <v>781338.29744700005</v>
        <stp/>
        <stp>ContractData</stp>
        <stp>S.SW</stp>
        <stp>T_CVol</stp>
        <stp/>
        <stp>T</stp>
        <tr r="M422" s="1"/>
      </tp>
      <tp>
        <v>568.25</v>
        <stp/>
        <stp>ContractData</stp>
        <stp>S.AXON</stp>
        <stp>Open</stp>
        <stp/>
        <stp>T</stp>
        <tr r="F50" s="1"/>
      </tp>
      <tp>
        <v>84.81</v>
        <stp/>
        <stp>ContractData</stp>
        <stp>S.DXCM</stp>
        <stp>Open</stp>
        <stp/>
        <stp>T</stp>
        <tr r="F152" s="1"/>
      </tp>
      <tp>
        <v>240.25</v>
        <stp/>
        <stp>ContractData</stp>
        <stp>S.NXPI</stp>
        <stp>Open</stp>
        <stp/>
        <stp>T</stp>
        <tr r="F347" s="1"/>
      </tp>
      <tp>
        <v>307.53000000000003</v>
        <stp/>
        <stp>ContractData</stp>
        <stp>S.EXPE</stp>
        <stp>Open</stp>
        <stp/>
        <stp>T</stp>
        <tr r="F178" s="1"/>
      </tp>
      <tp>
        <v>178.22</v>
        <stp/>
        <stp>ContractData</stp>
        <stp>S.EXPD</stp>
        <stp>Open</stp>
        <stp/>
        <stp>T</stp>
        <tr r="F177" s="1"/>
      </tp>
      <tp>
        <v>2451165.5403711898</v>
        <stp/>
        <stp>StudyData</stp>
        <stp>S.NTAP</stp>
        <stp>MA</stp>
        <stp>InputChoice=Vol,MAType=Sim,Period=21</stp>
        <stp>MA</stp>
        <stp>D</stp>
        <stp>-1</stp>
        <stp>all</stp>
        <stp/>
        <stp/>
        <stp/>
        <stp>T</stp>
        <tr r="N340" s="1"/>
      </tp>
      <tp>
        <v>3887314.7690215199</v>
        <stp/>
        <stp>StudyData</stp>
        <stp>S.NDAQ</stp>
        <stp>MA</stp>
        <stp>InputChoice=Vol,MAType=Sim,Period=21</stp>
        <stp>MA</stp>
        <stp>D</stp>
        <stp>-1</stp>
        <stp>all</stp>
        <stp/>
        <stp/>
        <stp/>
        <stp>T</stp>
        <tr r="N329" s="1"/>
      </tp>
      <tp>
        <v>3817956.34225738</v>
        <stp/>
        <stp>StudyData</stp>
        <stp>S.PCAR</stp>
        <stp>MA</stp>
        <stp>InputChoice=Vol,MAType=Sim,Period=21</stp>
        <stp>MA</stp>
        <stp>D</stp>
        <stp>-1</stp>
        <stp>all</stp>
        <stp/>
        <stp/>
        <stp/>
        <stp>T</stp>
        <tr r="N359" s="1"/>
      </tp>
      <tp>
        <v>2609080.9949099501</v>
        <stp/>
        <stp>StudyData</stp>
        <stp>S.CTAS</stp>
        <stp>MA</stp>
        <stp>InputChoice=Vol,MAType=Sim,Period=21</stp>
        <stp>MA</stp>
        <stp>D</stp>
        <stp>-1</stp>
        <stp>all</stp>
        <stp/>
        <stp/>
        <stp/>
        <stp>T</stp>
        <tr r="N122" s="1"/>
      </tp>
      <tp>
        <v>311.48</v>
        <stp/>
        <stp>ContractData</stp>
        <stp>S.GRMN</stp>
        <stp>LastTrade</stp>
        <stp/>
        <stp>T</stp>
        <tr r="C218" s="1"/>
      </tp>
      <tp>
        <v>7336515.2485490004</v>
        <stp/>
        <stp>StudyData</stp>
        <stp>S.AMAT</stp>
        <stp>MA</stp>
        <stp>InputChoice=Vol,MAType=Sim,Period=21</stp>
        <stp>MA</stp>
        <stp>D</stp>
        <stp>-1</stp>
        <stp>all</stp>
        <stp/>
        <stp/>
        <stp/>
        <stp>T</stp>
        <tr r="N26" s="1"/>
      </tp>
      <tp>
        <v>570103.01381528599</v>
        <stp/>
        <stp>StudyData</stp>
        <stp>S.CPAY</stp>
        <stp>MA</stp>
        <stp>InputChoice=Vol,MAType=Sim,Period=21</stp>
        <stp>MA</stp>
        <stp>D</stp>
        <stp>-1</stp>
        <stp>all</stp>
        <stp/>
        <stp/>
        <stp/>
        <stp>T</stp>
        <tr r="N112" s="1"/>
      </tp>
      <tp>
        <v>4301618.6766080903</v>
        <stp/>
        <stp>StudyData</stp>
        <stp>S.EBAY</stp>
        <stp>MA</stp>
        <stp>InputChoice=Vol,MAType=Sim,Period=21</stp>
        <stp>MA</stp>
        <stp>D</stp>
        <stp>-1</stp>
        <stp>all</stp>
        <stp/>
        <stp/>
        <stp/>
        <stp>T</stp>
        <tr r="N153" s="1"/>
      </tp>
      <tp>
        <v>4302795.1770087099</v>
        <stp/>
        <stp>StudyData</stp>
        <stp>S.WDAY</stp>
        <stp>MA</stp>
        <stp>InputChoice=Vol,MAType=Sim,Period=21</stp>
        <stp>MA</stp>
        <stp>D</stp>
        <stp>-1</stp>
        <stp>all</stp>
        <stp/>
        <stp/>
        <stp/>
        <stp>T</stp>
        <tr r="N483" s="1"/>
      </tp>
      <tp>
        <v>58.99</v>
        <stp/>
        <stp>ContractData</stp>
        <stp>S.TRMB</stp>
        <stp>LastTrade</stp>
        <stp/>
        <stp>T</stp>
        <tr r="C444" s="1"/>
      </tp>
      <tp>
        <v>11958868.710052</v>
        <stp/>
        <stp>StudyData</stp>
        <stp>S.KLAC</stp>
        <stp>MA</stp>
        <stp>InputChoice=Vol,MAType=Sim,Period=21</stp>
        <stp>MA</stp>
        <stp>D</stp>
        <stp>-1</stp>
        <stp>all</stp>
        <stp/>
        <stp/>
        <stp/>
        <stp>T</stp>
        <tr r="N272" s="1"/>
      </tp>
      <tp>
        <v>1130400.5846007629</v>
        <stp/>
        <stp>StudyData</stp>
        <stp>S.SBAC</stp>
        <stp>MA</stp>
        <stp>InputChoice=Vol,MAType=Sim,Period=21</stp>
        <stp>MA</stp>
        <stp>D</stp>
        <stp>-1</stp>
        <stp>all</stp>
        <stp/>
        <stp/>
        <stp/>
        <stp>T</stp>
        <tr r="N402" s="1"/>
      </tp>
      <tp>
        <v>3569025.4409808102</v>
        <stp/>
        <stp>StudyData</stp>
        <stp>S.AKAM</stp>
        <stp>MA</stp>
        <stp>InputChoice=Vol,MAType=Sim,Period=21</stp>
        <stp>MA</stp>
        <stp>D</stp>
        <stp>-1</stp>
        <stp>all</stp>
        <stp/>
        <stp/>
        <stp/>
        <stp>T</stp>
        <tr r="N21" s="1"/>
      </tp>
      <tp>
        <v>26772319.785454899</v>
        <stp/>
        <stp>StudyData</stp>
        <stp>S.HBAN</stp>
        <stp>MA</stp>
        <stp>InputChoice=Vol,MAType=Sim,Period=21</stp>
        <stp>MA</stp>
        <stp>D</stp>
        <stp>-1</stp>
        <stp>all</stp>
        <stp/>
        <stp/>
        <stp/>
        <stp>T</stp>
        <tr r="N223" s="1"/>
      </tp>
      <tp>
        <v>77</v>
        <stp/>
        <stp>ContractData</stp>
        <stp>S.REG</stp>
        <stp>Open</stp>
        <stp/>
        <stp>T</stp>
        <tr r="F389" s="1"/>
      </tp>
      <tp>
        <v>315</v>
        <stp/>
        <stp>ContractData</stp>
        <stp>S.RCL</stp>
        <stp>Open</stp>
        <stp/>
        <stp>T</stp>
        <tr r="F388" s="1"/>
      </tp>
      <tp>
        <v>211.89000000000001</v>
        <stp/>
        <stp>ContractData</stp>
        <stp>S.RMD</stp>
        <stp>Open</stp>
        <stp/>
        <stp>T</stp>
        <tr r="F394" s="1"/>
      </tp>
      <tp>
        <v>37.380000000000003</v>
        <stp/>
        <stp>ContractData</stp>
        <stp>S.ROL</stp>
        <stp>Open</stp>
        <stp/>
        <stp>T</stp>
        <tr r="F396" s="1"/>
      </tp>
      <tp>
        <v>440.28000000000003</v>
        <stp/>
        <stp>ContractData</stp>
        <stp>S.ROK</stp>
        <stp>Open</stp>
        <stp/>
        <stp>T</stp>
        <tr r="F395" s="1"/>
      </tp>
      <tp>
        <v>397.75</v>
        <stp/>
        <stp>ContractData</stp>
        <stp>S.ROP</stp>
        <stp>Open</stp>
        <stp/>
        <stp>T</stp>
        <tr r="F397" s="1"/>
      </tp>
      <tp>
        <v>104.7</v>
        <stp/>
        <stp>ContractData</stp>
        <stp>S.UPS</stp>
        <stp>High</stp>
        <stp/>
        <stp>T</stp>
        <tr r="G463" s="1"/>
      </tp>
      <tp>
        <v>176.17000000000002</v>
        <stp/>
        <stp>ContractData</stp>
        <stp>S.RJF</stp>
        <stp>Open</stp>
        <stp/>
        <stp>T</stp>
        <tr r="F392" s="1"/>
      </tp>
      <tp>
        <v>64.31</v>
        <stp/>
        <stp>ContractData</stp>
        <stp>S.USB</stp>
        <stp>High</stp>
        <stp/>
        <stp>T</stp>
        <tr r="G465" s="1"/>
      </tp>
      <tp>
        <v>1164.5</v>
        <stp/>
        <stp>ContractData</stp>
        <stp>S.URI</stp>
        <stp>High</stp>
        <stp/>
        <stp>T</stp>
        <tr r="G464" s="1"/>
      </tp>
      <tp>
        <v>224.38</v>
        <stp/>
        <stp>ContractData</stp>
        <stp>S.RTX</stp>
        <stp>Open</stp>
        <stp/>
        <stp>T</stp>
        <tr r="F400" s="1"/>
      </tp>
      <tp>
        <v>413.07</v>
        <stp/>
        <stp>ContractData</stp>
        <stp>S.UNH</stp>
        <stp>High</stp>
        <stp/>
        <stp>T</stp>
        <tr r="G461" s="1"/>
      </tp>
      <tp>
        <v>294.64</v>
        <stp/>
        <stp>ContractData</stp>
        <stp>S.UNP</stp>
        <stp>High</stp>
        <stp/>
        <stp>T</stp>
        <tr r="G462" s="1"/>
      </tp>
      <tp>
        <v>174.38</v>
        <stp/>
        <stp>ContractData</stp>
        <stp>S.UHS</stp>
        <stp>High</stp>
        <stp/>
        <stp>T</stp>
        <tr r="G459" s="1"/>
      </tp>
      <tp>
        <v>214.43</v>
        <stp/>
        <stp>ContractData</stp>
        <stp>S.RSG</stp>
        <stp>Open</stp>
        <stp/>
        <stp>T</stp>
        <tr r="F399" s="1"/>
      </tp>
      <tp>
        <v>38.300000000000004</v>
        <stp/>
        <stp>ContractData</stp>
        <stp>S.UDR</stp>
        <stp>High</stp>
        <stp/>
        <stp>T</stp>
        <tr r="G458" s="1"/>
      </tp>
      <tp>
        <v>128.47</v>
        <stp/>
        <stp>ContractData</stp>
        <stp>S.UAL</stp>
        <stp>High</stp>
        <stp/>
        <stp>T</stp>
        <tr r="G456" s="1"/>
      </tp>
      <tp>
        <v>-0.65999999999999659</v>
        <stp/>
        <stp>ContractData</stp>
        <stp>S.BIIB</stp>
        <stp>NetLastTrade</stp>
        <stp/>
        <stp>T</stp>
        <tr r="D62" s="1"/>
      </tp>
      <tp>
        <v>0.28999999999999204</v>
        <stp/>
        <stp>ContractData</stp>
        <stp>S.GILD</stp>
        <stp>NetLastTrade</stp>
        <stp/>
        <stp>T</stp>
        <tr r="D208" s="1"/>
      </tp>
      <tp>
        <v>-2.0200000000000102</v>
        <stp/>
        <stp>ContractData</stp>
        <stp>S.CINF</stp>
        <stp>NetLastTrade</stp>
        <stp/>
        <stp>T</stp>
        <tr r="D95" s="1"/>
      </tp>
      <tp>
        <v>-1.039999999999992</v>
        <stp/>
        <stp>ContractData</stp>
        <stp>S.L</stp>
        <stp>NetLastTrade</stp>
        <stp/>
        <stp>T</stp>
        <tr r="D278" s="1"/>
      </tp>
      <tp>
        <v>-1.1199999999999974</v>
        <stp/>
        <stp>ContractData</stp>
        <stp>S.O</stp>
        <stp>NetLastTrade</stp>
        <stp/>
        <stp>T</stp>
        <tr r="D348" s="1"/>
      </tp>
      <tp>
        <v>1.5300000000000011</v>
        <stp/>
        <stp>ContractData</stp>
        <stp>S.J</stp>
        <stp>NetLastTrade</stp>
        <stp/>
        <stp>T</stp>
        <tr r="D259" s="1"/>
      </tp>
      <tp>
        <v>-0.42000000000000171</v>
        <stp/>
        <stp>ContractData</stp>
        <stp>S.D</stp>
        <stp>NetLastTrade</stp>
        <stp/>
        <stp>T</stp>
        <tr r="D128" s="1"/>
      </tp>
      <tp>
        <v>7.0000000000000284E-2</v>
        <stp/>
        <stp>ContractData</stp>
        <stp>S.F</stp>
        <stp>NetLastTrade</stp>
        <stp/>
        <stp>T</stp>
        <tr r="D180" s="1"/>
      </tp>
      <tp>
        <v>1.9699999999999989</v>
        <stp/>
        <stp>ContractData</stp>
        <stp>S.A</stp>
        <stp>NetLastTrade</stp>
        <stp/>
        <stp>T</stp>
        <tr r="D2" s="1"/>
      </tp>
      <tp>
        <v>0.65000000000000568</v>
        <stp/>
        <stp>ContractData</stp>
        <stp>S.C</stp>
        <stp>NetLastTrade</stp>
        <stp/>
        <stp>T</stp>
        <tr r="D75" s="1"/>
      </tp>
      <tp>
        <v>4.00000000000027E-2</v>
        <stp/>
        <stp>ContractData</stp>
        <stp>S.T</stp>
        <stp>NetLastTrade</stp>
        <stp/>
        <stp>T</stp>
        <tr r="D428" s="1"/>
      </tp>
      <tp>
        <v>-1.6299999999999955</v>
        <stp/>
        <stp>ContractData</stp>
        <stp>S.V</stp>
        <stp>NetLastTrade</stp>
        <stp/>
        <stp>T</stp>
        <tr r="D466" s="1"/>
      </tp>
      <tp>
        <v>-1.8899999999999864</v>
        <stp/>
        <stp>ContractData</stp>
        <stp>S.Q</stp>
        <stp>NetLastTrade</stp>
        <stp/>
        <stp>T</stp>
        <tr r="D386" s="1"/>
      </tp>
      <tp>
        <v>17.839999999999918</v>
        <stp/>
        <stp>ContractData</stp>
        <stp>S.FICO</stp>
        <stp>NetLastTrade</stp>
        <stp/>
        <stp>T</stp>
        <tr r="D190" s="1"/>
      </tp>
      <tp>
        <v>-0.63000000000000256</v>
        <stp/>
        <stp>ContractData</stp>
        <stp>S.VICI</stp>
        <stp>NetLastTrade</stp>
        <stp/>
        <stp>T</stp>
        <tr r="D468" s="1"/>
      </tp>
      <tp>
        <v>-1.3695652173912944</v>
        <stp/>
        <stp>StudyData</stp>
        <stp>S.Q</stp>
        <stp>PCB</stp>
        <stp>BaseType=Index,Index=1</stp>
        <stp>Close</stp>
        <stp>W</stp>
        <stp>0</stp>
        <stp>all</stp>
        <stp/>
        <stp/>
        <stp/>
        <stp>T</stp>
        <tr r="I386" s="1"/>
      </tp>
      <tp>
        <v>-16.655440573143096</v>
        <stp/>
        <stp>StudyData</stp>
        <stp>S.Q</stp>
        <stp>PCB</stp>
        <stp>BaseType=Index,Index=1</stp>
        <stp>Close</stp>
        <stp>Q</stp>
        <stp>0</stp>
        <stp>all</stp>
        <stp/>
        <stp/>
        <stp/>
        <stp>T</stp>
        <tr r="K386" s="1"/>
      </tp>
      <tp>
        <v>66.699326393141462</v>
        <stp/>
        <stp>StudyData</stp>
        <stp>S.Q</stp>
        <stp>PCB</stp>
        <stp>BaseType=Index,Index=1</stp>
        <stp>Close</stp>
        <stp>A</stp>
        <stp>0</stp>
        <stp>all</stp>
        <stp/>
        <stp/>
        <stp/>
        <stp>T</stp>
        <tr r="L386" s="1"/>
      </tp>
      <tp>
        <v>3.758194846775428</v>
        <stp/>
        <stp>StudyData</stp>
        <stp>S.Q</stp>
        <stp>PCB</stp>
        <stp>BaseType=Index,Index=1</stp>
        <stp>Close</stp>
        <stp>M</stp>
        <stp>0</stp>
        <stp>all</stp>
        <stp/>
        <stp/>
        <stp/>
        <stp>T</stp>
        <tr r="J386" s="1"/>
      </tp>
      <tp>
        <v>-13.109999999999957</v>
        <stp/>
        <stp>ContractData</stp>
        <stp>S.CIEN</stp>
        <stp>NetLastTrade</stp>
        <stp/>
        <stp>T</stp>
        <tr r="D94" s="1"/>
      </tp>
      <tp>
        <v>-0.72000000000000597</v>
        <stp/>
        <stp>ContractData</stp>
        <stp>S.FISV</stp>
        <stp>NetLastTrade</stp>
        <stp/>
        <stp>T</stp>
        <tr r="D192" s="1"/>
      </tp>
      <tp>
        <v>-50.170000000000073</v>
        <stp/>
        <stp>ContractData</stp>
        <stp>S.LITE</stp>
        <stp>NetLastTrade</stp>
        <stp/>
        <stp>T</stp>
        <tr r="D285" s="1"/>
      </tp>
      <tp>
        <v>-9.0000000000003411E-2</v>
        <stp/>
        <stp>ContractData</stp>
        <stp>S.FITB</stp>
        <stp>NetLastTrade</stp>
        <stp/>
        <stp>T</stp>
        <tr r="D193" s="1"/>
      </tp>
      <tp>
        <v>102.12</v>
        <stp/>
        <stp>ContractData</stp>
        <stp>S.WYNN</stp>
        <stp>LastTrade</stp>
        <stp/>
        <stp>T</stp>
        <tr r="C496" s="1"/>
      </tp>
      <tp>
        <v>5703744.7390019502</v>
        <stp/>
        <stp>StudyData</stp>
        <stp>S.ABBV</stp>
        <stp>MA</stp>
        <stp>InputChoice=Vol,MAType=Sim,Period=21</stp>
        <stp>MA</stp>
        <stp>D</stp>
        <stp>-1</stp>
        <stp>all</stp>
        <stp/>
        <stp/>
        <stp/>
        <stp>T</stp>
        <tr r="N4" s="1"/>
      </tp>
      <tp>
        <v>210.96</v>
        <stp/>
        <stp>ContractData</stp>
        <stp>S.BKNG</stp>
        <stp>LastTrade</stp>
        <stp/>
        <stp>T</stp>
        <tr r="C63" s="1"/>
      </tp>
      <tp>
        <v>196.32</v>
        <stp/>
        <stp>ContractData</stp>
        <stp>S.FANG</stp>
        <stp>LastTrade</stp>
        <stp/>
        <stp>T</stp>
        <tr r="C181" s="1"/>
      </tp>
      <tp>
        <v>174.84</v>
        <stp/>
        <stp>ContractData</stp>
        <stp>S.CINF</stp>
        <stp>LastTrade</stp>
        <stp/>
        <stp>T</stp>
        <tr r="C95" s="1"/>
      </tp>
      <tp>
        <v>72.739999999999995</v>
        <stp/>
        <stp>ContractData</stp>
        <stp>S.CVNA</stp>
        <stp>LastTrade</stp>
        <stp/>
        <stp>T</stp>
        <tr r="C125" s="1"/>
      </tp>
      <tp>
        <v>162.04</v>
        <stp/>
        <stp>ContractData</stp>
        <stp>S.HONA</stp>
        <stp>LastTrade</stp>
        <stp/>
        <stp>T</stp>
        <tr r="C230" s="1"/>
      </tp>
      <tp>
        <v>59.370000000000005</v>
        <stp/>
        <stp>ContractData</stp>
        <stp>S.MRNA</stp>
        <stp>LastTrade</stp>
        <stp/>
        <stp>T</stp>
        <tr r="C318" s="1"/>
      </tp>
      <tp>
        <v>182.76</v>
        <stp/>
        <stp>ContractData</stp>
        <stp>S.ABNB</stp>
        <stp>LastTrade</stp>
        <stp/>
        <stp>T</stp>
        <tr r="R32" s="2"/>
        <tr r="C5" s="1"/>
      </tp>
      <tp>
        <v>609148.89679114299</v>
        <stp/>
        <stp>StudyData</stp>
        <stp>S.HUBB</stp>
        <stp>MA</stp>
        <stp>InputChoice=Vol,MAType=Sim,Period=21</stp>
        <stp>MA</stp>
        <stp>D</stp>
        <stp>-1</stp>
        <stp>all</stp>
        <stp/>
        <stp/>
        <stp/>
        <stp>T</stp>
        <tr r="N238" s="1"/>
      </tp>
      <tp>
        <v>5397033.3172545703</v>
        <stp/>
        <stp>StudyData</stp>
        <stp>S.ADBE</stp>
        <stp>MA</stp>
        <stp>InputChoice=Vol,MAType=Sim,Period=21</stp>
        <stp>MA</stp>
        <stp>D</stp>
        <stp>-1</stp>
        <stp>all</stp>
        <stp/>
        <stp/>
        <stp/>
        <stp>T</stp>
        <tr r="N9" s="1"/>
      </tp>
      <tp>
        <v>16.093721188</v>
        <stp/>
        <stp>StudyData</stp>
        <stp>S.GOOGL</stp>
        <stp>StdDev</stp>
        <stp>InputChoice=Close,Period1=21</stp>
        <stp>STDDEV</stp>
        <stp>D</stp>
        <stp/>
        <stp>all</stp>
        <stp/>
        <stp/>
        <stp/>
        <stp>T</stp>
        <tr r="Q215" s="1"/>
      </tp>
      <tp>
        <v>164.67000000000002</v>
        <stp/>
        <stp>ContractData</stp>
        <stp>S.FTNT</stp>
        <stp>LastTrade</stp>
        <stp/>
        <stp>T</stp>
        <tr r="C200" s="1"/>
      </tp>
      <tp>
        <v>382.1</v>
        <stp/>
        <stp>ContractData</stp>
        <stp>S.PANW</stp>
        <stp>LastTrade</stp>
        <stp/>
        <stp>T</stp>
        <tr r="C357" s="1"/>
      </tp>
      <tp>
        <v>337.89</v>
        <stp/>
        <stp>ContractData</stp>
        <stp>S.CDNS</stp>
        <stp>LastTrade</stp>
        <stp/>
        <stp>T</stp>
        <tr r="C85" s="1"/>
      </tp>
      <tp>
        <v>-0.69000000000000128</v>
        <stp/>
        <stp>ContractData</stp>
        <stp>S.CCL</stp>
        <stp>NetLastTrade</stp>
        <stp/>
        <stp>T</stp>
        <tr r="D84" s="1"/>
      </tp>
      <tp>
        <v>-1.7000000000000028</v>
        <stp/>
        <stp>ContractData</stp>
        <stp>S.CCI</stp>
        <stp>NetLastTrade</stp>
        <stp/>
        <stp>T</stp>
        <tr r="D83" s="1"/>
      </tp>
      <tp>
        <v>3.0000000000001137E-2</v>
        <stp/>
        <stp>ContractData</stp>
        <stp>S.CAH</stp>
        <stp>NetLastTrade</stp>
        <stp/>
        <stp>T</stp>
        <tr r="D76" s="1"/>
      </tp>
      <tp>
        <v>0.30999999999994543</v>
        <stp/>
        <stp>ContractData</stp>
        <stp>S.CAT</stp>
        <stp>NetLastTrade</stp>
        <stp/>
        <stp>T</stp>
        <tr r="D79" s="1"/>
      </tp>
      <tp>
        <v>-4.9999999999997158E-2</v>
        <stp/>
        <stp>ContractData</stp>
        <stp>S.CFG</stp>
        <stp>NetLastTrade</stp>
        <stp/>
        <stp>T</stp>
        <tr r="D89" s="1"/>
      </tp>
      <tp>
        <v>1.9700000000000273</v>
        <stp/>
        <stp>ContractData</stp>
        <stp>S.CEG</stp>
        <stp>NetLastTrade</stp>
        <stp/>
        <stp>T</stp>
        <tr r="D87" s="1"/>
      </tp>
      <tp>
        <v>0.62999999999999545</v>
        <stp/>
        <stp>ContractData</stp>
        <stp>S.CDW</stp>
        <stp>NetLastTrade</stp>
        <stp/>
        <stp>T</stp>
        <tr r="D86" s="1"/>
      </tp>
      <tp>
        <v>92.97</v>
        <stp/>
        <stp>ContractData</stp>
        <stp>S.VTR</stp>
        <stp>High</stp>
        <stp/>
        <stp>T</stp>
        <tr r="G477" s="1"/>
      </tp>
      <tp>
        <v>-5.0000000000011369E-2</v>
        <stp/>
        <stp>ContractData</stp>
        <stp>S.CHD</stp>
        <stp>NetLastTrade</stp>
        <stp/>
        <stp>T</stp>
        <tr r="D90" s="1"/>
      </tp>
      <tp>
        <v>1.3199999999999932</v>
        <stp/>
        <stp>ContractData</stp>
        <stp>S.COO</stp>
        <stp>NetLastTrade</stp>
        <stp/>
        <stp>T</stp>
        <tr r="D108" s="1"/>
      </tp>
      <tp>
        <v>0.93000000000000682</v>
        <stp/>
        <stp>ContractData</stp>
        <stp>S.COF</stp>
        <stp>NetLastTrade</stp>
        <stp/>
        <stp>T</stp>
        <tr r="D105" s="1"/>
      </tp>
      <tp>
        <v>2.2000000000000455</v>
        <stp/>
        <stp>ContractData</stp>
        <stp>S.COR</stp>
        <stp>NetLastTrade</stp>
        <stp/>
        <stp>T</stp>
        <tr r="D110" s="1"/>
      </tp>
      <tp>
        <v>3.9099999999999966</v>
        <stp/>
        <stp>ContractData</stp>
        <stp>S.COP</stp>
        <stp>NetLastTrade</stp>
        <stp/>
        <stp>T</stp>
        <tr r="D109" s="1"/>
      </tp>
      <tp>
        <v>0.85999999999999943</v>
        <stp/>
        <stp>ContractData</stp>
        <stp>S.CNC</stp>
        <stp>NetLastTrade</stp>
        <stp/>
        <stp>T</stp>
        <tr r="D103" s="1"/>
      </tp>
      <tp>
        <v>-0.5</v>
        <stp/>
        <stp>ContractData</stp>
        <stp>S.CNP</stp>
        <stp>NetLastTrade</stp>
        <stp/>
        <stp>T</stp>
        <tr r="D104" s="1"/>
      </tp>
      <tp>
        <v>-2.4800000000000182</v>
        <stp/>
        <stp>ContractData</stp>
        <stp>S.CMI</stp>
        <stp>NetLastTrade</stp>
        <stp/>
        <stp>T</stp>
        <tr r="D101" s="1"/>
      </tp>
      <tp>
        <v>-0.32999999999999829</v>
        <stp/>
        <stp>ContractData</stp>
        <stp>S.CMG</stp>
        <stp>NetLastTrade</stp>
        <stp/>
        <stp>T</stp>
        <tr r="D100" s="1"/>
      </tp>
      <tp>
        <v>2.839999999999975</v>
        <stp/>
        <stp>ContractData</stp>
        <stp>S.CME</stp>
        <stp>NetLastTrade</stp>
        <stp/>
        <stp>T</stp>
        <tr r="D99" s="1"/>
      </tp>
      <tp>
        <v>144.86000000000001</v>
        <stp/>
        <stp>ContractData</stp>
        <stp>S.VST</stp>
        <stp>High</stp>
        <stp/>
        <stp>T</stp>
        <tr r="G476" s="1"/>
      </tp>
      <tp>
        <v>-1.4200000000000017</v>
        <stp/>
        <stp>ContractData</stp>
        <stp>S.CMS</stp>
        <stp>NetLastTrade</stp>
        <stp/>
        <stp>T</stp>
        <tr r="D102" s="1"/>
      </tp>
      <tp>
        <v>2.1700000000000017</v>
        <stp/>
        <stp>ContractData</stp>
        <stp>S.CLX</stp>
        <stp>NetLastTrade</stp>
        <stp/>
        <stp>T</stp>
        <tr r="D97" s="1"/>
      </tp>
      <tp>
        <v>278.68</v>
        <stp/>
        <stp>ContractData</stp>
        <stp>S.VRT</stp>
        <stp>High</stp>
        <stp/>
        <stp>T</stp>
        <tr r="G474" s="1"/>
      </tp>
      <tp>
        <v>285.53000000000003</v>
        <stp/>
        <stp>ContractData</stp>
        <stp>S.VMC</stp>
        <stp>High</stp>
        <stp/>
        <stp>T</stp>
        <tr r="G471" s="1"/>
      </tp>
      <tp>
        <v>-5.0000000000004263E-2</v>
        <stp/>
        <stp>ContractData</stp>
        <stp>S.CSX</stp>
        <stp>NetLastTrade</stp>
        <stp/>
        <stp>T</stp>
        <tr r="D121" s="1"/>
      </tp>
      <tp>
        <v>2.6899999999999977</v>
        <stp/>
        <stp>ContractData</stp>
        <stp>S.CRM</stp>
        <stp>NetLastTrade</stp>
        <stp/>
        <stp>T</stp>
        <tr r="D117" s="1"/>
      </tp>
      <tp>
        <v>2.5199999999999818</v>
        <stp/>
        <stp>ContractData</stp>
        <stp>S.CRL</stp>
        <stp>NetLastTrade</stp>
        <stp/>
        <stp>T</stp>
        <tr r="D116" s="1"/>
      </tp>
      <tp>
        <v>312.5</v>
        <stp/>
        <stp>ContractData</stp>
        <stp>S.VLO</stp>
        <stp>High</stp>
        <stp/>
        <stp>T</stp>
        <tr r="G469" s="1"/>
      </tp>
      <tp>
        <v>1.9999999999996021E-2</v>
        <stp/>
        <stp>ContractData</stp>
        <stp>S.CRH</stp>
        <stp>NetLastTrade</stp>
        <stp/>
        <stp>T</stp>
        <tr r="D115" s="1"/>
      </tp>
      <tp>
        <v>-2.460000000000008</v>
        <stp/>
        <stp>ContractData</stp>
        <stp>S.CPT</stp>
        <stp>NetLastTrade</stp>
        <stp/>
        <stp>T</stp>
        <tr r="D114" s="1"/>
      </tp>
      <tp>
        <v>6.4900000000000091</v>
        <stp/>
        <stp>ContractData</stp>
        <stp>S.CVX</stp>
        <stp>NetLastTrade</stp>
        <stp/>
        <stp>T</stp>
        <tr r="D127" s="1"/>
      </tp>
      <tp>
        <v>-0.68000000000000682</v>
        <stp/>
        <stp>ContractData</stp>
        <stp>S.CVS</stp>
        <stp>NetLastTrade</stp>
        <stp/>
        <stp>T</stp>
        <tr r="D126" s="1"/>
      </tp>
      <tp>
        <v>15336183.283689</v>
        <stp/>
        <stp>ContractData</stp>
        <stp>S.MU</stp>
        <stp>T_CVol</stp>
        <stp/>
        <stp>T</stp>
        <tr r="M327" s="1"/>
      </tp>
      <tp>
        <v>-0.69999999999998863</v>
        <stp/>
        <stp>ContractData</stp>
        <stp>S.CHRW</stp>
        <stp>NetLastTrade</stp>
        <stp/>
        <stp>T</stp>
        <tr r="D91" s="1"/>
      </tp>
      <tp>
        <v>-2.2399999999999807</v>
        <stp/>
        <stp>ContractData</stp>
        <stp>S.CHTR</stp>
        <stp>NetLastTrade</stp>
        <stp/>
        <stp>T</stp>
        <tr r="D92" s="1"/>
      </tp>
      <tp>
        <v>164.27</v>
        <stp/>
        <stp>ContractData</stp>
        <stp>S.QCOM</stp>
        <stp>LastTrade</stp>
        <stp/>
        <stp>T</stp>
        <tr r="C387" s="1"/>
      </tp>
      <tp>
        <v>3634560.5541265202</v>
        <stp/>
        <stp>StudyData</stp>
        <stp>S.AMCR</stp>
        <stp>MA</stp>
        <stp>InputChoice=Vol,MAType=Sim,Period=21</stp>
        <stp>MA</stp>
        <stp>D</stp>
        <stp>-1</stp>
        <stp>all</stp>
        <stp/>
        <stp/>
        <stp/>
        <stp>T</stp>
        <tr r="N27" s="1"/>
      </tp>
      <tp>
        <v>597.18000000000006</v>
        <stp/>
        <stp>ContractData</stp>
        <stp>S.AXON</stp>
        <stp>LastTrade</stp>
        <stp/>
        <stp>T</stp>
        <tr r="C50" s="1"/>
      </tp>
      <tp>
        <v>11191672.61340829</v>
        <stp/>
        <stp>StudyData</stp>
        <stp>S.LRCX</stp>
        <stp>MA</stp>
        <stp>InputChoice=Vol,MAType=Sim,Period=21</stp>
        <stp>MA</stp>
        <stp>D</stp>
        <stp>-1</stp>
        <stp>all</stp>
        <stp/>
        <stp/>
        <stp/>
        <stp>T</stp>
        <tr r="N290" s="1"/>
      </tp>
      <tp>
        <v>291.27</v>
        <stp/>
        <stp>ContractData</stp>
        <stp>S.CBOE</stp>
        <stp>LastTrade</stp>
        <stp/>
        <stp>T</stp>
        <tr r="C81" s="1"/>
      </tp>
      <tp>
        <v>1960205.6611500951</v>
        <stp/>
        <stp>StudyData</stp>
        <stp>S.INCY</stp>
        <stp>MA</stp>
        <stp>InputChoice=Vol,MAType=Sim,Period=21</stp>
        <stp>MA</stp>
        <stp>D</stp>
        <stp>-1</stp>
        <stp>all</stp>
        <stp/>
        <stp/>
        <stp/>
        <stp>T</stp>
        <tr r="N247" s="1"/>
      </tp>
      <tp>
        <v>93.59</v>
        <stp/>
        <stp>ContractData</stp>
        <stp>S.HOOD</stp>
        <stp>LastTrade</stp>
        <stp/>
        <stp>T</stp>
        <tr r="C231" s="1"/>
      </tp>
      <tp>
        <v>253.45000000000002</v>
        <stp/>
        <stp>ContractData</stp>
        <stp>S.DDOG</stp>
        <stp>LastTrade</stp>
        <stp/>
        <stp>T</stp>
        <tr r="C132" s="1"/>
      </tp>
      <tp>
        <v>352.5</v>
        <stp/>
        <stp>ContractData</stp>
        <stp>S.GOOG</stp>
        <stp>LastTrade</stp>
        <stp/>
        <stp>T</stp>
        <tr r="C214" s="1"/>
      </tp>
      <tp>
        <v>3609919.3708716701</v>
        <stp/>
        <stp>StudyData</stp>
        <stp>S.TECH</stp>
        <stp>MA</stp>
        <stp>InputChoice=Vol,MAType=Sim,Period=21</stp>
        <stp>MA</stp>
        <stp>D</stp>
        <stp>-1</stp>
        <stp>all</stp>
        <stp/>
        <stp/>
        <stp/>
        <stp>T</stp>
        <tr r="N432" s="1"/>
      </tp>
      <tp>
        <v>752401.16575452394</v>
        <stp/>
        <stp>StudyData</stp>
        <stp>S.MSCI</stp>
        <stp>MA</stp>
        <stp>InputChoice=Vol,MAType=Sim,Period=21</stp>
        <stp>MA</stp>
        <stp>D</stp>
        <stp>-1</stp>
        <stp>all</stp>
        <stp/>
        <stp/>
        <stp/>
        <stp>T</stp>
        <tr r="N322" s="1"/>
      </tp>
      <tp>
        <v>42930960.285425097</v>
        <stp/>
        <stp>StudyData</stp>
        <stp>S.SMCI</stp>
        <stp>MA</stp>
        <stp>InputChoice=Vol,MAType=Sim,Period=21</stp>
        <stp>MA</stp>
        <stp>D</stp>
        <stp>-1</stp>
        <stp>all</stp>
        <stp/>
        <stp/>
        <stp/>
        <stp>T</stp>
        <tr r="N408" s="1"/>
      </tp>
      <tp>
        <v>8974422.7605624795</v>
        <stp/>
        <stp>StudyData</stp>
        <stp>S.VICI</stp>
        <stp>MA</stp>
        <stp>InputChoice=Vol,MAType=Sim,Period=21</stp>
        <stp>MA</stp>
        <stp>D</stp>
        <stp>-1</stp>
        <stp>all</stp>
        <stp/>
        <stp/>
        <stp/>
        <stp>T</stp>
        <tr r="N468" s="1"/>
      </tp>
      <tp>
        <v>114.08</v>
        <stp/>
        <stp>ContractData</stp>
        <stp>S.TROW</stp>
        <stp>LastTrade</stp>
        <stp/>
        <stp>T</stp>
        <tr r="C445" s="1"/>
      </tp>
      <tp>
        <v>2293546.1841489002</v>
        <stp/>
        <stp>StudyData</stp>
        <stp>S.DECK</stp>
        <stp>MA</stp>
        <stp>InputChoice=Vol,MAType=Sim,Period=21</stp>
        <stp>MA</stp>
        <stp>D</stp>
        <stp>-1</stp>
        <stp>all</stp>
        <stp/>
        <stp/>
        <stp/>
        <stp>T</stp>
        <tr r="N134" s="1"/>
      </tp>
      <tp>
        <v>37223788.143234998</v>
        <stp/>
        <stp>StudyData</stp>
        <stp>S.ORCL</stp>
        <stp>MA</stp>
        <stp>InputChoice=Vol,MAType=Sim,Period=21</stp>
        <stp>MA</stp>
        <stp>D</stp>
        <stp>-1</stp>
        <stp>all</stp>
        <stp/>
        <stp/>
        <stp/>
        <stp>T</stp>
        <tr r="N353" s="1"/>
      </tp>
      <tp>
        <v>5108074.1268373299</v>
        <stp/>
        <stp>StudyData</stp>
        <stp>S.DXCM</stp>
        <stp>MA</stp>
        <stp>InputChoice=Vol,MAType=Sim,Period=21</stp>
        <stp>MA</stp>
        <stp>D</stp>
        <stp>-1</stp>
        <stp>all</stp>
        <stp/>
        <stp/>
        <stp/>
        <stp>T</stp>
        <tr r="N152" s="1"/>
      </tp>
      <tp>
        <v>140.36000000000001</v>
        <stp/>
        <stp>ContractData</stp>
        <stp>S.LDOS</stp>
        <stp>LastTrade</stp>
        <stp/>
        <stp>T</stp>
        <tr r="C279" s="1"/>
      </tp>
      <tp>
        <v>20381607.594650809</v>
        <stp/>
        <stp>StudyData</stp>
        <stp>S.CSCO</stp>
        <stp>MA</stp>
        <stp>InputChoice=Vol,MAType=Sim,Period=21</stp>
        <stp>MA</stp>
        <stp>D</stp>
        <stp>-1</stp>
        <stp>all</stp>
        <stp/>
        <stp/>
        <stp/>
        <stp>T</stp>
        <tr r="N119" s="1"/>
      </tp>
      <tp>
        <v>363393.87743642897</v>
        <stp/>
        <stp>StudyData</stp>
        <stp>S.FICO</stp>
        <stp>MA</stp>
        <stp>InputChoice=Vol,MAType=Sim,Period=21</stp>
        <stp>MA</stp>
        <stp>D</stp>
        <stp>-1</stp>
        <stp>all</stp>
        <stp/>
        <stp/>
        <stp/>
        <stp>T</stp>
        <tr r="N190" s="1"/>
      </tp>
      <tp>
        <v>10822172.62533671</v>
        <stp/>
        <stp>StudyData</stp>
        <stp>S.TSCO</stp>
        <stp>MA</stp>
        <stp>InputChoice=Vol,MAType=Sim,Period=21</stp>
        <stp>MA</stp>
        <stp>D</stp>
        <stp>-1</stp>
        <stp>all</stp>
        <stp/>
        <stp/>
        <stp/>
        <stp>T</stp>
        <tr r="N447" s="1"/>
      </tp>
      <tp>
        <v>75.45</v>
        <stp/>
        <stp>ContractData</stp>
        <stp>S.PEG</stp>
        <stp>Open</stp>
        <stp/>
        <stp>T</stp>
        <tr r="F361" s="1"/>
      </tp>
      <tp>
        <v>0.20000000000000284</v>
        <stp/>
        <stp>ContractData</stp>
        <stp>S.BBY</stp>
        <stp>NetLastTrade</stp>
        <stp/>
        <stp>T</stp>
        <tr r="D57" s="1"/>
      </tp>
      <tp>
        <v>138.51</v>
        <stp/>
        <stp>ContractData</stp>
        <stp>S.PEP</stp>
        <stp>Open</stp>
        <stp/>
        <stp>T</stp>
        <tr r="F362" s="1"/>
      </tp>
      <tp>
        <v>112.66</v>
        <stp/>
        <stp>ContractData</stp>
        <stp>S.PFG</stp>
        <stp>Open</stp>
        <stp/>
        <stp>T</stp>
        <tr r="F364" s="1"/>
      </tp>
      <tp>
        <v>26.580000000000002</v>
        <stp/>
        <stp>ContractData</stp>
        <stp>S.PFE</stp>
        <stp>Open</stp>
        <stp/>
        <stp>T</stp>
        <tr r="F363" s="1"/>
      </tp>
      <tp>
        <v>0.64000000000000057</v>
        <stp/>
        <stp>ContractData</stp>
        <stp>S.BAC</stp>
        <stp>NetLastTrade</stp>
        <stp/>
        <stp>T</stp>
        <tr r="D54" s="1"/>
      </tp>
      <tp>
        <v>0.14000000000000057</v>
        <stp/>
        <stp>ContractData</stp>
        <stp>S.BAX</stp>
        <stp>NetLastTrade</stp>
        <stp/>
        <stp>T</stp>
        <tr r="D56" s="1"/>
      </tp>
      <tp>
        <v>212.94</v>
        <stp/>
        <stp>ContractData</stp>
        <stp>S.PGR</stp>
        <stp>Open</stp>
        <stp/>
        <stp>T</stp>
        <tr r="F366" s="1"/>
      </tp>
      <tp>
        <v>-0.34999999999999787</v>
        <stp/>
        <stp>ContractData</stp>
        <stp>S.BFB</stp>
        <stp>NetLastTrade</stp>
        <stp/>
        <stp>T</stp>
        <tr r="D60" s="1"/>
      </tp>
      <tp>
        <v>8.9999999999996305E-2</v>
        <stp/>
        <stp>ContractData</stp>
        <stp>S.BEN</stp>
        <stp>NetLastTrade</stp>
        <stp/>
        <stp>T</stp>
        <tr r="D59" s="1"/>
      </tp>
      <tp>
        <v>17.38</v>
        <stp/>
        <stp>ContractData</stp>
        <stp>S.PCG</stp>
        <stp>Open</stp>
        <stp/>
        <stp>T</stp>
        <tr r="F360" s="1"/>
      </tp>
      <tp>
        <v>1.0099999999999909</v>
        <stp/>
        <stp>ContractData</stp>
        <stp>S.BDX</stp>
        <stp>NetLastTrade</stp>
        <stp/>
        <stp>T</stp>
        <tr r="D58" s="1"/>
      </tp>
      <tp>
        <v>138.11000000000001</v>
        <stp/>
        <stp>ContractData</stp>
        <stp>S.PLD</stp>
        <stp>Open</stp>
        <stp/>
        <stp>T</stp>
        <tr r="F370" s="1"/>
      </tp>
      <tp>
        <v>2.009999999999998</v>
        <stp/>
        <stp>ContractData</stp>
        <stp>S.BKR</stp>
        <stp>NetLastTrade</stp>
        <stp/>
        <stp>T</stp>
        <tr r="D64" s="1"/>
      </tp>
      <tp>
        <v>345.52</v>
        <stp/>
        <stp>ContractData</stp>
        <stp>S.WTW</stp>
        <stp>High</stp>
        <stp/>
        <stp>T</stp>
        <tr r="G494" s="1"/>
      </tp>
      <tp>
        <v>250.88</v>
        <stp/>
        <stp>ContractData</stp>
        <stp>S.PNC</stp>
        <stp>Open</stp>
        <stp/>
        <stp>T</stp>
        <tr r="F373" s="1"/>
      </tp>
      <tp>
        <v>100.45</v>
        <stp/>
        <stp>ContractData</stp>
        <stp>S.PNW</stp>
        <stp>Open</stp>
        <stp/>
        <stp>T</stp>
        <tr r="F375" s="1"/>
      </tp>
      <tp>
        <v>68.36</v>
        <stp/>
        <stp>ContractData</stp>
        <stp>S.PNR</stp>
        <stp>Open</stp>
        <stp/>
        <stp>T</stp>
        <tr r="F374" s="1"/>
      </tp>
      <tp>
        <v>132.37</v>
        <stp/>
        <stp>ContractData</stp>
        <stp>S.PHM</stp>
        <stp>Open</stp>
        <stp/>
        <stp>T</stp>
        <tr r="F368" s="1"/>
      </tp>
      <tp>
        <v>1.8100000000000023</v>
        <stp/>
        <stp>ContractData</stp>
        <stp>S.BNY</stp>
        <stp>NetLastTrade</stp>
        <stp/>
        <stp>T</stp>
        <tr r="D68" s="1"/>
      </tp>
      <tp>
        <v>252.66</v>
        <stp/>
        <stp>ContractData</stp>
        <stp>S.WSM</stp>
        <stp>High</stp>
        <stp/>
        <stp>T</stp>
        <tr r="G492" s="1"/>
      </tp>
      <tp>
        <v>0.20000000000000284</v>
        <stp/>
        <stp>ContractData</stp>
        <stp>S.BMY</stp>
        <stp>NetLastTrade</stp>
        <stp/>
        <stp>T</stp>
        <tr r="D67" s="1"/>
      </tp>
      <tp>
        <v>358.67</v>
        <stp/>
        <stp>ContractData</stp>
        <stp>S.WST</stp>
        <stp>High</stp>
        <stp/>
        <stp>T</stp>
        <tr r="G493" s="1"/>
      </tp>
      <tp>
        <v>-2.8200000000001637</v>
        <stp/>
        <stp>ContractData</stp>
        <stp>S.BLK</stp>
        <stp>NetLastTrade</stp>
        <stp/>
        <stp>T</stp>
        <tr r="D66" s="1"/>
      </tp>
      <tp>
        <v>254.09</v>
        <stp/>
        <stp>ContractData</stp>
        <stp>S.PKG</stp>
        <stp>Open</stp>
        <stp/>
        <stp>T</stp>
        <tr r="F369" s="1"/>
      </tp>
      <tp>
        <v>71.180000000000007</v>
        <stp/>
        <stp>ContractData</stp>
        <stp>S.WRB</stp>
        <stp>High</stp>
        <stp/>
        <stp>T</stp>
        <tr r="G491" s="1"/>
      </tp>
      <tp>
        <v>146.09</v>
        <stp/>
        <stp>ContractData</stp>
        <stp>S.PTC</stp>
        <stp>Open</stp>
        <stp/>
        <stp>T</stp>
        <tr r="F383" s="1"/>
      </tp>
      <tp>
        <v>71.31</v>
        <stp/>
        <stp>ContractData</stp>
        <stp>S.WMB</stp>
        <stp>High</stp>
        <stp/>
        <stp>T</stp>
        <tr r="G489" s="1"/>
      </tp>
      <tp>
        <v>1.1899999999999977</v>
        <stp/>
        <stp>ContractData</stp>
        <stp>S.BSX</stp>
        <stp>NetLastTrade</stp>
        <stp/>
        <stp>T</stp>
        <tr r="D72" s="1"/>
      </tp>
      <tp>
        <v>111.78</v>
        <stp/>
        <stp>ContractData</stp>
        <stp>S.WMT</stp>
        <stp>High</stp>
        <stp/>
        <stp>T</stp>
        <tr r="G490" s="1"/>
      </tp>
      <tp>
        <v>-0.49000000000000909</v>
        <stp/>
        <stp>ContractData</stp>
        <stp>S.BRO</stp>
        <stp>NetLastTrade</stp>
        <stp/>
        <stp>T</stp>
        <tr r="D71" s="1"/>
      </tp>
      <tp>
        <v>680.02</v>
        <stp/>
        <stp>ContractData</stp>
        <stp>S.PWR</stp>
        <stp>Open</stp>
        <stp/>
        <stp>T</stp>
        <tr r="F384" s="1"/>
      </tp>
      <tp>
        <v>35.200000000000003</v>
        <stp/>
        <stp>ContractData</stp>
        <stp>S.PPL</stp>
        <stp>Open</stp>
        <stp/>
        <stp>T</stp>
        <tr r="F378" s="1"/>
      </tp>
      <tp>
        <v>117.72</v>
        <stp/>
        <stp>ContractData</stp>
        <stp>S.PPG</stp>
        <stp>Open</stp>
        <stp/>
        <stp>T</stp>
        <tr r="F377" s="1"/>
      </tp>
      <tp>
        <v>120.54</v>
        <stp/>
        <stp>ContractData</stp>
        <stp>S.PRU</stp>
        <stp>Open</stp>
        <stp/>
        <stp>T</stp>
        <tr r="F379" s="1"/>
      </tp>
      <tp>
        <v>323.95</v>
        <stp/>
        <stp>ContractData</stp>
        <stp>S.PSA</stp>
        <stp>Open</stp>
        <stp/>
        <stp>T</stp>
        <tr r="F380" s="1"/>
      </tp>
      <tp>
        <v>207.91</v>
        <stp/>
        <stp>ContractData</stp>
        <stp>S.PSX</stp>
        <stp>Open</stp>
        <stp/>
        <stp>T</stp>
        <tr r="F382" s="1"/>
      </tp>
      <tp>
        <v>107.45</v>
        <stp/>
        <stp>ContractData</stp>
        <stp>S.WEC</stp>
        <stp>High</stp>
        <stp/>
        <stp>T</stp>
        <tr r="G485" s="1"/>
      </tp>
      <tp>
        <v>452.7</v>
        <stp/>
        <stp>ContractData</stp>
        <stp>S.WDC</stp>
        <stp>High</stp>
        <stp/>
        <stp>T</stp>
        <tr r="G484" s="1"/>
      </tp>
      <tp>
        <v>87.8</v>
        <stp/>
        <stp>ContractData</stp>
        <stp>S.WFC</stp>
        <stp>High</stp>
        <stp/>
        <stp>T</stp>
        <tr r="G487" s="1"/>
      </tp>
      <tp>
        <v>-1.9200000000000017</v>
        <stp/>
        <stp>ContractData</stp>
        <stp>S.BXP</stp>
        <stp>NetLastTrade</stp>
        <stp/>
        <stp>T</stp>
        <tr r="D74" s="1"/>
      </tp>
      <tp>
        <v>292.72000000000003</v>
        <stp/>
        <stp>ContractData</stp>
        <stp>S.WAB</stp>
        <stp>High</stp>
        <stp/>
        <stp>T</stp>
        <tr r="G480" s="1"/>
      </tp>
      <tp>
        <v>413.34000000000003</v>
        <stp/>
        <stp>ContractData</stp>
        <stp>S.WAT</stp>
        <stp>High</stp>
        <stp/>
        <stp>T</stp>
        <tr r="G481" s="1"/>
      </tp>
      <tp>
        <v>27.03</v>
        <stp/>
        <stp>ContractData</stp>
        <stp>S.WBD</stp>
        <stp>High</stp>
        <stp/>
        <stp>T</stp>
        <tr r="G482" s="1"/>
      </tp>
      <tp>
        <v>347033.55489799997</v>
        <stp/>
        <stp>ContractData</stp>
        <stp>S.IT</stp>
        <stp>T_CVol</stp>
        <stp/>
        <stp>T</stp>
        <tr r="M256" s="1"/>
      </tp>
      <tp>
        <v>179249.593781</v>
        <stp/>
        <stp>ContractData</stp>
        <stp>S.TT</stp>
        <stp>T_CVol</stp>
        <stp/>
        <stp>T</stp>
        <tr r="M450" s="1"/>
      </tp>
      <tp>
        <v>-4.8400000000000034</v>
        <stp/>
        <stp>ContractData</stp>
        <stp>S.COIN</stp>
        <stp>NetLastTrade</stp>
        <stp/>
        <stp>T</stp>
        <tr r="D107" s="1"/>
      </tp>
      <tp>
        <v>-40.659999999999968</v>
        <stp/>
        <stp>ContractData</stp>
        <stp>S.COHR</stp>
        <stp>NetLastTrade</stp>
        <stp/>
        <stp>T</stp>
        <tr r="D106" s="1"/>
      </tp>
      <tp>
        <v>1.480000000000004</v>
        <stp/>
        <stp>ContractData</stp>
        <stp>S.SOLV</stp>
        <stp>NetLastTrade</stp>
        <stp/>
        <stp>T</stp>
        <tr r="D413" s="1"/>
      </tp>
      <tp>
        <v>-0.97000000000002728</v>
        <stp/>
        <stp>ContractData</stp>
        <stp>S.GOOG</stp>
        <stp>NetLastTrade</stp>
        <stp/>
        <stp>T</stp>
        <tr r="D214" s="1"/>
      </tp>
      <tp>
        <v>0.29999999999999716</v>
        <stp/>
        <stp>ContractData</stp>
        <stp>S.HOOD</stp>
        <stp>NetLastTrade</stp>
        <stp/>
        <stp>T</stp>
        <tr r="D231" s="1"/>
      </tp>
      <tp>
        <v>-6.4699999999999989</v>
        <stp/>
        <stp>ContractData</stp>
        <stp>S.HONA</stp>
        <stp>NetLastTrade</stp>
        <stp/>
        <stp>T</stp>
        <tr r="D230" s="1"/>
      </tp>
      <tp>
        <v>1.8999999999999773</v>
        <stp/>
        <stp>ContractData</stp>
        <stp>S.PODD</stp>
        <stp>NetLastTrade</stp>
        <stp/>
        <stp>T</stp>
        <tr r="D376" s="1"/>
      </tp>
      <tp>
        <v>-0.57000000000000028</v>
        <stp/>
        <stp>ContractData</stp>
        <stp>S.FOXA</stp>
        <stp>NetLastTrade</stp>
        <stp/>
        <stp>T</stp>
        <tr r="D197" s="1"/>
      </tp>
      <tp>
        <v>-3.75</v>
        <stp/>
        <stp>ContractData</stp>
        <stp>S.COST</stp>
        <stp>NetLastTrade</stp>
        <stp/>
        <stp>T</stp>
        <tr r="D111" s="1"/>
      </tp>
      <tp>
        <v>0.51999999999998181</v>
        <stp/>
        <stp>ContractData</stp>
        <stp>S.ROST</stp>
        <stp>NetLastTrade</stp>
        <stp/>
        <stp>T</stp>
        <tr r="D398" s="1"/>
      </tp>
      <tp>
        <v>2332977.2359141</v>
        <stp/>
        <stp>StudyData</stp>
        <stp>S.BLDR</stp>
        <stp>MA</stp>
        <stp>InputChoice=Vol,MAType=Sim,Period=21</stp>
        <stp>MA</stp>
        <stp>D</stp>
        <stp>-1</stp>
        <stp>all</stp>
        <stp/>
        <stp/>
        <stp/>
        <stp>T</stp>
        <tr r="N65" s="1"/>
      </tp>
      <tp>
        <v>89.78</v>
        <stp/>
        <stp>ContractData</stp>
        <stp>S.ECHO</stp>
        <stp>LastTrade</stp>
        <stp/>
        <stp>T</stp>
        <tr r="C154" s="1"/>
      </tp>
      <tp>
        <v>2033629.7833042869</v>
        <stp/>
        <stp>StudyData</stp>
        <stp>S.GDDY</stp>
        <stp>MA</stp>
        <stp>InputChoice=Vol,MAType=Sim,Period=21</stp>
        <stp>MA</stp>
        <stp>D</stp>
        <stp>-1</stp>
        <stp>all</stp>
        <stp/>
        <stp/>
        <stp/>
        <stp>T</stp>
        <tr r="N203" s="1"/>
      </tp>
      <tp>
        <v>72.97</v>
        <stp/>
        <stp>ContractData</stp>
        <stp>S.GEHC</stp>
        <stp>LastTrade</stp>
        <stp/>
        <stp>T</stp>
        <tr r="C205" s="1"/>
      </tp>
      <tp>
        <v>128233110.21890619</v>
        <stp/>
        <stp>StudyData</stp>
        <stp>S.NVDA</stp>
        <stp>MA</stp>
        <stp>InputChoice=Vol,MAType=Sim,Period=21</stp>
        <stp>MA</stp>
        <stp>D</stp>
        <stp>-1</stp>
        <stp>all</stp>
        <stp/>
        <stp/>
        <stp/>
        <stp>T</stp>
        <tr r="N343" s="1"/>
      </tp>
      <tp>
        <v>1724573.288176809</v>
        <stp/>
        <stp>StudyData</stp>
        <stp>S.PODD</stp>
        <stp>MA</stp>
        <stp>InputChoice=Vol,MAType=Sim,Period=21</stp>
        <stp>MA</stp>
        <stp>D</stp>
        <stp>-1</stp>
        <stp>all</stp>
        <stp/>
        <stp/>
        <stp/>
        <stp>T</stp>
        <tr r="N376" s="1"/>
      </tp>
      <tp>
        <v>154.82</v>
        <stp/>
        <stp>ContractData</stp>
        <stp>S.JKHY</stp>
        <stp>LastTrade</stp>
        <stp/>
        <stp>T</stp>
        <tr r="C263" s="1"/>
      </tp>
      <tp>
        <v>266.52</v>
        <stp/>
        <stp>ContractData</stp>
        <stp>S.JBHT</stp>
        <stp>LastTrade</stp>
        <stp/>
        <stp>T</stp>
        <tr r="C260" s="1"/>
      </tp>
      <tp>
        <v>109.04</v>
        <stp/>
        <stp>ContractData</stp>
        <stp>S.SCHW</stp>
        <stp>LastTrade</stp>
        <stp/>
        <stp>T</stp>
        <tr r="C404" s="1"/>
      </tp>
      <tp>
        <v>16763885.310644669</v>
        <stp/>
        <stp>StudyData</stp>
        <stp>S.SNDK</stp>
        <stp>MA</stp>
        <stp>InputChoice=Vol,MAType=Sim,Period=21</stp>
        <stp>MA</stp>
        <stp>D</stp>
        <stp>-1</stp>
        <stp>all</stp>
        <stp/>
        <stp/>
        <stp/>
        <stp>T</stp>
        <tr r="N410" s="1"/>
      </tp>
      <tp>
        <v>81.78</v>
        <stp/>
        <stp>ContractData</stp>
        <stp>S.MCHP</stp>
        <stp>LastTrade</stp>
        <stp/>
        <stp>T</stp>
        <tr r="C301" s="1"/>
      </tp>
      <tp>
        <v>338.47</v>
        <stp/>
        <stp>ContractData</stp>
        <stp>S.COHR</stp>
        <stp>LastTrade</stp>
        <stp/>
        <stp>T</stp>
        <tr r="C106" s="1"/>
      </tp>
      <tp>
        <v>-0.93000000000000682</v>
        <stp/>
        <stp>ContractData</stp>
        <stp>S.ECL</stp>
        <stp>NetLastTrade</stp>
        <stp/>
        <stp>T</stp>
        <tr r="D155" s="1"/>
      </tp>
      <tp>
        <v>434.62</v>
        <stp/>
        <stp>ContractData</stp>
        <stp>S.WDC</stp>
        <stp>Open</stp>
        <stp/>
        <stp>T</stp>
        <tr r="F484" s="1"/>
      </tp>
      <tp>
        <v>107.08</v>
        <stp/>
        <stp>ContractData</stp>
        <stp>S.WEC</stp>
        <stp>Open</stp>
        <stp/>
        <stp>T</stp>
        <tr r="F485" s="1"/>
      </tp>
      <tp>
        <v>86.91</v>
        <stp/>
        <stp>ContractData</stp>
        <stp>S.WFC</stp>
        <stp>Open</stp>
        <stp/>
        <stp>T</stp>
        <tr r="F487" s="1"/>
      </tp>
      <tp>
        <v>292.38</v>
        <stp/>
        <stp>ContractData</stp>
        <stp>S.WAB</stp>
        <stp>Open</stp>
        <stp/>
        <stp>T</stp>
        <tr r="F480" s="1"/>
      </tp>
      <tp>
        <v>-0.83000000000001251</v>
        <stp/>
        <stp>ContractData</stp>
        <stp>S.EFX</stp>
        <stp>NetLastTrade</stp>
        <stp/>
        <stp>T</stp>
        <tr r="D157" s="1"/>
      </tp>
      <tp>
        <v>405.77</v>
        <stp/>
        <stp>ContractData</stp>
        <stp>S.WAT</stp>
        <stp>Open</stp>
        <stp/>
        <stp>T</stp>
        <tr r="F481" s="1"/>
      </tp>
      <tp>
        <v>26.77</v>
        <stp/>
        <stp>ContractData</stp>
        <stp>S.WBD</stp>
        <stp>Open</stp>
        <stp/>
        <stp>T</stp>
        <tr r="F482" s="1"/>
      </tp>
      <tp>
        <v>71</v>
        <stp/>
        <stp>ContractData</stp>
        <stp>S.WMB</stp>
        <stp>Open</stp>
        <stp/>
        <stp>T</stp>
        <tr r="F489" s="1"/>
      </tp>
      <tp>
        <v>152.21</v>
        <stp/>
        <stp>ContractData</stp>
        <stp>S.PTC</stp>
        <stp>High</stp>
        <stp/>
        <stp>T</stp>
        <tr r="G383" s="1"/>
      </tp>
      <tp>
        <v>111.07000000000001</v>
        <stp/>
        <stp>ContractData</stp>
        <stp>S.WMT</stp>
        <stp>Open</stp>
        <stp/>
        <stp>T</stp>
        <tr r="F490" s="1"/>
      </tp>
      <tp>
        <v>-0.63000000000000966</v>
        <stp/>
        <stp>ContractData</stp>
        <stp>S.EIX</stp>
        <stp>NetLastTrade</stp>
        <stp/>
        <stp>T</stp>
        <tr r="D159" s="1"/>
      </tp>
      <tp>
        <v>682.5</v>
        <stp/>
        <stp>ContractData</stp>
        <stp>S.PWR</stp>
        <stp>High</stp>
        <stp/>
        <stp>T</stp>
        <tr r="G384" s="1"/>
      </tp>
      <tp>
        <v>5.7399999999999807</v>
        <stp/>
        <stp>ContractData</stp>
        <stp>S.EOG</stp>
        <stp>NetLastTrade</stp>
        <stp/>
        <stp>T</stp>
        <tr r="D164" s="1"/>
      </tp>
      <tp>
        <v>35.4</v>
        <stp/>
        <stp>ContractData</stp>
        <stp>S.PPL</stp>
        <stp>High</stp>
        <stp/>
        <stp>T</stp>
        <tr r="G378" s="1"/>
      </tp>
      <tp>
        <v>119.06</v>
        <stp/>
        <stp>ContractData</stp>
        <stp>S.PPG</stp>
        <stp>High</stp>
        <stp/>
        <stp>T</stp>
        <tr r="G377" s="1"/>
      </tp>
      <tp>
        <v>2.6800000000000637</v>
        <stp/>
        <stp>ContractData</stp>
        <stp>S.EME</stp>
        <stp>NetLastTrade</stp>
        <stp/>
        <stp>T</stp>
        <tr r="D162" s="1"/>
      </tp>
      <tp>
        <v>327</v>
        <stp/>
        <stp>ContractData</stp>
        <stp>S.PSA</stp>
        <stp>High</stp>
        <stp/>
        <stp>T</stp>
        <tr r="G380" s="1"/>
      </tp>
      <tp>
        <v>212.22</v>
        <stp/>
        <stp>ContractData</stp>
        <stp>S.PSX</stp>
        <stp>High</stp>
        <stp/>
        <stp>T</stp>
        <tr r="G382" s="1"/>
      </tp>
      <tp>
        <v>0.98000000000001819</v>
        <stp/>
        <stp>ContractData</stp>
        <stp>S.EMR</stp>
        <stp>NetLastTrade</stp>
        <stp/>
        <stp>T</stp>
        <tr r="D163" s="1"/>
      </tp>
      <tp>
        <v>4.0100000000000477</v>
        <stp/>
        <stp>ContractData</stp>
        <stp>S.ELV</stp>
        <stp>NetLastTrade</stp>
        <stp/>
        <stp>T</stp>
        <tr r="D161" s="1"/>
      </tp>
      <tp>
        <v>122.26</v>
        <stp/>
        <stp>ContractData</stp>
        <stp>S.PRU</stp>
        <stp>High</stp>
        <stp/>
        <stp>T</stp>
        <tr r="G379" s="1"/>
      </tp>
      <tp>
        <v>342.17</v>
        <stp/>
        <stp>ContractData</stp>
        <stp>S.WTW</stp>
        <stp>Open</stp>
        <stp/>
        <stp>T</stp>
        <tr r="F494" s="1"/>
      </tp>
      <tp>
        <v>-5.5699999999999932</v>
        <stp/>
        <stp>ContractData</stp>
        <stp>S.ESS</stp>
        <stp>NetLastTrade</stp>
        <stp/>
        <stp>T</stp>
        <tr r="D170" s="1"/>
      </tp>
      <tp>
        <v>139.18</v>
        <stp/>
        <stp>ContractData</stp>
        <stp>S.PLD</stp>
        <stp>High</stp>
        <stp/>
        <stp>T</stp>
        <tr r="G370" s="1"/>
      </tp>
      <tp>
        <v>1.5100000000000051</v>
        <stp/>
        <stp>ContractData</stp>
        <stp>S.EQT</stp>
        <stp>NetLastTrade</stp>
        <stp/>
        <stp>T</stp>
        <tr r="D167" s="1"/>
      </tp>
      <tp>
        <v>-1.3599999999999994</v>
        <stp/>
        <stp>ContractData</stp>
        <stp>S.EQR</stp>
        <stp>NetLastTrade</stp>
        <stp/>
        <stp>T</stp>
        <tr r="D166" s="1"/>
      </tp>
      <tp>
        <v>252.68</v>
        <stp/>
        <stp>ContractData</stp>
        <stp>S.PNC</stp>
        <stp>High</stp>
        <stp/>
        <stp>T</stp>
        <tr r="G373" s="1"/>
      </tp>
      <tp>
        <v>100.45</v>
        <stp/>
        <stp>ContractData</stp>
        <stp>S.PNW</stp>
        <stp>High</stp>
        <stp/>
        <stp>T</stp>
        <tr r="G375" s="1"/>
      </tp>
      <tp>
        <v>68.5</v>
        <stp/>
        <stp>ContractData</stp>
        <stp>S.PNR</stp>
        <stp>High</stp>
        <stp/>
        <stp>T</stp>
        <tr r="G374" s="1"/>
      </tp>
      <tp>
        <v>132.37</v>
        <stp/>
        <stp>ContractData</stp>
        <stp>S.PHM</stp>
        <stp>High</stp>
        <stp/>
        <stp>T</stp>
        <tr r="G368" s="1"/>
      </tp>
      <tp>
        <v>254.9</v>
        <stp/>
        <stp>ContractData</stp>
        <stp>S.PKG</stp>
        <stp>High</stp>
        <stp/>
        <stp>T</stp>
        <tr r="G369" s="1"/>
      </tp>
      <tp>
        <v>70.97</v>
        <stp/>
        <stp>ContractData</stp>
        <stp>S.WRB</stp>
        <stp>Open</stp>
        <stp/>
        <stp>T</stp>
        <tr r="F491" s="1"/>
      </tp>
      <tp>
        <v>-1.0799999999999841</v>
        <stp/>
        <stp>ContractData</stp>
        <stp>S.ETN</stp>
        <stp>NetLastTrade</stp>
        <stp/>
        <stp>T</stp>
        <tr r="D171" s="1"/>
      </tp>
      <tp>
        <v>249.06</v>
        <stp/>
        <stp>ContractData</stp>
        <stp>S.WSM</stp>
        <stp>Open</stp>
        <stp/>
        <stp>T</stp>
        <tr r="F492" s="1"/>
      </tp>
      <tp>
        <v>353.89</v>
        <stp/>
        <stp>ContractData</stp>
        <stp>S.WST</stp>
        <stp>Open</stp>
        <stp/>
        <stp>T</stp>
        <tr r="F493" s="1"/>
      </tp>
      <tp>
        <v>-1.4500000000000028</v>
        <stp/>
        <stp>ContractData</stp>
        <stp>S.ETR</stp>
        <stp>NetLastTrade</stp>
        <stp/>
        <stp>T</stp>
        <tr r="D172" s="1"/>
      </tp>
      <tp>
        <v>75.5</v>
        <stp/>
        <stp>ContractData</stp>
        <stp>S.PEG</stp>
        <stp>High</stp>
        <stp/>
        <stp>T</stp>
        <tr r="G361" s="1"/>
      </tp>
      <tp>
        <v>138.51</v>
        <stp/>
        <stp>ContractData</stp>
        <stp>S.PEP</stp>
        <stp>High</stp>
        <stp/>
        <stp>T</stp>
        <tr r="G362" s="1"/>
      </tp>
      <tp>
        <v>215.98000000000002</v>
        <stp/>
        <stp>ContractData</stp>
        <stp>S.PGR</stp>
        <stp>High</stp>
        <stp/>
        <stp>T</stp>
        <tr r="G366" s="1"/>
      </tp>
      <tp>
        <v>27.11</v>
        <stp/>
        <stp>ContractData</stp>
        <stp>S.PFE</stp>
        <stp>High</stp>
        <stp/>
        <stp>T</stp>
        <tr r="G363" s="1"/>
      </tp>
      <tp>
        <v>2.4599999999999937</v>
        <stp/>
        <stp>ContractData</stp>
        <stp>S.EXE</stp>
        <stp>NetLastTrade</stp>
        <stp/>
        <stp>T</stp>
        <tr r="D176" s="1"/>
      </tp>
      <tp>
        <v>114.39</v>
        <stp/>
        <stp>ContractData</stp>
        <stp>S.PFG</stp>
        <stp>High</stp>
        <stp/>
        <stp>T</stp>
        <tr r="G364" s="1"/>
      </tp>
      <tp>
        <v>-1.019999999999996</v>
        <stp/>
        <stp>ContractData</stp>
        <stp>S.EXC</stp>
        <stp>NetLastTrade</stp>
        <stp/>
        <stp>T</stp>
        <tr r="D175" s="1"/>
      </tp>
      <tp>
        <v>-3.9099999999999966</v>
        <stp/>
        <stp>ContractData</stp>
        <stp>S.EXR</stp>
        <stp>NetLastTrade</stp>
        <stp/>
        <stp>T</stp>
        <tr r="D179" s="1"/>
      </tp>
      <tp>
        <v>17.440000000000001</v>
        <stp/>
        <stp>ContractData</stp>
        <stp>S.PCG</stp>
        <stp>High</stp>
        <stp/>
        <stp>T</stp>
        <tr r="G360" s="1"/>
      </tp>
      <tp>
        <v>1096308.5890520001</v>
        <stp/>
        <stp>ContractData</stp>
        <stp>S.ORLY</stp>
        <stp>T_CVol</stp>
        <stp/>
        <stp>T</stp>
        <tr r="M354" s="1"/>
      </tp>
      <tp>
        <v>289036.094499</v>
        <stp/>
        <stp>ContractData</stp>
        <stp>S.INCY</stp>
        <stp>T_CVol</stp>
        <stp/>
        <stp>T</stp>
        <tr r="M247" s="1"/>
      </tp>
      <tp>
        <v>147401.34914100001</v>
        <stp/>
        <stp>ContractData</stp>
        <stp>S.JKHY</stp>
        <stp>T_CVol</stp>
        <stp/>
        <stp>T</stp>
        <tr r="M263" s="1"/>
      </tp>
      <tp>
        <v>1754654.9709069999</v>
        <stp/>
        <stp>ContractData</stp>
        <stp>S.EBAY</stp>
        <stp>T_CVol</stp>
        <stp/>
        <stp>T</stp>
        <tr r="M153" s="1"/>
      </tp>
      <tp>
        <v>463887.21019000001</v>
        <stp/>
        <stp>ContractData</stp>
        <stp>S.GDDY</stp>
        <stp>T_CVol</stp>
        <stp/>
        <stp>T</stp>
        <tr r="M203" s="1"/>
      </tp>
      <tp>
        <v>805849.976088</v>
        <stp/>
        <stp>ContractData</stp>
        <stp>S.MS</stp>
        <stp>T_CVol</stp>
        <stp/>
        <stp>T</stp>
        <tr r="M321" s="1"/>
      </tp>
      <tp>
        <v>532288.01819700003</v>
        <stp/>
        <stp>ContractData</stp>
        <stp>S.GS</stp>
        <stp>T_CVol</stp>
        <stp/>
        <stp>T</stp>
        <tr r="M219" s="1"/>
      </tp>
      <tp>
        <v>448685.89364800003</v>
        <stp/>
        <stp>ContractData</stp>
        <stp>S.ES</stp>
        <stp>T_CVol</stp>
        <stp/>
        <stp>T</stp>
        <tr r="M169" s="1"/>
      </tp>
      <tp>
        <v>98046.634827999995</v>
        <stp/>
        <stp>ContractData</stp>
        <stp>S.CPAY</stp>
        <stp>T_CVol</stp>
        <stp/>
        <stp>T</stp>
        <tr r="M112" s="1"/>
      </tp>
      <tp>
        <v>84233.588589999999</v>
        <stp/>
        <stp>ContractData</stp>
        <stp>S.CASY</stp>
        <stp>T_CVol</stp>
        <stp/>
        <stp>T</stp>
        <tr r="M78" s="1"/>
      </tp>
      <tp>
        <v>803359.09669300006</v>
        <stp/>
        <stp>ContractData</stp>
        <stp>S.WDAY</stp>
        <stp>T_CVol</stp>
        <stp/>
        <stp>T</stp>
        <tr r="M483" s="1"/>
      </tp>
      <tp>
        <v>2679294.0814419999</v>
        <stp/>
        <stp>ContractData</stp>
        <stp>S.PSKY</stp>
        <stp>T_CVol</stp>
        <stp/>
        <stp>T</stp>
        <tr r="M381" s="1"/>
      </tp>
      <tp>
        <v>271959.30339399999</v>
        <stp/>
        <stp>ContractData</stp>
        <stp>S.RVTY</stp>
        <stp>T_CVol</stp>
        <stp/>
        <stp>T</stp>
        <tr r="M401" s="1"/>
      </tp>
      <tp>
        <v>1.3799999999999955</v>
        <stp/>
        <stp>ContractData</stp>
        <stp>S.INCY</stp>
        <stp>NetLastTrade</stp>
        <stp/>
        <stp>T</stp>
        <tr r="D247" s="1"/>
      </tp>
      <tp>
        <v>-0.44965517241379183</v>
        <stp/>
        <stp>StudyData</stp>
        <stp>S.V</stp>
        <stp>PCB</stp>
        <stp>BaseType=Index,Index=1</stp>
        <stp>Close</stp>
        <stp>W</stp>
        <stp>0</stp>
        <stp>all</stp>
        <stp/>
        <stp/>
        <stp/>
        <stp>T</stp>
        <tr r="I466" s="1"/>
      </tp>
      <tp>
        <v>5.1823136786265911</v>
        <stp/>
        <stp>StudyData</stp>
        <stp>S.V</stp>
        <stp>PCB</stp>
        <stp>BaseType=Index,Index=1</stp>
        <stp>Close</stp>
        <stp>Q</stp>
        <stp>0</stp>
        <stp>all</stp>
        <stp/>
        <stp/>
        <stp/>
        <stp>T</stp>
        <tr r="K466" s="1"/>
      </tp>
      <tp>
        <v>2.8969804111659281</v>
        <stp/>
        <stp>StudyData</stp>
        <stp>S.V</stp>
        <stp>PCB</stp>
        <stp>BaseType=Index,Index=1</stp>
        <stp>Close</stp>
        <stp>A</stp>
        <stp>0</stp>
        <stp>all</stp>
        <stp/>
        <stp/>
        <stp/>
        <stp>T</stp>
        <tr r="L466" s="1"/>
      </tp>
      <tp>
        <v>-1.4366481850708739</v>
        <stp/>
        <stp>StudyData</stp>
        <stp>S.V</stp>
        <stp>PCB</stp>
        <stp>BaseType=Index,Index=1</stp>
        <stp>Close</stp>
        <stp>M</stp>
        <stp>0</stp>
        <stp>all</stp>
        <stp/>
        <stp/>
        <stp/>
        <stp>T</stp>
        <tr r="J466" s="1"/>
      </tp>
      <tp>
        <v>2.4899999999999807</v>
        <stp/>
        <stp>ContractData</stp>
        <stp>S.ANET</stp>
        <stp>NetLastTrade</stp>
        <stp/>
        <stp>T</stp>
        <tr r="D34" s="1"/>
      </tp>
      <tp>
        <v>33.559999999999945</v>
        <stp/>
        <stp>ContractData</stp>
        <stp>S.SNDK</stp>
        <stp>NetLastTrade</stp>
        <stp/>
        <stp>T</stp>
        <tr r="D410" s="1"/>
      </tp>
      <tp>
        <v>0.67000000000001592</v>
        <stp/>
        <stp>ContractData</stp>
        <stp>S.SNPS</stp>
        <stp>NetLastTrade</stp>
        <stp/>
        <stp>T</stp>
        <tr r="D411" s="1"/>
      </tp>
      <tp>
        <v>1.5400000000000063</v>
        <stp/>
        <stp>ContractData</stp>
        <stp>S.MNST</stp>
        <stp>NetLastTrade</stp>
        <stp/>
        <stp>T</stp>
        <tr r="D312" s="1"/>
      </tp>
      <tp>
        <v>-2.5099999999999909</v>
        <stp/>
        <stp>ContractData</stp>
        <stp>S.GNRC</stp>
        <stp>NetLastTrade</stp>
        <stp/>
        <stp>T</stp>
        <tr r="D213" s="1"/>
      </tp>
      <tp>
        <v>-3.5600000000000023</v>
        <stp/>
        <stp>ContractData</stp>
        <stp>S.INTC</stp>
        <stp>NetLastTrade</stp>
        <stp/>
        <stp>T</stp>
        <tr r="D248" s="1"/>
      </tp>
      <tp>
        <v>4.6299999999999955</v>
        <stp/>
        <stp>ContractData</stp>
        <stp>S.INTU</stp>
        <stp>NetLastTrade</stp>
        <stp/>
        <stp>T</stp>
        <tr r="D249" s="1"/>
      </tp>
      <tp>
        <v>-0.48000000000000043</v>
        <stp/>
        <stp>ContractData</stp>
        <stp>S.INVH</stp>
        <stp>NetLastTrade</stp>
        <stp/>
        <stp>T</stp>
        <tr r="D250" s="1"/>
      </tp>
      <tp>
        <v>19856809.74486829</v>
        <stp/>
        <stp>StudyData</stp>
        <stp>S.UBER</stp>
        <stp>MA</stp>
        <stp>InputChoice=Vol,MAType=Sim,Period=21</stp>
        <stp>MA</stp>
        <stp>D</stp>
        <stp>-1</stp>
        <stp>all</stp>
        <stp/>
        <stp/>
        <stp/>
        <stp>T</stp>
        <tr r="N457" s="1"/>
      </tp>
      <tp>
        <v>2227785.1548039531</v>
        <stp/>
        <stp>StudyData</stp>
        <stp>S.ARES</stp>
        <stp>MA</stp>
        <stp>InputChoice=Vol,MAType=Sim,Period=21</stp>
        <stp>MA</stp>
        <stp>D</stp>
        <stp>-1</stp>
        <stp>all</stp>
        <stp/>
        <stp/>
        <stp/>
        <stp>T</stp>
        <tr r="N44" s="1"/>
      </tp>
      <tp>
        <v>148.76</v>
        <stp/>
        <stp>ContractData</stp>
        <stp>S.COIN</stp>
        <stp>LastTrade</stp>
        <stp/>
        <stp>T</stp>
        <tr r="C107" s="1"/>
      </tp>
      <tp>
        <v>7969282.3501850497</v>
        <stp/>
        <stp>StudyData</stp>
        <stp>S.ANET</stp>
        <stp>MA</stp>
        <stp>InputChoice=Vol,MAType=Sim,Period=21</stp>
        <stp>MA</stp>
        <stp>D</stp>
        <stp>-1</stp>
        <stp>all</stp>
        <stp/>
        <stp/>
        <stp/>
        <stp>T</stp>
        <tr r="N34" s="1"/>
      </tp>
      <tp>
        <v>1618474.19073381</v>
        <stp/>
        <stp>StudyData</stp>
        <stp>S.VEEV</stp>
        <stp>MA</stp>
        <stp>InputChoice=Vol,MAType=Sim,Period=21</stp>
        <stp>MA</stp>
        <stp>D</stp>
        <stp>-1</stp>
        <stp>all</stp>
        <stp/>
        <stp/>
        <stp/>
        <stp>T</stp>
        <tr r="N467" s="1"/>
      </tp>
      <tp>
        <v>4862251.5451425202</v>
        <stp/>
        <stp>StudyData</stp>
        <stp>S.FLEX</stp>
        <stp>MA</stp>
        <stp>InputChoice=Vol,MAType=Sim,Period=21</stp>
        <stp>MA</stp>
        <stp>D</stp>
        <stp>-1</stp>
        <stp>all</stp>
        <stp/>
        <stp/>
        <stp/>
        <stp>T</stp>
        <tr r="N195" s="1"/>
      </tp>
      <tp>
        <v>249.45000000000002</v>
        <stp/>
        <stp>ContractData</stp>
        <stp>S.ERIE</stp>
        <stp>LastTrade</stp>
        <stp/>
        <stp>T</stp>
        <tr r="C168" s="1"/>
      </tp>
      <tp>
        <v>87.87</v>
        <stp/>
        <stp>ContractData</stp>
        <stp>S.HSIC</stp>
        <stp>LastTrade</stp>
        <stp/>
        <stp>T</stp>
        <tr r="C235" s="1"/>
      </tp>
      <tp>
        <v>207.28</v>
        <stp/>
        <stp>ContractData</stp>
        <stp>S.BIIB</stp>
        <stp>LastTrade</stp>
        <stp/>
        <stp>T</stp>
        <tr r="C62" s="1"/>
      </tp>
      <tp>
        <v>1039.51</v>
        <stp/>
        <stp>ContractData</stp>
        <stp>S.EQIX</stp>
        <stp>LastTrade</stp>
        <stp/>
        <stp>T</stp>
        <tr r="C165" s="1"/>
      </tp>
      <tp>
        <v>414.34000000000003</v>
        <stp/>
        <stp>ContractData</stp>
        <stp>S.FFIV</stp>
        <stp>LastTrade</stp>
        <stp/>
        <stp>T</stp>
        <tr r="C189" s="1"/>
      </tp>
      <tp>
        <v>1966058.3562336189</v>
        <stp/>
        <stp>StudyData</stp>
        <stp>S.CIEN</stp>
        <stp>MA</stp>
        <stp>InputChoice=Vol,MAType=Sim,Period=21</stp>
        <stp>MA</stp>
        <stp>D</stp>
        <stp>-1</stp>
        <stp>all</stp>
        <stp/>
        <stp/>
        <stp/>
        <stp>T</stp>
        <tr r="N94" s="1"/>
      </tp>
      <tp>
        <v>72.650000000000006</v>
        <stp/>
        <stp>ContractData</stp>
        <stp>S.OTIS</stp>
        <stp>LastTrade</stp>
        <stp/>
        <stp>T</stp>
        <tr r="C355" s="1"/>
      </tp>
      <tp>
        <v>-1.6200000000000045</v>
        <stp/>
        <stp>ContractData</stp>
        <stp>S.DAL</stp>
        <stp>NetLastTrade</stp>
        <stp/>
        <stp>T</stp>
        <tr r="D129" s="1"/>
      </tp>
      <tp>
        <v>-1.6299999999999955</v>
        <stp/>
        <stp>ContractData</stp>
        <stp>S.DGX</stp>
        <stp>NetLastTrade</stp>
        <stp/>
        <stp>T</stp>
        <tr r="D137" s="1"/>
      </tp>
      <tp>
        <v>304.35000000000002</v>
        <stp/>
        <stp>ContractData</stp>
        <stp>S.VLO</stp>
        <stp>Open</stp>
        <stp/>
        <stp>T</stp>
        <tr r="F469" s="1"/>
      </tp>
      <tp>
        <v>283.28000000000003</v>
        <stp/>
        <stp>ContractData</stp>
        <stp>S.VMC</stp>
        <stp>Open</stp>
        <stp/>
        <stp>T</stp>
        <tr r="F471" s="1"/>
      </tp>
      <tp>
        <v>-2.039999999999992</v>
        <stp/>
        <stp>ContractData</stp>
        <stp>S.DIS</stp>
        <stp>NetLastTrade</stp>
        <stp/>
        <stp>T</stp>
        <tr r="D140" s="1"/>
      </tp>
      <tp>
        <v>-4.2800000000000011</v>
        <stp/>
        <stp>ContractData</stp>
        <stp>S.DHI</stp>
        <stp>NetLastTrade</stp>
        <stp/>
        <stp>T</stp>
        <tr r="D138" s="1"/>
      </tp>
      <tp>
        <v>0.92000000000001592</v>
        <stp/>
        <stp>ContractData</stp>
        <stp>S.DHR</stp>
        <stp>NetLastTrade</stp>
        <stp/>
        <stp>T</stp>
        <tr r="D139" s="1"/>
      </tp>
      <tp>
        <v>-0.37999999999999901</v>
        <stp/>
        <stp>ContractData</stp>
        <stp>S.DOC</stp>
        <stp>NetLastTrade</stp>
        <stp/>
        <stp>T</stp>
        <tr r="D143" s="1"/>
      </tp>
      <tp>
        <v>0.75</v>
        <stp/>
        <stp>ContractData</stp>
        <stp>S.DOW</stp>
        <stp>NetLastTrade</stp>
        <stp/>
        <stp>T</stp>
        <tr r="D145" s="1"/>
      </tp>
      <tp>
        <v>-0.82999999999998408</v>
        <stp/>
        <stp>ContractData</stp>
        <stp>S.DOV</stp>
        <stp>NetLastTrade</stp>
        <stp/>
        <stp>T</stp>
        <tr r="D144" s="1"/>
      </tp>
      <tp>
        <v>-2.1200000000000045</v>
        <stp/>
        <stp>ContractData</stp>
        <stp>S.DLR</stp>
        <stp>NetLastTrade</stp>
        <stp/>
        <stp>T</stp>
        <tr r="D141" s="1"/>
      </tp>
      <tp>
        <v>92</v>
        <stp/>
        <stp>ContractData</stp>
        <stp>S.VTR</stp>
        <stp>Open</stp>
        <stp/>
        <stp>T</stp>
        <tr r="F477" s="1"/>
      </tp>
      <tp>
        <v>1.2800000000000011</v>
        <stp/>
        <stp>ContractData</stp>
        <stp>S.DRI</stp>
        <stp>NetLastTrade</stp>
        <stp/>
        <stp>T</stp>
        <tr r="D147" s="1"/>
      </tp>
      <tp>
        <v>-4.1399999999999864</v>
        <stp/>
        <stp>ContractData</stp>
        <stp>S.DPZ</stp>
        <stp>NetLastTrade</stp>
        <stp/>
        <stp>T</stp>
        <tr r="D146" s="1"/>
      </tp>
      <tp>
        <v>1.7899999999999991</v>
        <stp/>
        <stp>ContractData</stp>
        <stp>S.DVN</stp>
        <stp>NetLastTrade</stp>
        <stp/>
        <stp>T</stp>
        <tr r="D151" s="1"/>
      </tp>
      <tp>
        <v>-1.8400000000000034</v>
        <stp/>
        <stp>ContractData</stp>
        <stp>S.DVA</stp>
        <stp>NetLastTrade</stp>
        <stp/>
        <stp>T</stp>
        <tr r="D150" s="1"/>
      </tp>
      <tp>
        <v>-2.7800000000000011</v>
        <stp/>
        <stp>ContractData</stp>
        <stp>S.DUK</stp>
        <stp>NetLastTrade</stp>
        <stp/>
        <stp>T</stp>
        <tr r="D149" s="1"/>
      </tp>
      <tp>
        <v>277.28000000000003</v>
        <stp/>
        <stp>ContractData</stp>
        <stp>S.VRT</stp>
        <stp>Open</stp>
        <stp/>
        <stp>T</stp>
        <tr r="F474" s="1"/>
      </tp>
      <tp>
        <v>-2.1699999999999875</v>
        <stp/>
        <stp>ContractData</stp>
        <stp>S.DTE</stp>
        <stp>NetLastTrade</stp>
        <stp/>
        <stp>T</stp>
        <tr r="D148" s="1"/>
      </tp>
      <tp>
        <v>141.91</v>
        <stp/>
        <stp>ContractData</stp>
        <stp>S.VST</stp>
        <stp>Open</stp>
        <stp/>
        <stp>T</stp>
        <tr r="F476" s="1"/>
      </tp>
      <tp>
        <v>2684482.0309720002</v>
        <stp/>
        <stp>ContractData</stp>
        <stp>S.LRCX</stp>
        <stp>T_CVol</stp>
        <stp/>
        <stp>T</stp>
        <tr r="M290" s="1"/>
      </tp>
      <tp>
        <v>8620568.1574140005</v>
        <stp/>
        <stp>ContractData</stp>
        <stp>S.NFLX</stp>
        <stp>T_CVol</stp>
        <stp/>
        <stp>T</stp>
        <tr r="M333" s="1"/>
      </tp>
      <tp>
        <v>147462.63396800001</v>
        <stp/>
        <stp>ContractData</stp>
        <stp>S.IDXX</stp>
        <stp>T_CVol</stp>
        <stp/>
        <stp>T</stp>
        <tr r="M244" s="1"/>
      </tp>
      <tp>
        <v>58388.071258000004</v>
        <stp/>
        <stp>ContractData</stp>
        <stp>S.EQIX</stp>
        <stp>T_CVol</stp>
        <stp/>
        <stp>T</stp>
        <tr r="M165" s="1"/>
      </tp>
      <tp>
        <v>780018.42721300002</v>
        <stp/>
        <stp>ContractData</stp>
        <stp>S.FLEX</stp>
        <stp>T_CVol</stp>
        <stp/>
        <stp>T</stp>
        <tr r="M195" s="1"/>
      </tp>
      <tp>
        <v>1541616.1798960001</v>
        <stp/>
        <stp>ContractData</stp>
        <stp>S.KR</stp>
        <stp>T_CVol</stp>
        <stp/>
        <stp>T</stp>
        <tr r="M276" s="1"/>
      </tp>
      <tp>
        <v>1046472.133053</v>
        <stp/>
        <stp>ContractData</stp>
        <stp>S.IR</stp>
        <stp>T_CVol</stp>
        <stp/>
        <stp>T</stp>
        <tr r="M253" s="1"/>
      </tp>
      <tp>
        <v>534036.57913099998</v>
        <stp/>
        <stp>ContractData</stp>
        <stp>S.BR</stp>
        <stp>T_CVol</stp>
        <stp/>
        <stp>T</stp>
        <tr r="M69" s="1"/>
      </tp>
      <tp>
        <v>1333254.8772209999</v>
        <stp/>
        <stp>ContractData</stp>
        <stp>S.VRTX</stp>
        <stp>T_CVol</stp>
        <stp/>
        <stp>T</stp>
        <tr r="F32" s="2"/>
        <tr r="M475" s="1"/>
      </tp>
      <tp>
        <v>380923.53789699997</v>
        <stp/>
        <stp>ContractData</stp>
        <stp>S.PAYX</stp>
        <stp>T_CVol</stp>
        <stp/>
        <stp>T</stp>
        <tr r="M358" s="1"/>
      </tp>
      <tp>
        <v>1058758.544796</v>
        <stp/>
        <stp>ContractData</stp>
        <stp>S.SBUX</stp>
        <stp>T_CVol</stp>
        <stp/>
        <stp>T</stp>
        <tr r="M403" s="1"/>
      </tp>
      <tp>
        <v>240.25</v>
        <stp/>
        <stp>ContractData</stp>
        <stp>S.NXPI</stp>
        <stp>High</stp>
        <stp/>
        <stp>T</stp>
        <tr r="G347" s="1"/>
      </tp>
      <tp>
        <v>312.34000000000003</v>
        <stp/>
        <stp>ContractData</stp>
        <stp>S.EXPE</stp>
        <stp>High</stp>
        <stp/>
        <stp>T</stp>
        <tr r="G178" s="1"/>
      </tp>
      <tp>
        <v>180.29</v>
        <stp/>
        <stp>ContractData</stp>
        <stp>S.EXPD</stp>
        <stp>High</stp>
        <stp/>
        <stp>T</stp>
        <tr r="G177" s="1"/>
      </tp>
      <tp>
        <v>-7.3899999999999864</v>
        <stp/>
        <stp>ContractData</stp>
        <stp>S.AMAT</stp>
        <stp>NetLastTrade</stp>
        <stp/>
        <stp>T</stp>
        <tr r="D26" s="1"/>
      </tp>
      <tp>
        <v>1.1500000000000021</v>
        <stp/>
        <stp>ContractData</stp>
        <stp>S.SMCI</stp>
        <stp>NetLastTrade</stp>
        <stp/>
        <stp>T</stp>
        <tr r="D408" s="1"/>
      </tp>
      <tp>
        <v>-0.82999999999999829</v>
        <stp/>
        <stp>ContractData</stp>
        <stp>S.AMCR</stp>
        <stp>NetLastTrade</stp>
        <stp/>
        <stp>T</stp>
        <tr r="D27" s="1"/>
      </tp>
      <tp>
        <v>1.1000000000000227</v>
        <stp/>
        <stp>ContractData</stp>
        <stp>S.AMGN</stp>
        <stp>NetLastTrade</stp>
        <stp/>
        <stp>T</stp>
        <tr r="D30" s="1"/>
      </tp>
      <tp>
        <v>4.9200000000000159</v>
        <stp/>
        <stp>ContractData</stp>
        <stp>S.AMZN</stp>
        <stp>NetLastTrade</stp>
        <stp/>
        <stp>T</stp>
        <tr r="D33" s="1"/>
      </tp>
      <tp>
        <v>88.06</v>
        <stp/>
        <stp>ContractData</stp>
        <stp>S.DXCM</stp>
        <stp>High</stp>
        <stp/>
        <stp>T</stp>
        <tr r="G152" s="1"/>
      </tp>
      <tp>
        <v>597.99</v>
        <stp/>
        <stp>ContractData</stp>
        <stp>S.AXON</stp>
        <stp>High</stp>
        <stp/>
        <stp>T</stp>
        <tr r="G50" s="1"/>
      </tp>
      <tp>
        <v>-1.6899999999999977</v>
        <stp/>
        <stp>ContractData</stp>
        <stp>S.TMUS</stp>
        <stp>NetLastTrade</stp>
        <stp/>
        <stp>T</stp>
        <tr r="D440" s="1"/>
      </tp>
      <tp>
        <v>39062098.7601064</v>
        <stp/>
        <stp>StudyData</stp>
        <stp>S.MSFT</stp>
        <stp>MA</stp>
        <stp>InputChoice=Vol,MAType=Sim,Period=21</stp>
        <stp>MA</stp>
        <stp>D</stp>
        <stp>-1</stp>
        <stp>all</stp>
        <stp/>
        <stp/>
        <stp/>
        <stp>T</stp>
        <tr r="N323" s="1"/>
      </tp>
      <tp>
        <v>1741994.367954762</v>
        <stp/>
        <stp>StudyData</stp>
        <stp>S.ODFL</stp>
        <stp>MA</stp>
        <stp>InputChoice=Vol,MAType=Sim,Period=21</stp>
        <stp>MA</stp>
        <stp>D</stp>
        <stp>-1</stp>
        <stp>all</stp>
        <stp/>
        <stp/>
        <stp/>
        <stp>T</stp>
        <tr r="N349" s="1"/>
      </tp>
      <tp>
        <v>38.300000000000004</v>
        <stp/>
        <stp>ContractData</stp>
        <stp>S.UDR</stp>
        <stp>Open</stp>
        <stp/>
        <stp>T</stp>
        <tr r="F458" s="1"/>
      </tp>
      <tp>
        <v>128.32</v>
        <stp/>
        <stp>ContractData</stp>
        <stp>S.UAL</stp>
        <stp>Open</stp>
        <stp/>
        <stp>T</stp>
        <tr r="F456" s="1"/>
      </tp>
      <tp>
        <v>0.12999999999999901</v>
        <stp/>
        <stp>ContractData</stp>
        <stp>S.GEN</stp>
        <stp>NetLastTrade</stp>
        <stp/>
        <stp>T</stp>
        <tr r="D206" s="1"/>
      </tp>
      <tp>
        <v>2.3399999999999181</v>
        <stp/>
        <stp>ContractData</stp>
        <stp>S.GEV</stp>
        <stp>NetLastTrade</stp>
        <stp/>
        <stp>T</stp>
        <tr r="D207" s="1"/>
      </tp>
      <tp>
        <v>226.88</v>
        <stp/>
        <stp>ContractData</stp>
        <stp>S.RTX</stp>
        <stp>High</stp>
        <stp/>
        <stp>T</stp>
        <tr r="G400" s="1"/>
      </tp>
      <tp>
        <v>408.6</v>
        <stp/>
        <stp>ContractData</stp>
        <stp>S.UNH</stp>
        <stp>Open</stp>
        <stp/>
        <stp>T</stp>
        <tr r="F461" s="1"/>
      </tp>
      <tp>
        <v>0.16000000000000369</v>
        <stp/>
        <stp>ContractData</stp>
        <stp>S.GIS</stp>
        <stp>NetLastTrade</stp>
        <stp/>
        <stp>T</stp>
        <tr r="D209" s="1"/>
      </tp>
      <tp>
        <v>292.13</v>
        <stp/>
        <stp>ContractData</stp>
        <stp>S.UNP</stp>
        <stp>Open</stp>
        <stp/>
        <stp>T</stp>
        <tr r="F462" s="1"/>
      </tp>
      <tp>
        <v>172.91</v>
        <stp/>
        <stp>ContractData</stp>
        <stp>S.UHS</stp>
        <stp>Open</stp>
        <stp/>
        <stp>T</stp>
        <tr r="F459" s="1"/>
      </tp>
      <tp>
        <v>216.6</v>
        <stp/>
        <stp>ContractData</stp>
        <stp>S.RSG</stp>
        <stp>High</stp>
        <stp/>
        <stp>T</stp>
        <tr r="G399" s="1"/>
      </tp>
      <tp>
        <v>-2.9000000000000057</v>
        <stp/>
        <stp>ContractData</stp>
        <stp>S.GLW</stp>
        <stp>NetLastTrade</stp>
        <stp/>
        <stp>T</stp>
        <tr r="D211" s="1"/>
      </tp>
      <tp>
        <v>219.68</v>
        <stp/>
        <stp>ContractData</stp>
        <stp>S.RMD</stp>
        <stp>High</stp>
        <stp/>
        <stp>T</stp>
        <tr r="G394" s="1"/>
      </tp>
      <tp>
        <v>37.480000000000004</v>
        <stp/>
        <stp>ContractData</stp>
        <stp>S.ROL</stp>
        <stp>High</stp>
        <stp/>
        <stp>T</stp>
        <tr r="G396" s="1"/>
      </tp>
      <tp>
        <v>442.77</v>
        <stp/>
        <stp>ContractData</stp>
        <stp>S.ROK</stp>
        <stp>High</stp>
        <stp/>
        <stp>T</stp>
        <tr r="G395" s="1"/>
      </tp>
      <tp>
        <v>403.99</v>
        <stp/>
        <stp>ContractData</stp>
        <stp>S.ROP</stp>
        <stp>High</stp>
        <stp/>
        <stp>T</stp>
        <tr r="G397" s="1"/>
      </tp>
      <tp>
        <v>-0.46000000000000796</v>
        <stp/>
        <stp>ContractData</stp>
        <stp>S.GPN</stp>
        <stp>NetLastTrade</stp>
        <stp/>
        <stp>T</stp>
        <tr r="D217" s="1"/>
      </tp>
      <tp>
        <v>-1.4300000000000068</v>
        <stp/>
        <stp>ContractData</stp>
        <stp>S.GPC</stp>
        <stp>NetLastTrade</stp>
        <stp/>
        <stp>T</stp>
        <tr r="D216" s="1"/>
      </tp>
      <tp>
        <v>13.460000000000036</v>
        <stp/>
        <stp>ContractData</stp>
        <stp>S.GWW</stp>
        <stp>NetLastTrade</stp>
        <stp/>
        <stp>T</stp>
        <tr r="D220" s="1"/>
      </tp>
      <tp>
        <v>104.5</v>
        <stp/>
        <stp>ContractData</stp>
        <stp>S.UPS</stp>
        <stp>Open</stp>
        <stp/>
        <stp>T</stp>
        <tr r="F463" s="1"/>
      </tp>
      <tp>
        <v>1162.68</v>
        <stp/>
        <stp>ContractData</stp>
        <stp>S.URI</stp>
        <stp>Open</stp>
        <stp/>
        <stp>T</stp>
        <tr r="F464" s="1"/>
      </tp>
      <tp>
        <v>180</v>
        <stp/>
        <stp>ContractData</stp>
        <stp>S.RJF</stp>
        <stp>High</stp>
        <stp/>
        <stp>T</stp>
        <tr r="G392" s="1"/>
      </tp>
      <tp>
        <v>63.51</v>
        <stp/>
        <stp>ContractData</stp>
        <stp>S.USB</stp>
        <stp>Open</stp>
        <stp/>
        <stp>T</stp>
        <tr r="F465" s="1"/>
      </tp>
      <tp>
        <v>77.28</v>
        <stp/>
        <stp>ContractData</stp>
        <stp>S.REG</stp>
        <stp>High</stp>
        <stp/>
        <stp>T</stp>
        <tr r="G389" s="1"/>
      </tp>
      <tp>
        <v>317</v>
        <stp/>
        <stp>ContractData</stp>
        <stp>S.RCL</stp>
        <stp>High</stp>
        <stp/>
        <stp>T</stp>
        <tr r="G388" s="1"/>
      </tp>
      <tp>
        <v>-2.789999999999992</v>
        <stp/>
        <stp>ContractData</stp>
        <stp>S.ALLE</stp>
        <stp>NetLastTrade</stp>
        <stp/>
        <stp>T</stp>
        <tr r="D25" s="1"/>
      </tp>
      <tp>
        <v>59</v>
        <stp/>
        <stp>ContractData</stp>
        <stp>S.PYPL</stp>
        <stp>High</stp>
        <stp/>
        <stp>T</stp>
        <tr r="G385" s="1"/>
      </tp>
      <tp>
        <v>-3.4900000000000091</v>
        <stp/>
        <stp>ContractData</stp>
        <stp>S.KLAC</stp>
        <stp>NetLastTrade</stp>
        <stp/>
        <stp>T</stp>
        <tr r="D272" s="1"/>
      </tp>
      <tp>
        <v>0.16813787305591718</v>
        <stp/>
        <stp>StudyData</stp>
        <stp>S.T</stp>
        <stp>PCB</stp>
        <stp>BaseType=Index,Index=1</stp>
        <stp>Close</stp>
        <stp>W</stp>
        <stp>0</stp>
        <stp>all</stp>
        <stp/>
        <stp/>
        <stp/>
        <stp>T</stp>
        <tr r="I428" s="1"/>
      </tp>
      <tp>
        <v>15.120772946859915</v>
        <stp/>
        <stp>StudyData</stp>
        <stp>S.T</stp>
        <stp>PCB</stp>
        <stp>BaseType=Index,Index=1</stp>
        <stp>Close</stp>
        <stp>Q</stp>
        <stp>0</stp>
        <stp>all</stp>
        <stp/>
        <stp/>
        <stp/>
        <stp>T</stp>
        <tr r="K428" s="1"/>
      </tp>
      <tp>
        <v>-4.0660225442834061</v>
        <stp/>
        <stp>StudyData</stp>
        <stp>S.T</stp>
        <stp>PCB</stp>
        <stp>BaseType=Index,Index=1</stp>
        <stp>Close</stp>
        <stp>A</stp>
        <stp>0</stp>
        <stp>all</stp>
        <stp/>
        <stp/>
        <stp/>
        <stp>T</stp>
        <tr r="L428" s="1"/>
      </tp>
      <tp>
        <v>2.4946236559139865</v>
        <stp/>
        <stp>StudyData</stp>
        <stp>S.T</stp>
        <stp>PCB</stp>
        <stp>BaseType=Index,Index=1</stp>
        <stp>Close</stp>
        <stp>M</stp>
        <stp>0</stp>
        <stp>all</stp>
        <stp/>
        <stp/>
        <stp/>
        <stp>T</stp>
        <tr r="J428" s="1"/>
      </tp>
      <tp>
        <v>0.50999999999999091</v>
        <stp/>
        <stp>ContractData</stp>
        <stp>S.FLEX</stp>
        <stp>NetLastTrade</stp>
        <stp/>
        <stp>T</stp>
        <tr r="D195" s="1"/>
      </tp>
      <tp>
        <v>-2.7800000000000011</v>
        <stp/>
        <stp>ContractData</stp>
        <stp>S.BLDR</stp>
        <stp>NetLastTrade</stp>
        <stp/>
        <stp>T</stp>
        <tr r="D65" s="1"/>
      </tp>
      <tp>
        <v>0.79000000000002046</v>
        <stp/>
        <stp>ContractData</stp>
        <stp>S.ALGN</stp>
        <stp>NetLastTrade</stp>
        <stp/>
        <stp>T</stp>
        <tr r="D23" s="1"/>
      </tp>
      <tp>
        <v>102.23</v>
        <stp/>
        <stp>ContractData</stp>
        <stp>S.WYNN</stp>
        <stp>High</stp>
        <stp/>
        <stp>T</stp>
        <tr r="G496" s="1"/>
      </tp>
      <tp>
        <v>-0.71999999999999886</v>
        <stp/>
        <stp>ContractData</stp>
        <stp>S.VLTO</stp>
        <stp>NetLastTrade</stp>
        <stp/>
        <stp>T</stp>
        <tr r="D470" s="1"/>
      </tp>
      <tp>
        <v>-10.779999999999973</v>
        <stp/>
        <stp>ContractData</stp>
        <stp>S.ULTA</stp>
        <stp>NetLastTrade</stp>
        <stp/>
        <stp>T</stp>
        <tr r="D460" s="1"/>
      </tp>
      <tp>
        <v>-0.55000000000001137</v>
        <stp/>
        <stp>ContractData</stp>
        <stp>S.DLTR</stp>
        <stp>NetLastTrade</stp>
        <stp/>
        <stp>T</stp>
        <tr r="D142" s="1"/>
      </tp>
      <tp>
        <v>7.2000000000000171</v>
        <stp/>
        <stp>ContractData</stp>
        <stp>S.PLTR</stp>
        <stp>NetLastTrade</stp>
        <stp/>
        <stp>T</stp>
        <tr r="D371" s="1"/>
      </tp>
      <tp>
        <v>8107716.03501081</v>
        <stp/>
        <stp>StudyData</stp>
        <stp>S.CSGP</stp>
        <stp>MA</stp>
        <stp>InputChoice=Vol,MAType=Sim,Period=21</stp>
        <stp>MA</stp>
        <stp>D</stp>
        <stp>-1</stp>
        <stp>all</stp>
        <stp/>
        <stp/>
        <stp/>
        <stp>T</stp>
        <tr r="N120" s="1"/>
      </tp>
      <tp>
        <v>1198280.3865161911</v>
        <stp/>
        <stp>StudyData</stp>
        <stp>S.TRGP</stp>
        <stp>MA</stp>
        <stp>InputChoice=Vol,MAType=Sim,Period=21</stp>
        <stp>MA</stp>
        <stp>D</stp>
        <stp>-1</stp>
        <stp>all</stp>
        <stp/>
        <stp/>
        <stp/>
        <stp>T</stp>
        <tr r="N443" s="1"/>
      </tp>
      <tp>
        <v>533.81000000000006</v>
        <stp/>
        <stp>ContractData</stp>
        <stp>S.BRKB</stp>
        <stp>LastTrade</stp>
        <stp/>
        <stp>T</stp>
        <tr r="C70" s="1"/>
      </tp>
      <tp>
        <v>9.07</v>
        <stp/>
        <stp>ContractData</stp>
        <stp>S.PSKY</stp>
        <stp>LastTrade</stp>
        <stp/>
        <stp>T</stp>
        <tr r="C381" s="1"/>
      </tp>
      <tp>
        <v>1978242.3616437621</v>
        <stp/>
        <stp>StudyData</stp>
        <stp>S.SPGI</stp>
        <stp>MA</stp>
        <stp>InputChoice=Vol,MAType=Sim,Period=21</stp>
        <stp>MA</stp>
        <stp>D</stp>
        <stp>-1</stp>
        <stp>all</stp>
        <stp/>
        <stp/>
        <stp/>
        <stp>T</stp>
        <tr r="N415" s="1"/>
      </tp>
      <tp>
        <v>1800511.1581185239</v>
        <stp/>
        <stp>StudyData</stp>
        <stp>S.ACGL</stp>
        <stp>MA</stp>
        <stp>InputChoice=Vol,MAType=Sim,Period=21</stp>
        <stp>MA</stp>
        <stp>D</stp>
        <stp>-1</stp>
        <stp>all</stp>
        <stp/>
        <stp/>
        <stp/>
        <stp>T</stp>
        <tr r="N7" s="1"/>
      </tp>
      <tp>
        <v>2663038.3423805302</v>
        <stp/>
        <stp>StudyData</stp>
        <stp>S.AMGN</stp>
        <stp>MA</stp>
        <stp>InputChoice=Vol,MAType=Sim,Period=21</stp>
        <stp>MA</stp>
        <stp>D</stp>
        <stp>-1</stp>
        <stp>all</stp>
        <stp/>
        <stp/>
        <stp/>
        <stp>T</stp>
        <tr r="N30" s="1"/>
      </tp>
      <tp>
        <v>937082.38002799999</v>
        <stp/>
        <stp>StudyData</stp>
        <stp>S.ALGN</stp>
        <stp>MA</stp>
        <stp>InputChoice=Vol,MAType=Sim,Period=21</stp>
        <stp>MA</stp>
        <stp>D</stp>
        <stp>-1</stp>
        <stp>all</stp>
        <stp/>
        <stp/>
        <stp/>
        <stp>T</stp>
        <tr r="N23" s="1"/>
      </tp>
      <tp>
        <v>784385.41554171406</v>
        <stp/>
        <stp>StudyData</stp>
        <stp>S.REGN</stp>
        <stp>MA</stp>
        <stp>InputChoice=Vol,MAType=Sim,Period=21</stp>
        <stp>MA</stp>
        <stp>D</stp>
        <stp>-1</stp>
        <stp>all</stp>
        <stp/>
        <stp/>
        <stp/>
        <stp>T</stp>
        <tr r="N390" s="1"/>
      </tp>
      <tp>
        <v>69.33</v>
        <stp/>
        <stp>ContractData</stp>
        <stp>S.SWKS</stp>
        <stp>LastTrade</stp>
        <stp/>
        <stp>T</stp>
        <tr r="C424" s="1"/>
      </tp>
      <tp>
        <v>18847140.35170915</v>
        <stp/>
        <stp>StudyData</stp>
        <stp>S.AVGO</stp>
        <stp>MA</stp>
        <stp>InputChoice=Vol,MAType=Sim,Period=21</stp>
        <stp>MA</stp>
        <stp>D</stp>
        <stp>-1</stp>
        <stp>all</stp>
        <stp/>
        <stp/>
        <stp/>
        <stp>T</stp>
        <tr r="N47" s="1"/>
      </tp>
      <tp>
        <v>90.67</v>
        <stp/>
        <stp>ContractData</stp>
        <stp>S.IBKR</stp>
        <stp>LastTrade</stp>
        <stp/>
        <stp>T</stp>
        <tr r="C241" s="1"/>
      </tp>
      <tp>
        <v>1230</v>
        <stp/>
        <stp>ContractData</stp>
        <stp>S.TDG</stp>
        <stp>Open</stp>
        <stp/>
        <stp>T</stp>
        <tr r="F430" s="1"/>
      </tp>
      <tp>
        <v>1.3499999999999943</v>
        <stp/>
        <stp>ContractData</stp>
        <stp>S.FCX</stp>
        <stp>NetLastTrade</stp>
        <stp/>
        <stp>T</stp>
        <tr r="D183" s="1"/>
      </tp>
      <tp>
        <v>694.13</v>
        <stp/>
        <stp>ContractData</stp>
        <stp>S.TDY</stp>
        <stp>Open</stp>
        <stp/>
        <stp>T</stp>
        <tr r="F431" s="1"/>
      </tp>
      <tp>
        <v>215.73000000000002</v>
        <stp/>
        <stp>ContractData</stp>
        <stp>S.TEL</stp>
        <stp>Open</stp>
        <stp/>
        <stp>T</stp>
        <tr r="F433" s="1"/>
      </tp>
      <tp>
        <v>386.65000000000003</v>
        <stp/>
        <stp>ContractData</stp>
        <stp>S.TER</stp>
        <stp>Open</stp>
        <stp/>
        <stp>T</stp>
        <tr r="F434" s="1"/>
      </tp>
      <tp>
        <v>52</v>
        <stp/>
        <stp>ContractData</stp>
        <stp>S.TFC</stp>
        <stp>Open</stp>
        <stp/>
        <stp>T</stp>
        <tr r="F435" s="1"/>
      </tp>
      <tp>
        <v>149.14000000000001</v>
        <stp/>
        <stp>ContractData</stp>
        <stp>S.TGT</stp>
        <stp>Open</stp>
        <stp/>
        <stp>T</stp>
        <tr r="F436" s="1"/>
      </tp>
      <tp>
        <v>341.41</v>
        <stp/>
        <stp>ContractData</stp>
        <stp>S.SYK</stp>
        <stp>High</stp>
        <stp/>
        <stp>T</stp>
        <tr r="G426" s="1"/>
      </tp>
      <tp>
        <v>78.36</v>
        <stp/>
        <stp>ContractData</stp>
        <stp>S.SYF</stp>
        <stp>High</stp>
        <stp/>
        <stp>T</stp>
        <tr r="G425" s="1"/>
      </tp>
      <tp>
        <v>84.75</v>
        <stp/>
        <stp>ContractData</stp>
        <stp>S.SYY</stp>
        <stp>High</stp>
        <stp/>
        <stp>T</stp>
        <tr r="G427" s="1"/>
      </tp>
      <tp>
        <v>42.72</v>
        <stp/>
        <stp>ContractData</stp>
        <stp>S.TAP</stp>
        <stp>Open</stp>
        <stp/>
        <stp>T</stp>
        <tr r="F429" s="1"/>
      </tp>
      <tp>
        <v>6.0800000000000409</v>
        <stp/>
        <stp>ContractData</stp>
        <stp>S.FDX</stp>
        <stp>NetLastTrade</stp>
        <stp/>
        <stp>T</stp>
        <tr r="D185" s="1"/>
      </tp>
      <tp>
        <v>1</v>
        <stp/>
        <stp>ContractData</stp>
        <stp>S.FDS</stp>
        <stp>NetLastTrade</stp>
        <stp/>
        <stp>T</stp>
        <tr r="D184" s="1"/>
      </tp>
      <tp>
        <v>588.53</v>
        <stp/>
        <stp>ContractData</stp>
        <stp>S.TMO</stp>
        <stp>Open</stp>
        <stp/>
        <stp>T</stp>
        <tr r="F439" s="1"/>
      </tp>
      <tp>
        <v>238.39000000000001</v>
        <stp/>
        <stp>ContractData</stp>
        <stp>S.STE</stp>
        <stp>High</stp>
        <stp/>
        <stp>T</stp>
        <tr r="G417" s="1"/>
      </tp>
      <tp>
        <v>826.89</v>
        <stp/>
        <stp>ContractData</stp>
        <stp>S.STX</stp>
        <stp>High</stp>
        <stp/>
        <stp>T</stp>
        <tr r="G420" s="1"/>
      </tp>
      <tp>
        <v>134.5</v>
        <stp/>
        <stp>ContractData</stp>
        <stp>S.STZ</stp>
        <stp>High</stp>
        <stp/>
        <stp>T</stp>
        <tr r="G421" s="1"/>
      </tp>
      <tp>
        <v>186.82</v>
        <stp/>
        <stp>ContractData</stp>
        <stp>S.STT</stp>
        <stp>High</stp>
        <stp/>
        <stp>T</stp>
        <tr r="G419" s="1"/>
      </tp>
      <tp>
        <v>102.64</v>
        <stp/>
        <stp>ContractData</stp>
        <stp>S.SWK</stp>
        <stp>High</stp>
        <stp/>
        <stp>T</stp>
        <tr r="G423" s="1"/>
      </tp>
      <tp>
        <v>4.5800000000001546</v>
        <stp/>
        <stp>ContractData</stp>
        <stp>S.FIX</stp>
        <stp>NetLastTrade</stp>
        <stp/>
        <stp>T</stp>
        <tr r="D194" s="1"/>
      </tp>
      <tp>
        <v>-0.3300000000000054</v>
        <stp/>
        <stp>ContractData</stp>
        <stp>S.FIS</stp>
        <stp>NetLastTrade</stp>
        <stp/>
        <stp>T</stp>
        <tr r="D191" s="1"/>
      </tp>
      <tp>
        <v>-0.64999999999999858</v>
        <stp/>
        <stp>ContractData</stp>
        <stp>S.FOX</stp>
        <stp>NetLastTrade</stp>
        <stp/>
        <stp>T</stp>
        <tr r="D196" s="1"/>
      </tp>
      <tp>
        <v>223.41</v>
        <stp/>
        <stp>ContractData</stp>
        <stp>S.SPG</stp>
        <stp>High</stp>
        <stp/>
        <stp>T</stp>
        <tr r="G414" s="1"/>
      </tp>
      <tp>
        <v>775.05000000000007</v>
        <stp/>
        <stp>ContractData</stp>
        <stp>S.SPY</stp>
        <stp>High</stp>
        <stp/>
        <stp>T</stp>
        <tr r="Y8" s="2"/>
      </tp>
      <tp>
        <v>160.79</v>
        <stp/>
        <stp>ContractData</stp>
        <stp>S.TJX</stp>
        <stp>Open</stp>
        <stp/>
        <stp>T</stp>
        <tr r="F437" s="1"/>
      </tp>
      <tp>
        <v>186.48</v>
        <stp/>
        <stp>ContractData</stp>
        <stp>S.TKO</stp>
        <stp>Open</stp>
        <stp/>
        <stp>T</stp>
        <tr r="F438" s="1"/>
      </tp>
      <tp>
        <v>85.16</v>
        <stp/>
        <stp>ContractData</stp>
        <stp>S.SRE</stp>
        <stp>High</stp>
        <stp/>
        <stp>T</stp>
        <tr r="G416" s="1"/>
      </tp>
      <tp>
        <v>13.47</v>
        <stp/>
        <stp>ContractData</stp>
        <stp>S.TTD</stp>
        <stp>Open</stp>
        <stp/>
        <stp>T</stp>
        <tr r="F451" s="1"/>
      </tp>
      <tp>
        <v>52.46</v>
        <stp/>
        <stp>ContractData</stp>
        <stp>S.SLB</stp>
        <stp>High</stp>
        <stp/>
        <stp>T</stp>
        <tr r="G407" s="1"/>
      </tp>
      <tp>
        <v>-1.5499999999999972</v>
        <stp/>
        <stp>ContractData</stp>
        <stp>S.FRT</stp>
        <stp>NetLastTrade</stp>
        <stp/>
        <stp>T</stp>
        <tr r="D198" s="1"/>
      </tp>
      <tp>
        <v>418.25</v>
        <stp/>
        <stp>ContractData</stp>
        <stp>S.SNA</stp>
        <stp>High</stp>
        <stp/>
        <stp>T</stp>
        <tr r="G409" s="1"/>
      </tp>
      <tp>
        <v>346.3</v>
        <stp/>
        <stp>ContractData</stp>
        <stp>S.TPL</stp>
        <stp>Open</stp>
        <stp/>
        <stp>T</stp>
        <tr r="F441" s="1"/>
      </tp>
      <tp>
        <v>161.52000000000001</v>
        <stp/>
        <stp>ContractData</stp>
        <stp>S.TPR</stp>
        <stp>Open</stp>
        <stp/>
        <stp>T</stp>
        <tr r="F442" s="1"/>
      </tp>
      <tp>
        <v>368.32</v>
        <stp/>
        <stp>ContractData</stp>
        <stp>S.SHW</stp>
        <stp>High</stp>
        <stp/>
        <stp>T</stp>
        <tr r="G405" s="1"/>
      </tp>
      <tp>
        <v>382.48</v>
        <stp/>
        <stp>ContractData</stp>
        <stp>S.TRV</stp>
        <stp>Open</stp>
        <stp/>
        <stp>T</stp>
        <tr r="F446" s="1"/>
      </tp>
      <tp>
        <v>57.81</v>
        <stp/>
        <stp>ContractData</stp>
        <stp>S.TSN</stp>
        <stp>Open</stp>
        <stp/>
        <stp>T</stp>
        <tr r="F449" s="1"/>
      </tp>
      <tp>
        <v>119.21000000000001</v>
        <stp/>
        <stp>ContractData</stp>
        <stp>S.SJM</stp>
        <stp>High</stp>
        <stp/>
        <stp>T</stp>
        <tr r="G406" s="1"/>
      </tp>
      <tp>
        <v>-0.28999999999999915</v>
        <stp/>
        <stp>ContractData</stp>
        <stp>S.FTV</stp>
        <stp>NetLastTrade</stp>
        <stp/>
        <stp>T</stp>
        <tr r="D201" s="1"/>
      </tp>
      <tp>
        <v>288.07</v>
        <stp/>
        <stp>ContractData</stp>
        <stp>S.TXN</stp>
        <stp>Open</stp>
        <stp/>
        <stp>T</stp>
        <tr r="F453" s="1"/>
      </tp>
      <tp>
        <v>89.3</v>
        <stp/>
        <stp>ContractData</stp>
        <stp>S.TXT</stp>
        <stp>Open</stp>
        <stp/>
        <stp>T</stp>
        <tr r="F454" s="1"/>
      </tp>
      <tp>
        <v>308.36</v>
        <stp/>
        <stp>ContractData</stp>
        <stp>S.TYL</stp>
        <stp>Open</stp>
        <stp/>
        <stp>T</stp>
        <tr r="F455" s="1"/>
      </tp>
      <tp>
        <v>1578719.3591120001</v>
        <stp/>
        <stp>ContractData</stp>
        <stp>S.MDLZ</stp>
        <stp>T_CVol</stp>
        <stp/>
        <stp>T</stp>
        <tr r="M304" s="1"/>
      </tp>
      <tp>
        <v>580505.15856600006</v>
        <stp/>
        <stp>ContractData</stp>
        <stp>S.IP</stp>
        <stp>T_CVol</stp>
        <stp/>
        <stp>T</stp>
        <tr r="M251" s="1"/>
      </tp>
      <tp>
        <v>-0.26000000000000512</v>
        <stp/>
        <stp>ContractData</stp>
        <stp>S.ECHO</stp>
        <stp>NetLastTrade</stp>
        <stp/>
        <stp>T</stp>
        <tr r="D154" s="1"/>
      </tp>
      <tp>
        <v>1.4399999999999977</v>
        <stp/>
        <stp>ContractData</stp>
        <stp>S.SCHW</stp>
        <stp>NetLastTrade</stp>
        <stp/>
        <stp>T</stp>
        <tr r="D404" s="1"/>
      </tp>
      <tp>
        <v>-2.9099999999999966</v>
        <stp/>
        <stp>ContractData</stp>
        <stp>S.MCHP</stp>
        <stp>NetLastTrade</stp>
        <stp/>
        <stp>T</stp>
        <tr r="D301" s="1"/>
      </tp>
      <tp>
        <v>19.11</v>
        <stp/>
        <stp>ContractData</stp>
        <stp>S.KVUE</stp>
        <stp>High</stp>
        <stp/>
        <stp>T</stp>
        <tr r="G277" s="1"/>
      </tp>
      <tp>
        <v>116.46000000000001</v>
        <stp/>
        <stp>ContractData</stp>
        <stp>S.RVTY</stp>
        <stp>High</stp>
        <stp/>
        <stp>T</stp>
        <tr r="G401" s="1"/>
      </tp>
      <tp>
        <v>-0.58999999999999986</v>
        <stp/>
        <stp>ContractData</stp>
        <stp>S.NCLH</stp>
        <stp>NetLastTrade</stp>
        <stp/>
        <stp>T</stp>
        <tr r="D328" s="1"/>
      </tp>
      <tp>
        <v>83.24</v>
        <stp/>
        <stp>ContractData</stp>
        <stp>S.EVRG</stp>
        <stp>High</stp>
        <stp/>
        <stp>T</stp>
        <tr r="G173" s="1"/>
      </tp>
      <tp>
        <v>-3.5900000000000034</v>
        <stp/>
        <stp>ContractData</stp>
        <stp>S.QCOM</stp>
        <stp>NetLastTrade</stp>
        <stp/>
        <stp>T</stp>
        <tr r="D387" s="1"/>
      </tp>
      <tp>
        <v>1038.93</v>
        <stp/>
        <stp>ContractData</stp>
        <stp>S.EQIX</stp>
        <stp>Open</stp>
        <stp/>
        <stp>T</stp>
        <tr r="F165" s="1"/>
      </tp>
      <tp>
        <v>-0.35000000000002274</v>
        <stp/>
        <stp>ContractData</stp>
        <stp>S.PCAR</stp>
        <stp>NetLastTrade</stp>
        <stp/>
        <stp>T</stp>
        <tr r="D359" s="1"/>
      </tp>
      <tp>
        <v>-0.57000000000000739</v>
        <stp/>
        <stp>ContractData</stp>
        <stp>S.ACGL</stp>
        <stp>NetLastTrade</stp>
        <stp/>
        <stp>T</stp>
        <tr r="D7" s="1"/>
      </tp>
      <tp>
        <v>432.73</v>
        <stp/>
        <stp>ContractData</stp>
        <stp>S.AVGO</stp>
        <stp>High</stp>
        <stp/>
        <stp>T</stp>
        <tr r="G47" s="1"/>
      </tp>
      <tp>
        <v>224.13</v>
        <stp/>
        <stp>ContractData</stp>
        <stp>S.NVDA</stp>
        <stp>High</stp>
        <stp/>
        <stp>T</stp>
        <tr r="G343" s="1"/>
      </tp>
      <tp>
        <v>73.3</v>
        <stp/>
        <stp>ContractData</stp>
        <stp>S.CVNA</stp>
        <stp>High</stp>
        <stp/>
        <stp>T</stp>
        <tr r="G125" s="1"/>
      </tp>
      <tp>
        <v>11496906.22554905</v>
        <stp/>
        <stp>StudyData</stp>
        <stp>S.MCHP</stp>
        <stp>MA</stp>
        <stp>InputChoice=Vol,MAType=Sim,Period=21</stp>
        <stp>MA</stp>
        <stp>D</stp>
        <stp>-1</stp>
        <stp>all</stp>
        <stp/>
        <stp/>
        <stp/>
        <stp>T</stp>
        <tr r="N301" s="1"/>
      </tp>
      <tp>
        <v>5395783.63664738</v>
        <stp/>
        <stp>StudyData</stp>
        <stp>S.COHR</stp>
        <stp>MA</stp>
        <stp>InputChoice=Vol,MAType=Sim,Period=21</stp>
        <stp>MA</stp>
        <stp>D</stp>
        <stp>-1</stp>
        <stp>all</stp>
        <stp/>
        <stp/>
        <stp/>
        <stp>T</stp>
        <tr r="N106" s="1"/>
      </tp>
      <tp>
        <v>1059957.4163085709</v>
        <stp/>
        <stp>StudyData</stp>
        <stp>S.JBHT</stp>
        <stp>MA</stp>
        <stp>InputChoice=Vol,MAType=Sim,Period=21</stp>
        <stp>MA</stp>
        <stp>D</stp>
        <stp>-1</stp>
        <stp>all</stp>
        <stp/>
        <stp/>
        <stp/>
        <stp>T</stp>
        <tr r="N260" s="1"/>
      </tp>
      <tp>
        <v>1245.77</v>
        <stp/>
        <stp>ContractData</stp>
        <stp>S.SNDK</stp>
        <stp>LastTrade</stp>
        <stp/>
        <stp>T</stp>
        <tr r="C410" s="1"/>
      </tp>
      <tp>
        <v>8282247.0400685202</v>
        <stp/>
        <stp>StudyData</stp>
        <stp>S.SCHW</stp>
        <stp>MA</stp>
        <stp>InputChoice=Vol,MAType=Sim,Period=21</stp>
        <stp>MA</stp>
        <stp>D</stp>
        <stp>-1</stp>
        <stp>all</stp>
        <stp/>
        <stp/>
        <stp/>
        <stp>T</stp>
        <tr r="N404" s="1"/>
      </tp>
      <tp>
        <v>1020460.7026338089</v>
        <stp/>
        <stp>StudyData</stp>
        <stp>S.JKHY</stp>
        <stp>MA</stp>
        <stp>InputChoice=Vol,MAType=Sim,Period=21</stp>
        <stp>MA</stp>
        <stp>D</stp>
        <stp>-1</stp>
        <stp>all</stp>
        <stp/>
        <stp/>
        <stp/>
        <stp>T</stp>
        <tr r="N263" s="1"/>
      </tp>
      <tp>
        <v>143.07</v>
        <stp/>
        <stp>ContractData</stp>
        <stp>S.PODD</stp>
        <stp>LastTrade</stp>
        <stp/>
        <stp>T</stp>
        <tr r="C376" s="1"/>
      </tp>
      <tp>
        <v>219.25</v>
        <stp/>
        <stp>ContractData</stp>
        <stp>S.NVDA</stp>
        <stp>LastTrade</stp>
        <stp/>
        <stp>T</stp>
        <tr r="C343" s="1"/>
      </tp>
      <tp>
        <v>5891738.42771619</v>
        <stp/>
        <stp>StudyData</stp>
        <stp>S.GEHC</stp>
        <stp>MA</stp>
        <stp>InputChoice=Vol,MAType=Sim,Period=21</stp>
        <stp>MA</stp>
        <stp>D</stp>
        <stp>-1</stp>
        <stp>all</stp>
        <stp/>
        <stp/>
        <stp/>
        <stp>T</stp>
        <tr r="N205" s="1"/>
      </tp>
      <tp>
        <v>91.14</v>
        <stp/>
        <stp>ContractData</stp>
        <stp>S.GDDY</stp>
        <stp>LastTrade</stp>
        <stp/>
        <stp>T</stp>
        <tr r="C203" s="1"/>
      </tp>
      <tp>
        <v>5497729.72832024</v>
        <stp/>
        <stp>StudyData</stp>
        <stp>S.ECHO</stp>
        <stp>MA</stp>
        <stp>InputChoice=Vol,MAType=Sim,Period=21</stp>
        <stp>MA</stp>
        <stp>D</stp>
        <stp>-1</stp>
        <stp>all</stp>
        <stp/>
        <stp/>
        <stp/>
        <stp>T</stp>
        <tr r="N154" s="1"/>
      </tp>
      <tp>
        <v>71.91</v>
        <stp/>
        <stp>ContractData</stp>
        <stp>S.BLDR</stp>
        <stp>LastTrade</stp>
        <stp/>
        <stp>T</stp>
        <tr r="C65" s="1"/>
      </tp>
      <tp>
        <v>1.3100000000000023</v>
        <stp/>
        <stp>ContractData</stp>
        <stp>S.ICE</stp>
        <stp>NetLastTrade</stp>
        <stp/>
        <stp>T</stp>
        <tr r="D243" s="1"/>
      </tp>
      <tp>
        <v>0.24000000000000909</v>
        <stp/>
        <stp>ContractData</stp>
        <stp>S.IBM</stp>
        <stp>NetLastTrade</stp>
        <stp/>
        <stp>T</stp>
        <tr r="D242" s="1"/>
      </tp>
      <tp>
        <v>-1.4699999999999989</v>
        <stp/>
        <stp>ContractData</stp>
        <stp>S.IFF</stp>
        <stp>NetLastTrade</stp>
        <stp/>
        <stp>T</stp>
        <tr r="D246" s="1"/>
      </tp>
      <tp>
        <v>-0.25999999999999091</v>
        <stp/>
        <stp>ContractData</stp>
        <stp>S.IEX</stp>
        <stp>NetLastTrade</stp>
        <stp/>
        <stp>T</stp>
        <tr r="D245" s="1"/>
      </tp>
      <tp>
        <v>1931031.2074921429</v>
        <stp/>
        <stp>StudyData</stp>
        <stp>S.Q</stp>
        <stp>MA</stp>
        <stp>InputChoice=Vol,MAType=Sim,Period=21</stp>
        <stp>MA</stp>
        <stp>D</stp>
        <stp>-1</stp>
        <stp>all</stp>
        <stp/>
        <stp/>
        <stp/>
        <stp>T</stp>
        <tr r="N386" s="1"/>
      </tp>
      <tp>
        <v>75401208.330979899</v>
        <stp/>
        <stp>StudyData</stp>
        <stp>S.T</stp>
        <stp>MA</stp>
        <stp>InputChoice=Vol,MAType=Sim,Period=21</stp>
        <stp>MA</stp>
        <stp>D</stp>
        <stp>-1</stp>
        <stp>all</stp>
        <stp/>
        <stp/>
        <stp/>
        <stp>T</stp>
        <tr r="N428" s="1"/>
      </tp>
      <tp>
        <v>7046846.8265741896</v>
        <stp/>
        <stp>StudyData</stp>
        <stp>S.V</stp>
        <stp>MA</stp>
        <stp>InputChoice=Vol,MAType=Sim,Period=21</stp>
        <stp>MA</stp>
        <stp>D</stp>
        <stp>-1</stp>
        <stp>all</stp>
        <stp/>
        <stp/>
        <stp/>
        <stp>T</stp>
        <tr r="N466" s="1"/>
      </tp>
      <tp>
        <v>0.59000000000000341</v>
        <stp/>
        <stp>ContractData</stp>
        <stp>S.IRM</stp>
        <stp>NetLastTrade</stp>
        <stp/>
        <stp>T</stp>
        <tr r="D254" s="1"/>
      </tp>
      <tp>
        <v>2.289999999999992</v>
        <stp/>
        <stp>ContractData</stp>
        <stp>S.IQV</stp>
        <stp>NetLastTrade</stp>
        <stp/>
        <stp>T</stp>
        <tr r="D252" s="1"/>
      </tp>
      <tp>
        <v>905266.72611599998</v>
        <stp/>
        <stp>StudyData</stp>
        <stp>S.J</stp>
        <stp>MA</stp>
        <stp>InputChoice=Vol,MAType=Sim,Period=21</stp>
        <stp>MA</stp>
        <stp>D</stp>
        <stp>-1</stp>
        <stp>all</stp>
        <stp/>
        <stp/>
        <stp/>
        <stp>T</stp>
        <tr r="N259" s="1"/>
      </tp>
      <tp>
        <v>754577.85799504805</v>
        <stp/>
        <stp>StudyData</stp>
        <stp>S.L</stp>
        <stp>MA</stp>
        <stp>InputChoice=Vol,MAType=Sim,Period=21</stp>
        <stp>MA</stp>
        <stp>D</stp>
        <stp>-1</stp>
        <stp>all</stp>
        <stp/>
        <stp/>
        <stp/>
        <stp>T</stp>
        <tr r="N278" s="1"/>
      </tp>
      <tp>
        <v>0.41000000000000014</v>
        <stp/>
        <stp>ContractData</stp>
        <stp>S.IVZ</stp>
        <stp>NetLastTrade</stp>
        <stp/>
        <stp>T</stp>
        <tr r="D258" s="1"/>
      </tp>
      <tp>
        <v>-1.2599999999999909</v>
        <stp/>
        <stp>ContractData</stp>
        <stp>S.ITW</stp>
        <stp>NetLastTrade</stp>
        <stp/>
        <stp>T</stp>
        <tr r="D257" s="1"/>
      </tp>
      <tp>
        <v>4942420.0445729503</v>
        <stp/>
        <stp>StudyData</stp>
        <stp>S.O</stp>
        <stp>MA</stp>
        <stp>InputChoice=Vol,MAType=Sim,Period=21</stp>
        <stp>MA</stp>
        <stp>D</stp>
        <stp>-1</stp>
        <stp>all</stp>
        <stp/>
        <stp/>
        <stp/>
        <stp>T</stp>
        <tr r="N348" s="1"/>
      </tp>
      <tp>
        <v>2029470.6870235719</v>
        <stp/>
        <stp>StudyData</stp>
        <stp>S.A</stp>
        <stp>MA</stp>
        <stp>InputChoice=Vol,MAType=Sim,Period=21</stp>
        <stp>MA</stp>
        <stp>D</stp>
        <stp>-1</stp>
        <stp>all</stp>
        <stp/>
        <stp/>
        <stp/>
        <stp>T</stp>
        <tr r="N2" s="1"/>
      </tp>
      <tp>
        <v>12533385.531423811</v>
        <stp/>
        <stp>StudyData</stp>
        <stp>S.C</stp>
        <stp>MA</stp>
        <stp>InputChoice=Vol,MAType=Sim,Period=21</stp>
        <stp>MA</stp>
        <stp>D</stp>
        <stp>-1</stp>
        <stp>all</stp>
        <stp/>
        <stp/>
        <stp/>
        <stp>T</stp>
        <tr r="N75" s="1"/>
      </tp>
      <tp>
        <v>3826108.1654817201</v>
        <stp/>
        <stp>StudyData</stp>
        <stp>S.D</stp>
        <stp>MA</stp>
        <stp>InputChoice=Vol,MAType=Sim,Period=21</stp>
        <stp>MA</stp>
        <stp>D</stp>
        <stp>-1</stp>
        <stp>all</stp>
        <stp/>
        <stp/>
        <stp/>
        <stp>T</stp>
        <tr r="N128" s="1"/>
      </tp>
      <tp>
        <v>54814183.946206696</v>
        <stp/>
        <stp>StudyData</stp>
        <stp>S.F</stp>
        <stp>MA</stp>
        <stp>InputChoice=Vol,MAType=Sim,Period=21</stp>
        <stp>MA</stp>
        <stp>D</stp>
        <stp>-1</stp>
        <stp>all</stp>
        <stp/>
        <stp/>
        <stp/>
        <stp>T</stp>
        <tr r="N180" s="1"/>
      </tp>
      <tp>
        <v>853493.58916500001</v>
        <stp/>
        <stp>ContractData</stp>
        <stp>S.LULU</stp>
        <stp>T_CVol</stp>
        <stp/>
        <stp>T</stp>
        <tr r="M291" s="1"/>
      </tp>
      <tp>
        <v>896315.44402900001</v>
        <stp/>
        <stp>ContractData</stp>
        <stp>S.INTU</stp>
        <stp>T_CVol</stp>
        <stp/>
        <stp>T</stp>
        <tr r="M249" s="1"/>
      </tp>
      <tp>
        <v>-2</v>
        <stp/>
        <stp>ContractData</stp>
        <stp>S.JBHT</stp>
        <stp>NetLastTrade</stp>
        <stp/>
        <stp>T</stp>
        <tr r="D260" s="1"/>
      </tp>
      <tp>
        <v>2.8400000000000034</v>
        <stp/>
        <stp>ContractData</stp>
        <stp>S.IBKR</stp>
        <stp>NetLastTrade</stp>
        <stp/>
        <stp>T</stp>
        <tr r="D241" s="1"/>
      </tp>
      <tp>
        <v>28.61</v>
        <stp/>
        <stp>ContractData</stp>
        <stp>S.NWSA</stp>
        <stp>High</stp>
        <stp/>
        <stp>T</stp>
        <tr r="G346" s="1"/>
      </tp>
      <tp>
        <v>4.6899999999999977</v>
        <stp/>
        <stp>ContractData</stp>
        <stp>S.CBOE</stp>
        <stp>NetLastTrade</stp>
        <stp/>
        <stp>T</stp>
        <tr r="D81" s="1"/>
      </tp>
      <tp>
        <v>4.6899999999999977</v>
        <stp/>
        <stp>ContractData</stp>
        <stp>S.ABNB</stp>
        <stp>NetLastTrade</stp>
        <stp/>
        <stp>T</stp>
        <tr r="D5" s="1"/>
      </tp>
      <tp>
        <v>-7.0000000000000284E-2</v>
        <stp/>
        <stp>ContractData</stp>
        <stp>S.HBAN</stp>
        <stp>NetLastTrade</stp>
        <stp/>
        <stp>T</stp>
        <tr r="D223" s="1"/>
      </tp>
      <tp>
        <v>-3.0300000000000011</v>
        <stp/>
        <stp>ContractData</stp>
        <stp>S.SBAC</stp>
        <stp>NetLastTrade</stp>
        <stp/>
        <stp>T</stp>
        <tr r="D402" s="1"/>
      </tp>
      <tp>
        <v>-4.3799999999999955</v>
        <stp/>
        <stp>ContractData</stp>
        <stp>S.EBAY</stp>
        <stp>NetLastTrade</stp>
        <stp/>
        <stp>T</stp>
        <tr r="D153" s="1"/>
      </tp>
      <tp>
        <v>406.90000000000003</v>
        <stp/>
        <stp>ContractData</stp>
        <stp>S.SPGI</stp>
        <stp>Open</stp>
        <stp/>
        <stp>T</stp>
        <tr r="F415" s="1"/>
      </tp>
      <tp>
        <v>-1.4799999999999898</v>
        <stp/>
        <stp>ContractData</stp>
        <stp>S.ABBV</stp>
        <stp>NetLastTrade</stp>
        <stp/>
        <stp>T</stp>
        <tr r="D4" s="1"/>
      </tp>
      <tp>
        <v>2.3400000000000034</v>
        <stp/>
        <stp>ContractData</stp>
        <stp>S.UBER</stp>
        <stp>NetLastTrade</stp>
        <stp/>
        <stp>T</stp>
        <tr r="D457" s="1"/>
      </tp>
      <tp>
        <v>391.81</v>
        <stp/>
        <stp>ContractData</stp>
        <stp>S.CPAY</stp>
        <stp>Open</stp>
        <stp/>
        <stp>T</stp>
        <tr r="F112" s="1"/>
      </tp>
      <tp>
        <v>1428.22</v>
        <stp/>
        <stp>ContractData</stp>
        <stp>S.MPWR</stp>
        <stp>Open</stp>
        <stp/>
        <stp>T</stp>
        <tr r="F316" s="1"/>
      </tp>
      <tp>
        <v>49.06</v>
        <stp/>
        <stp>ContractData</stp>
        <stp>S.APTV</stp>
        <stp>Open</stp>
        <stp/>
        <stp>T</stp>
        <tr r="F42" s="1"/>
      </tp>
      <tp>
        <v>-3.3799999999999955</v>
        <stp/>
        <stp>ContractData</stp>
        <stp>S.CBRE</stp>
        <stp>NetLastTrade</stp>
        <stp/>
        <stp>T</stp>
        <tr r="D82" s="1"/>
      </tp>
      <tp>
        <v>2.5699999999999932</v>
        <stp/>
        <stp>ContractData</stp>
        <stp>S.ZBRA</stp>
        <stp>NetLastTrade</stp>
        <stp/>
        <stp>T</stp>
        <tr r="D503" s="1"/>
      </tp>
      <tp>
        <v>-0.51999999999999602</v>
        <stp/>
        <stp>ContractData</stp>
        <stp>S.SBUX</stp>
        <stp>NetLastTrade</stp>
        <stp/>
        <stp>T</stp>
        <tr r="D403" s="1"/>
      </tp>
      <tp>
        <v>29.35</v>
        <stp/>
        <stp>ContractData</stp>
        <stp>S.CPRT</stp>
        <stp>Open</stp>
        <stp/>
        <stp>T</stp>
        <tr r="F113" s="1"/>
      </tp>
      <tp>
        <v>70.75</v>
        <stp/>
        <stp>ContractData</stp>
        <stp>S.SWKS</stp>
        <stp>High</stp>
        <stp/>
        <stp>T</stp>
        <tr r="G424" s="1"/>
      </tp>
      <tp>
        <v>1548149.4412700001</v>
        <stp/>
        <stp>ContractData</stp>
        <stp>S.V</stp>
        <stp>T_CVol</stp>
        <stp/>
        <stp>T</stp>
        <tr r="M466" s="1"/>
      </tp>
      <tp>
        <v>3888416.1016779002</v>
        <stp/>
        <stp>StudyData</stp>
        <stp>S.OTIS</stp>
        <stp>MA</stp>
        <stp>InputChoice=Vol,MAType=Sim,Period=21</stp>
        <stp>MA</stp>
        <stp>D</stp>
        <stp>-1</stp>
        <stp>all</stp>
        <stp/>
        <stp/>
        <stp/>
        <stp>T</stp>
        <tr r="N355" s="1"/>
      </tp>
      <tp>
        <v>399.28000000000003</v>
        <stp/>
        <stp>ContractData</stp>
        <stp>S.CIEN</stp>
        <stp>LastTrade</stp>
        <stp/>
        <stp>T</stp>
        <tr r="C94" s="1"/>
      </tp>
      <tp>
        <v>716005.37350819097</v>
        <stp/>
        <stp>StudyData</stp>
        <stp>S.FFIV</stp>
        <stp>MA</stp>
        <stp>InputChoice=Vol,MAType=Sim,Period=21</stp>
        <stp>MA</stp>
        <stp>D</stp>
        <stp>-1</stp>
        <stp>all</stp>
        <stp/>
        <stp/>
        <stp/>
        <stp>T</stp>
        <tr r="N189" s="1"/>
      </tp>
      <tp>
        <v>574614.88229566696</v>
        <stp/>
        <stp>StudyData</stp>
        <stp>S.EQIX</stp>
        <stp>MA</stp>
        <stp>InputChoice=Vol,MAType=Sim,Period=21</stp>
        <stp>MA</stp>
        <stp>D</stp>
        <stp>-1</stp>
        <stp>all</stp>
        <stp/>
        <stp/>
        <stp/>
        <stp>T</stp>
        <tr r="N165" s="1"/>
      </tp>
      <tp>
        <v>1341730.391390953</v>
        <stp/>
        <stp>StudyData</stp>
        <stp>S.BIIB</stp>
        <stp>MA</stp>
        <stp>InputChoice=Vol,MAType=Sim,Period=21</stp>
        <stp>MA</stp>
        <stp>D</stp>
        <stp>-1</stp>
        <stp>all</stp>
        <stp/>
        <stp/>
        <stp/>
        <stp>T</stp>
        <tr r="N62" s="1"/>
      </tp>
      <tp>
        <v>1421634.114035334</v>
        <stp/>
        <stp>StudyData</stp>
        <stp>S.HSIC</stp>
        <stp>MA</stp>
        <stp>InputChoice=Vol,MAType=Sim,Period=21</stp>
        <stp>MA</stp>
        <stp>D</stp>
        <stp>-1</stp>
        <stp>all</stp>
        <stp/>
        <stp/>
        <stp/>
        <stp>T</stp>
        <tr r="N235" s="1"/>
      </tp>
      <tp>
        <v>305793.835875572</v>
        <stp/>
        <stp>StudyData</stp>
        <stp>S.ERIE</stp>
        <stp>MA</stp>
        <stp>InputChoice=Vol,MAType=Sim,Period=21</stp>
        <stp>MA</stp>
        <stp>D</stp>
        <stp>-1</stp>
        <stp>all</stp>
        <stp/>
        <stp/>
        <stp/>
        <stp>T</stp>
        <tr r="N168" s="1"/>
      </tp>
      <tp>
        <v>121.86</v>
        <stp/>
        <stp>ContractData</stp>
        <stp>S.FLEX</stp>
        <stp>LastTrade</stp>
        <stp/>
        <stp>T</stp>
        <tr r="C195" s="1"/>
      </tp>
      <tp>
        <v>191.16</v>
        <stp/>
        <stp>ContractData</stp>
        <stp>S.ANET</stp>
        <stp>LastTrade</stp>
        <stp/>
        <stp>T</stp>
        <tr r="C34" s="1"/>
      </tp>
      <tp>
        <v>234.55</v>
        <stp/>
        <stp>ContractData</stp>
        <stp>S.VEEV</stp>
        <stp>LastTrade</stp>
        <stp/>
        <stp>T</stp>
        <tr r="R39" s="2"/>
        <tr r="C467" s="1"/>
      </tp>
      <tp>
        <v>7716634.6398680499</v>
        <stp/>
        <stp>StudyData</stp>
        <stp>S.COIN</stp>
        <stp>MA</stp>
        <stp>InputChoice=Vol,MAType=Sim,Period=21</stp>
        <stp>MA</stp>
        <stp>D</stp>
        <stp>-1</stp>
        <stp>all</stp>
        <stp/>
        <stp/>
        <stp/>
        <stp>T</stp>
        <tr r="N107" s="1"/>
      </tp>
      <tp>
        <v>135.83000000000001</v>
        <stp/>
        <stp>ContractData</stp>
        <stp>S.ARES</stp>
        <stp>LastTrade</stp>
        <stp/>
        <stp>T</stp>
        <tr r="C44" s="1"/>
      </tp>
      <tp>
        <v>77.36</v>
        <stp/>
        <stp>ContractData</stp>
        <stp>S.UBER</stp>
        <stp>LastTrade</stp>
        <stp/>
        <stp>T</stp>
        <tr r="C457" s="1"/>
      </tp>
      <tp>
        <v>-1.8100000000000023</v>
        <stp/>
        <stp>ContractData</stp>
        <stp>S.HCA</stp>
        <stp>NetLastTrade</stp>
        <stp/>
        <stp>T</stp>
        <tr r="D224" s="1"/>
      </tp>
      <tp>
        <v>1.5200000000000031</v>
        <stp/>
        <stp>ContractData</stp>
        <stp>S.HAL</stp>
        <stp>NetLastTrade</stp>
        <stp/>
        <stp>T</stp>
        <tr r="D221" s="1"/>
      </tp>
      <tp>
        <v>0.43000000000000682</v>
        <stp/>
        <stp>ContractData</stp>
        <stp>S.HAS</stp>
        <stp>NetLastTrade</stp>
        <stp/>
        <stp>T</stp>
        <tr r="D222" s="1"/>
      </tp>
      <tp>
        <v>96.66</v>
        <stp/>
        <stp>ContractData</stp>
        <stp>S.ZBH</stp>
        <stp>Open</stp>
        <stp/>
        <stp>T</stp>
        <tr r="F502" s="1"/>
      </tp>
      <tp>
        <v>7.6899999999999977</v>
        <stp/>
        <stp>ContractData</stp>
        <stp>S.HII</stp>
        <stp>NetLastTrade</stp>
        <stp/>
        <stp>T</stp>
        <tr r="D227" s="1"/>
      </tp>
      <tp>
        <v>-0.68999999999999773</v>
        <stp/>
        <stp>ContractData</stp>
        <stp>S.HIG</stp>
        <stp>NetLastTrade</stp>
        <stp/>
        <stp>T</stp>
        <tr r="D226" s="1"/>
      </tp>
      <tp>
        <v>-2.710000000000008</v>
        <stp/>
        <stp>ContractData</stp>
        <stp>S.HON</stp>
        <stp>NetLastTrade</stp>
        <stp/>
        <stp>T</stp>
        <tr r="D229" s="1"/>
      </tp>
      <tp>
        <v>-5.0900000000000318</v>
        <stp/>
        <stp>ContractData</stp>
        <stp>S.HLT</stp>
        <stp>NetLastTrade</stp>
        <stp/>
        <stp>T</stp>
        <tr r="D228" s="1"/>
      </tp>
      <tp>
        <v>-0.87000000000000455</v>
        <stp/>
        <stp>ContractData</stp>
        <stp>S.HSY</stp>
        <stp>NetLastTrade</stp>
        <stp/>
        <stp>T</stp>
        <tr r="D237" s="1"/>
      </tp>
      <tp>
        <v>-0.57999999999999829</v>
        <stp/>
        <stp>ContractData</stp>
        <stp>S.HST</stp>
        <stp>NetLastTrade</stp>
        <stp/>
        <stp>T</stp>
        <tr r="D236" s="1"/>
      </tp>
      <tp>
        <v>72.400000000000006</v>
        <stp/>
        <stp>ContractData</stp>
        <stp>S.ZTS</stp>
        <stp>Open</stp>
        <stp/>
        <stp>T</stp>
        <tr r="F504" s="1"/>
      </tp>
      <tp>
        <v>-0.26999999999999957</v>
        <stp/>
        <stp>ContractData</stp>
        <stp>S.HRL</stp>
        <stp>NetLastTrade</stp>
        <stp/>
        <stp>T</stp>
        <tr r="D234" s="1"/>
      </tp>
      <tp>
        <v>2.1900000000000048</v>
        <stp/>
        <stp>ContractData</stp>
        <stp>S.HPE</stp>
        <stp>NetLastTrade</stp>
        <stp/>
        <stp>T</stp>
        <tr r="D232" s="1"/>
      </tp>
      <tp>
        <v>1.9999999999999574E-2</v>
        <stp/>
        <stp>ContractData</stp>
        <stp>S.HPQ</stp>
        <stp>NetLastTrade</stp>
        <stp/>
        <stp>T</stp>
        <tr r="D233" s="1"/>
      </tp>
      <tp>
        <v>2.0799999999999841</v>
        <stp/>
        <stp>ContractData</stp>
        <stp>S.HWM</stp>
        <stp>NetLastTrade</stp>
        <stp/>
        <stp>T</stp>
        <tr r="D240" s="1"/>
      </tp>
      <tp>
        <v>3.4399999999999977</v>
        <stp/>
        <stp>ContractData</stp>
        <stp>S.HUM</stp>
        <stp>NetLastTrade</stp>
        <stp/>
        <stp>T</stp>
        <tr r="D239" s="1"/>
      </tp>
      <tp>
        <v>12377822.349766999</v>
        <stp/>
        <stp>ContractData</stp>
        <stp>S.MSFT</stp>
        <stp>T_CVol</stp>
        <stp/>
        <stp>T</stp>
        <tr r="M323" s="1"/>
      </tp>
      <tp>
        <v>1941284.394114</v>
        <stp/>
        <stp>ContractData</stp>
        <stp>S.MNST</stp>
        <stp>T_CVol</stp>
        <stp/>
        <stp>T</stp>
        <tr r="M312" s="1"/>
      </tp>
      <tp>
        <v>163096.93873600001</v>
        <stp/>
        <stp>ContractData</stp>
        <stp>S.JBHT</stp>
        <stp>T_CVol</stp>
        <stp/>
        <stp>T</stp>
        <tr r="M260" s="1"/>
      </tp>
      <tp>
        <v>1152776.4776639999</v>
        <stp/>
        <stp>ContractData</stp>
        <stp>S.FTNT</stp>
        <stp>T_CVol</stp>
        <stp/>
        <stp>T</stp>
        <tr r="M200" s="1"/>
      </tp>
      <tp>
        <v>1746685.866352</v>
        <stp/>
        <stp>ContractData</stp>
        <stp>S.FAST</stp>
        <stp>T_CVol</stp>
        <stp/>
        <stp>T</stp>
        <tr r="M182" s="1"/>
      </tp>
      <tp>
        <v>1877509.646374</v>
        <stp/>
        <stp>ContractData</stp>
        <stp>S.AMAT</stp>
        <stp>T_CVol</stp>
        <stp/>
        <stp>T</stp>
        <tr r="M26" s="1"/>
      </tp>
      <tp>
        <v>2192927.6877939999</v>
        <stp/>
        <stp>ContractData</stp>
        <stp>S.ANET</stp>
        <stp>T_CVol</stp>
        <stp/>
        <stp>T</stp>
        <tr r="M34" s="1"/>
      </tp>
      <tp>
        <v>1857523.2219839999</v>
        <stp/>
        <stp>ContractData</stp>
        <stp>S.CPRT</stp>
        <stp>T_CVol</stp>
        <stp/>
        <stp>T</stp>
        <tr r="M113" s="1"/>
      </tp>
      <tp>
        <v>503398.63273499999</v>
        <stp/>
        <stp>ContractData</stp>
        <stp>S.COST</stp>
        <stp>T_CVol</stp>
        <stp/>
        <stp>T</stp>
        <tr r="M111" s="1"/>
      </tp>
      <tp>
        <v>529337.10412699997</v>
        <stp/>
        <stp>ContractData</stp>
        <stp>S.ROST</stp>
        <stp>T_CVol</stp>
        <stp/>
        <stp>T</stp>
        <tr r="M398" s="1"/>
      </tp>
      <tp>
        <v>256.62</v>
        <stp/>
        <stp>ContractData</stp>
        <stp>S.TTWO</stp>
        <stp>High</stp>
        <stp/>
        <stp>T</stp>
        <tr r="G452" s="1"/>
      </tp>
      <tp>
        <v>77.41</v>
        <stp/>
        <stp>ContractData</stp>
        <stp>S.CTVA</stp>
        <stp>High</stp>
        <stp/>
        <stp>T</stp>
        <tr r="G124" s="1"/>
      </tp>
      <tp>
        <v>326.59000000000003</v>
        <stp/>
        <stp>ContractData</stp>
        <stp>S.TSLA</stp>
        <stp>Open</stp>
        <stp/>
        <stp>T</stp>
        <tr r="F448" s="1"/>
      </tp>
      <tp>
        <v>247.65</v>
        <stp/>
        <stp>ContractData</stp>
        <stp>S.FSLR</stp>
        <stp>Open</stp>
        <stp/>
        <stp>T</stp>
        <tr r="F199" s="1"/>
      </tp>
      <tp>
        <v>57.83</v>
        <stp/>
        <stp>ContractData</stp>
        <stp>S.CTSH</stp>
        <stp>High</stp>
        <stp/>
        <stp>T</stp>
        <tr r="G123" s="1"/>
      </tp>
      <tp>
        <v>-1.0399999999999991</v>
        <stp/>
        <stp>ContractData</stp>
        <stp>S.BALL</stp>
        <stp>NetLastTrade</stp>
        <stp/>
        <stp>T</stp>
        <tr r="D55" s="1"/>
      </tp>
      <tp>
        <v>9.1300000000000008</v>
        <stp/>
        <stp>ContractData</stp>
        <stp>S.PSKY</stp>
        <stp>Open</stp>
        <stp/>
        <stp>T</stp>
        <tr r="F381" s="1"/>
      </tp>
      <tp>
        <v>16.71</v>
        <stp/>
        <stp>ContractData</stp>
        <stp>S.VTRS</stp>
        <stp>High</stp>
        <stp/>
        <stp>T</stp>
        <tr r="G478" s="1"/>
      </tp>
      <tp>
        <v>188.33</v>
        <stp/>
        <stp>ContractData</stp>
        <stp>S.NTRS</stp>
        <stp>High</stp>
        <stp/>
        <stp>T</stp>
        <tr r="G341" s="1"/>
      </tp>
      <tp>
        <v>8.2800000000000011</v>
        <stp/>
        <stp>ContractData</stp>
        <stp>S.FANG</stp>
        <stp>NetLastTrade</stp>
        <stp/>
        <stp>T</stp>
        <tr r="D181" s="1"/>
      </tp>
      <tp>
        <v>87.570000000000007</v>
        <stp/>
        <stp>ContractData</stp>
        <stp>S.HSIC</stp>
        <stp>Open</stp>
        <stp/>
        <stp>T</stp>
        <tr r="F235" s="1"/>
      </tp>
      <tp>
        <v>18.240000000000009</v>
        <stp/>
        <stp>ContractData</stp>
        <stp>S.PANW</stp>
        <stp>NetLastTrade</stp>
        <stp/>
        <stp>T</stp>
        <tr r="D357" s="1"/>
      </tp>
      <tp>
        <v>503.44</v>
        <stp/>
        <stp>ContractData</stp>
        <stp>S.MSFT</stp>
        <stp>Open</stp>
        <stp/>
        <stp>T</stp>
        <tr r="F323" s="1"/>
      </tp>
      <tp>
        <v>30.04</v>
        <stp/>
        <stp>ContractData</stp>
        <stp>S.CSGP</stp>
        <stp>Open</stp>
        <stp/>
        <stp>T</stp>
        <tr r="F120" s="1"/>
      </tp>
      <tp>
        <v>34.31</v>
        <stp/>
        <stp>ContractData</stp>
        <stp>S.TSCO</stp>
        <stp>Open</stp>
        <stp/>
        <stp>T</stp>
        <tr r="F447" s="1"/>
      </tp>
      <tp>
        <v>123.05</v>
        <stp/>
        <stp>ContractData</stp>
        <stp>S.CSCO</stp>
        <stp>Open</stp>
        <stp/>
        <stp>T</stp>
        <tr r="F119" s="1"/>
      </tp>
      <tp>
        <v>558.69000000000005</v>
        <stp/>
        <stp>ContractData</stp>
        <stp>S.MSCI</stp>
        <stp>Open</stp>
        <stp/>
        <stp>T</stp>
        <tr r="F322" s="1"/>
      </tp>
      <tp>
        <v>0.10999999999999943</v>
        <stp/>
        <stp>ContractData</stp>
        <stp>S.PAYX</stp>
        <stp>NetLastTrade</stp>
        <stp/>
        <stp>T</stp>
        <tr r="D358" s="1"/>
      </tp>
      <tp>
        <v>202.26</v>
        <stp/>
        <stp>ContractData</stp>
        <stp>S.NTAP</stp>
        <stp>High</stp>
        <stp/>
        <stp>T</stp>
        <tr r="G340" s="1"/>
      </tp>
      <tp>
        <v>203.58</v>
        <stp/>
        <stp>ContractData</stp>
        <stp>S.CTAS</stp>
        <stp>High</stp>
        <stp/>
        <stp>T</stp>
        <tr r="G122" s="1"/>
      </tp>
      <tp>
        <v>-6.6499999999999773</v>
        <stp/>
        <stp>ContractData</stp>
        <stp>S.AAPL</stp>
        <stp>NetLastTrade</stp>
        <stp/>
        <stp>T</stp>
        <tr r="D3" s="1"/>
      </tp>
      <tp>
        <v>167.18</v>
        <stp/>
        <stp>ContractData</stp>
        <stp>S.FTNT</stp>
        <stp>High</stp>
        <stp/>
        <stp>T</stp>
        <tr r="G200" s="1"/>
      </tp>
      <tp>
        <v>-6.7799999999999727</v>
        <stp/>
        <stp>ContractData</stp>
        <stp>S.DASH</stp>
        <stp>NetLastTrade</stp>
        <stp/>
        <stp>T</stp>
        <tr r="D130" s="1"/>
      </tp>
      <tp>
        <v>2.6999999999999318</v>
        <stp/>
        <stp>ContractData</stp>
        <stp>S.CASY</stp>
        <stp>NetLastTrade</stp>
        <stp/>
        <stp>T</stp>
        <tr r="D78" s="1"/>
      </tp>
      <tp>
        <v>5.9999999999995168E-2</v>
        <stp/>
        <stp>ContractData</stp>
        <stp>S.FAST</stp>
        <stp>NetLastTrade</stp>
        <stp/>
        <stp>T</stp>
        <tr r="D182" s="1"/>
      </tp>
      <tp>
        <v>267.51</v>
        <stp/>
        <stp>ContractData</stp>
        <stp>S.STLD</stp>
        <stp>High</stp>
        <stp/>
        <stp>T</stp>
        <tr r="G418" s="1"/>
      </tp>
      <tp>
        <v>-0.25000000000000711</v>
        <stp/>
        <stp>ContractData</stp>
        <stp>S.CARR</stp>
        <stp>NetLastTrade</stp>
        <stp/>
        <stp>T</stp>
        <tr r="D77" s="1"/>
      </tp>
      <tp>
        <v>379.24</v>
        <stp/>
        <stp>ContractData</stp>
        <stp>S.ISRG</stp>
        <stp>Open</stp>
        <stp/>
        <stp>T</stp>
        <tr r="F255" s="1"/>
      </tp>
      <tp>
        <v>73.5</v>
        <stp/>
        <stp>ContractData</stp>
        <stp>S.OTIS</stp>
        <stp>High</stp>
        <stp/>
        <stp>T</stp>
        <tr r="G355" s="1"/>
      </tp>
      <tp>
        <v>214.34</v>
        <stp/>
        <stp>ContractData</stp>
        <stp>S.ODFL</stp>
        <stp>LastTrade</stp>
        <stp/>
        <stp>T</stp>
        <tr r="C349" s="1"/>
      </tp>
      <tp>
        <v>510.12</v>
        <stp/>
        <stp>ContractData</stp>
        <stp>S.MSFT</stp>
        <stp>LastTrade</stp>
        <stp/>
        <stp>T</stp>
        <tr r="C323" s="1"/>
      </tp>
      <tp>
        <v>-1.9999999999999574E-2</v>
        <stp/>
        <stp>ContractData</stp>
        <stp>S.KEY</stp>
        <stp>NetLastTrade</stp>
        <stp/>
        <stp>T</stp>
        <tr r="D267" s="1"/>
      </tp>
      <tp>
        <v>-0.83000000000000185</v>
        <stp/>
        <stp>ContractData</stp>
        <stp>S.KDP</stp>
        <stp>NetLastTrade</stp>
        <stp/>
        <stp>T</stp>
        <tr r="D266" s="1"/>
      </tp>
      <tp>
        <v>0.34999999999999432</v>
        <stp/>
        <stp>ContractData</stp>
        <stp>S.KKR</stp>
        <stp>NetLastTrade</stp>
        <stp/>
        <stp>T</stp>
        <tr r="D271" s="1"/>
      </tp>
      <tp>
        <v>-0.39000000000000057</v>
        <stp/>
        <stp>ContractData</stp>
        <stp>S.KIM</stp>
        <stp>NetLastTrade</stp>
        <stp/>
        <stp>T</stp>
        <tr r="D270" s="1"/>
      </tp>
      <tp>
        <v>-0.53000000000000114</v>
        <stp/>
        <stp>ContractData</stp>
        <stp>S.KHC</stp>
        <stp>NetLastTrade</stp>
        <stp/>
        <stp>T</stp>
        <tr r="D269" s="1"/>
      </tp>
      <tp>
        <v>0.17999999999999972</v>
        <stp/>
        <stp>ContractData</stp>
        <stp>S.KMI</stp>
        <stp>NetLastTrade</stp>
        <stp/>
        <stp>T</stp>
        <tr r="D274" s="1"/>
      </tp>
      <tp>
        <v>-1.6500000000000057</v>
        <stp/>
        <stp>ContractData</stp>
        <stp>S.KMB</stp>
        <stp>NetLastTrade</stp>
        <stp/>
        <stp>T</stp>
        <tr r="D273" s="1"/>
      </tp>
      <tp>
        <v>149.6</v>
        <stp/>
        <stp>ContractData</stp>
        <stp>S.YUM</stp>
        <stp>Open</stp>
        <stp/>
        <stp>T</stp>
        <tr r="F501" s="1"/>
      </tp>
      <tp>
        <v>354342.79118399997</v>
        <stp/>
        <stp>ContractData</stp>
        <stp>S.CHRW</stp>
        <stp>T_CVol</stp>
        <stp/>
        <stp>T</stp>
        <tr r="M91" s="1"/>
      </tp>
      <tp>
        <v>259429.384593</v>
        <stp/>
        <stp>ContractData</stp>
        <stp>S.TROW</stp>
        <stp>T_CVol</stp>
        <stp/>
        <stp>T</stp>
        <tr r="M445" s="1"/>
      </tp>
      <tp>
        <v>2192065.631664</v>
        <stp/>
        <stp>ContractData</stp>
        <stp>S.PANW</stp>
        <stp>T_CVol</stp>
        <stp/>
        <stp>T</stp>
        <tr r="M357" s="1"/>
      </tp>
      <tp>
        <v>1436460.560116</v>
        <stp/>
        <stp>ContractData</stp>
        <stp>S.SCHW</stp>
        <stp>T_CVol</stp>
        <stp/>
        <stp>T</stp>
        <tr r="M404" s="1"/>
      </tp>
      <tp>
        <v>59.75</v>
        <stp/>
        <stp>ContractData</stp>
        <stp>S.MRNA</stp>
        <stp>Open</stp>
        <stp/>
        <stp>T</stp>
        <tr r="F318" s="1"/>
      </tp>
      <tp>
        <v>113.63</v>
        <stp/>
        <stp>ContractData</stp>
        <stp>S.TROW</stp>
        <stp>Open</stp>
        <stp/>
        <stp>T</stp>
        <tr r="F445" s="1"/>
      </tp>
      <tp>
        <v>93.09</v>
        <stp/>
        <stp>ContractData</stp>
        <stp>S.ORLY</stp>
        <stp>Open</stp>
        <stp/>
        <stp>T</stp>
        <tr r="F354" s="1"/>
      </tp>
      <tp>
        <v>311.07</v>
        <stp/>
        <stp>ContractData</stp>
        <stp>S.GRMN</stp>
        <stp>Open</stp>
        <stp/>
        <stp>T</stp>
        <tr r="F218" s="1"/>
      </tp>
      <tp>
        <v>58.79</v>
        <stp/>
        <stp>ContractData</stp>
        <stp>S.TRMB</stp>
        <stp>Open</stp>
        <stp/>
        <stp>T</stp>
        <tr r="F444" s="1"/>
      </tp>
      <tp>
        <v>524.6</v>
        <stp/>
        <stp>ContractData</stp>
        <stp>S.BRKB</stp>
        <stp>Open</stp>
        <stp/>
        <stp>T</stp>
        <tr r="F70" s="1"/>
      </tp>
      <tp>
        <v>249.31</v>
        <stp/>
        <stp>ContractData</stp>
        <stp>S.ERIE</stp>
        <stp>Open</stp>
        <stp/>
        <stp>T</stp>
        <tr r="F168" s="1"/>
      </tp>
      <tp>
        <v>258.73</v>
        <stp/>
        <stp>ContractData</stp>
        <stp>S.TRGP</stp>
        <stp>Open</stp>
        <stp/>
        <stp>T</stp>
        <tr r="F443" s="1"/>
      </tp>
      <tp>
        <v>136</v>
        <stp/>
        <stp>ContractData</stp>
        <stp>S.ARES</stp>
        <stp>Open</stp>
        <stp/>
        <stp>T</stp>
        <tr r="F44" s="1"/>
      </tp>
      <tp>
        <v>148.26</v>
        <stp/>
        <stp>ContractData</stp>
        <stp>S.ORCL</stp>
        <stp>Open</stp>
        <stp/>
        <stp>T</stp>
        <tr r="F353" s="1"/>
      </tp>
      <tp>
        <v>319.5</v>
        <stp/>
        <stp>ContractData</stp>
        <stp>S.LRCX</stp>
        <stp>Open</stp>
        <stp/>
        <stp>T</stp>
        <tr r="F290" s="1"/>
      </tp>
      <tp>
        <v>516.82000000000005</v>
        <stp/>
        <stp>ContractData</stp>
        <stp>S.HUBB</stp>
        <stp>High</stp>
        <stp/>
        <stp>T</stp>
        <tr r="G238" s="1"/>
      </tp>
      <tp>
        <v>227.77</v>
        <stp/>
        <stp>ContractData</stp>
        <stp>S.MRVL</stp>
        <stp>Open</stp>
        <stp/>
        <stp>T</stp>
        <tr r="F320" s="1"/>
      </tp>
      <tp>
        <v>215.3</v>
        <stp/>
        <stp>ContractData</stp>
        <stp>S.CRWD</stp>
        <stp>Open</stp>
        <stp/>
        <stp>T</stp>
        <tr r="F118" s="1"/>
      </tp>
      <tp>
        <v>539.5</v>
        <stp/>
        <stp>ContractData</stp>
        <stp>S.VRTX</stp>
        <stp>Open</stp>
        <stp/>
        <stp>T</stp>
        <tr r="F475" s="1"/>
      </tp>
      <tp>
        <v>128.76</v>
        <stp/>
        <stp>ContractData</stp>
        <stp>S.LULU</stp>
        <stp>High</stp>
        <stp/>
        <stp>T</stp>
        <tr r="G291" s="1"/>
      </tp>
      <tp>
        <v>292.35000000000002</v>
        <stp/>
        <stp>ContractData</stp>
        <stp>S.VRSN</stp>
        <stp>Open</stp>
        <stp/>
        <stp>T</stp>
        <tr r="F473" s="1"/>
      </tp>
      <tp>
        <v>180.9</v>
        <stp/>
        <stp>ContractData</stp>
        <stp>S.VRSK</stp>
        <stp>Open</stp>
        <stp/>
        <stp>T</stp>
        <tr r="F472" s="1"/>
      </tp>
      <tp>
        <v>190.88</v>
        <stp/>
        <stp>ContractData</stp>
        <stp>S.MRSH</stp>
        <stp>Open</stp>
        <stp/>
        <stp>T</stp>
        <tr r="F319" s="1"/>
      </tp>
      <tp>
        <v>97.91</v>
        <stp/>
        <stp>ContractData</stp>
        <stp>S.ACGL</stp>
        <stp>LastTrade</stp>
        <stp/>
        <stp>T</stp>
        <tr r="C7" s="1"/>
      </tp>
      <tp>
        <v>4755467.9589663297</v>
        <stp/>
        <stp>StudyData</stp>
        <stp>S.IBKR</stp>
        <stp>MA</stp>
        <stp>InputChoice=Vol,MAType=Sim,Period=21</stp>
        <stp>MA</stp>
        <stp>D</stp>
        <stp>-1</stp>
        <stp>all</stp>
        <stp/>
        <stp/>
        <stp/>
        <stp>T</stp>
        <tr r="N241" s="1"/>
      </tp>
      <tp>
        <v>14381696.739574</v>
        <stp/>
        <stp>ContractData</stp>
        <stp>S.T</stp>
        <stp>T_CVol</stp>
        <stp/>
        <stp>T</stp>
        <tr r="M428" s="1"/>
      </tp>
      <tp>
        <v>426.46000000000004</v>
        <stp/>
        <stp>ContractData</stp>
        <stp>S.AVGO</stp>
        <stp>LastTrade</stp>
        <stp/>
        <stp>T</stp>
        <tr r="C47" s="1"/>
      </tp>
      <tp>
        <v>5726993.7095683804</v>
        <stp/>
        <stp>StudyData</stp>
        <stp>S.SWKS</stp>
        <stp>MA</stp>
        <stp>InputChoice=Vol,MAType=Sim,Period=21</stp>
        <stp>MA</stp>
        <stp>D</stp>
        <stp>-1</stp>
        <stp>all</stp>
        <stp/>
        <stp/>
        <stp/>
        <stp>T</stp>
        <tr r="N424" s="1"/>
      </tp>
      <tp>
        <v>795.81000000000006</v>
        <stp/>
        <stp>ContractData</stp>
        <stp>S.REGN</stp>
        <stp>LastTrade</stp>
        <stp/>
        <stp>T</stp>
        <tr r="C390" s="1"/>
      </tp>
      <tp>
        <v>412.04</v>
        <stp/>
        <stp>ContractData</stp>
        <stp>S.AMGN</stp>
        <stp>LastTrade</stp>
        <stp/>
        <stp>T</stp>
        <tr r="C30" s="1"/>
      </tp>
      <tp>
        <v>174.45000000000002</v>
        <stp/>
        <stp>ContractData</stp>
        <stp>S.ALGN</stp>
        <stp>LastTrade</stp>
        <stp/>
        <stp>T</stp>
        <tr r="C23" s="1"/>
      </tp>
      <tp>
        <v>410.15000000000003</v>
        <stp/>
        <stp>ContractData</stp>
        <stp>S.SPGI</stp>
        <stp>LastTrade</stp>
        <stp/>
        <stp>T</stp>
        <tr r="C415" s="1"/>
      </tp>
      <tp>
        <v>12018790.651546899</v>
        <stp/>
        <stp>StudyData</stp>
        <stp>S.PSKY</stp>
        <stp>MA</stp>
        <stp>InputChoice=Vol,MAType=Sim,Period=21</stp>
        <stp>MA</stp>
        <stp>D</stp>
        <stp>-1</stp>
        <stp>all</stp>
        <stp/>
        <stp/>
        <stp/>
        <stp>T</stp>
        <tr r="N381" s="1"/>
      </tp>
      <tp>
        <v>4122682.0083828098</v>
        <stp/>
        <stp>StudyData</stp>
        <stp>S.BRKB</stp>
        <stp>MA</stp>
        <stp>InputChoice=Vol,MAType=Sim,Period=21</stp>
        <stp>MA</stp>
        <stp>D</stp>
        <stp>-1</stp>
        <stp>all</stp>
        <stp/>
        <stp/>
        <stp/>
        <stp>T</stp>
        <tr r="N70" s="1"/>
      </tp>
      <tp>
        <v>261.86</v>
        <stp/>
        <stp>ContractData</stp>
        <stp>S.TRGP</stp>
        <stp>LastTrade</stp>
        <stp/>
        <stp>T</stp>
        <tr r="C443" s="1"/>
      </tp>
      <tp>
        <v>30.740000000000002</v>
        <stp/>
        <stp>ContractData</stp>
        <stp>S.CSGP</stp>
        <stp>LastTrade</stp>
        <stp/>
        <stp>T</stp>
        <tr r="C120" s="1"/>
      </tp>
      <tp>
        <v>-0.46000000000000796</v>
        <stp/>
        <stp>ContractData</stp>
        <stp>S.JCI</stp>
        <stp>NetLastTrade</stp>
        <stp/>
        <stp>T</stp>
        <tr r="D262" s="1"/>
      </tp>
      <tp>
        <v>77.69</v>
        <stp/>
        <stp>ContractData</stp>
        <stp>S.XEL</stp>
        <stp>Open</stp>
        <stp/>
        <stp>T</stp>
        <tr r="F497" s="1"/>
      </tp>
      <tp>
        <v>2.1599999999999682</v>
        <stp/>
        <stp>ContractData</stp>
        <stp>S.JBL</stp>
        <stp>NetLastTrade</stp>
        <stp/>
        <stp>T</stp>
        <tr r="D261" s="1"/>
      </tp>
      <tp>
        <v>154.5</v>
        <stp/>
        <stp>ContractData</stp>
        <stp>S.XOM</stp>
        <stp>Open</stp>
        <stp/>
        <stp>T</stp>
        <tr r="F498" s="1"/>
      </tp>
      <tp>
        <v>0.71999999999997044</v>
        <stp/>
        <stp>ContractData</stp>
        <stp>S.JNJ</stp>
        <stp>NetLastTrade</stp>
        <stp/>
        <stp>T</stp>
        <tr r="D264" s="1"/>
      </tp>
      <tp>
        <v>1.1100000000000136</v>
        <stp/>
        <stp>ContractData</stp>
        <stp>S.JPM</stp>
        <stp>NetLastTrade</stp>
        <stp/>
        <stp>T</stp>
        <tr r="D265" s="1"/>
      </tp>
      <tp>
        <v>120.05</v>
        <stp/>
        <stp>ContractData</stp>
        <stp>S.XYL</stp>
        <stp>Open</stp>
        <stp/>
        <stp>T</stp>
        <tr r="F499" s="1"/>
      </tp>
      <tp>
        <v>78.510000000000005</v>
        <stp/>
        <stp>ContractData</stp>
        <stp>S.XYZ</stp>
        <stp>Open</stp>
        <stp/>
        <stp>T</stp>
        <tr r="F500" s="1"/>
      </tp>
      <tp>
        <v>2447663.220005</v>
        <stp/>
        <stp>ContractData</stp>
        <stp>S.FISV</stp>
        <stp>T_CVol</stp>
        <stp/>
        <stp>T</stp>
        <tr r="M192" s="1"/>
      </tp>
      <tp>
        <v>155513.812607</v>
        <stp/>
        <stp>ContractData</stp>
        <stp>S.FFIV</stp>
        <stp>T_CVol</stp>
        <stp/>
        <stp>T</stp>
        <tr r="M189" s="1"/>
      </tp>
      <tp>
        <v>1201047.9390990001</v>
        <stp/>
        <stp>ContractData</stp>
        <stp>S.APTV</stp>
        <stp>T_CVol</stp>
        <stp/>
        <stp>T</stp>
        <tr r="M42" s="1"/>
      </tp>
      <tp>
        <v>1239115.5341739999</v>
        <stp/>
        <stp>ContractData</stp>
        <stp>S.ABBV</stp>
        <stp>T_CVol</stp>
        <stp/>
        <stp>T</stp>
        <tr r="M4" s="1"/>
      </tp>
      <tp>
        <v>640264.79663400003</v>
        <stp/>
        <stp>ContractData</stp>
        <stp>S.VEEV</stp>
        <stp>T_CVol</stp>
        <stp/>
        <stp>T</stp>
        <tr r="M467" s="1"/>
      </tp>
      <tp>
        <v>286768.730882</v>
        <stp/>
        <stp>ContractData</stp>
        <stp>S.SOLV</stp>
        <stp>T_CVol</stp>
        <stp/>
        <stp>T</stp>
        <tr r="M413" s="1"/>
      </tp>
      <tp>
        <v>226.28</v>
        <stp/>
        <stp>ContractData</stp>
        <stp>S.CRWD</stp>
        <stp>High</stp>
        <stp/>
        <stp>T</stp>
        <tr r="G118" s="1"/>
      </tp>
      <tp>
        <v>230.1</v>
        <stp/>
        <stp>ContractData</stp>
        <stp>S.MRVL</stp>
        <stp>High</stp>
        <stp/>
        <stp>T</stp>
        <tr r="G320" s="1"/>
      </tp>
      <tp>
        <v>128.75</v>
        <stp/>
        <stp>ContractData</stp>
        <stp>S.LULU</stp>
        <stp>Open</stp>
        <stp/>
        <stp>T</stp>
        <tr r="F291" s="1"/>
      </tp>
      <tp>
        <v>546.16999999999996</v>
        <stp/>
        <stp>ContractData</stp>
        <stp>S.VRTX</stp>
        <stp>High</stp>
        <stp/>
        <stp>T</stp>
        <tr r="G475" s="1"/>
      </tp>
      <tp>
        <v>296.14</v>
        <stp/>
        <stp>ContractData</stp>
        <stp>S.VRSN</stp>
        <stp>High</stp>
        <stp/>
        <stp>T</stp>
        <tr r="G473" s="1"/>
      </tp>
      <tp>
        <v>191.78</v>
        <stp/>
        <stp>ContractData</stp>
        <stp>S.MRSH</stp>
        <stp>High</stp>
        <stp/>
        <stp>T</stp>
        <tr r="G319" s="1"/>
      </tp>
      <tp>
        <v>187.31</v>
        <stp/>
        <stp>ContractData</stp>
        <stp>S.VRSK</stp>
        <stp>High</stp>
        <stp/>
        <stp>T</stp>
        <tr r="G472" s="1"/>
      </tp>
      <tp>
        <v>516.82000000000005</v>
        <stp/>
        <stp>ContractData</stp>
        <stp>S.HUBB</stp>
        <stp>Open</stp>
        <stp/>
        <stp>T</stp>
        <tr r="F238" s="1"/>
      </tp>
      <tp>
        <v>263.97000000000003</v>
        <stp/>
        <stp>ContractData</stp>
        <stp>S.TRGP</stp>
        <stp>High</stp>
        <stp/>
        <stp>T</stp>
        <tr r="G443" s="1"/>
      </tp>
      <tp>
        <v>136.67000000000002</v>
        <stp/>
        <stp>ContractData</stp>
        <stp>S.ARES</stp>
        <stp>High</stp>
        <stp/>
        <stp>T</stp>
        <tr r="G44" s="1"/>
      </tp>
      <tp>
        <v>150.83000000000001</v>
        <stp/>
        <stp>ContractData</stp>
        <stp>S.ORCL</stp>
        <stp>High</stp>
        <stp/>
        <stp>T</stp>
        <tr r="G353" s="1"/>
      </tp>
      <tp>
        <v>319.99</v>
        <stp/>
        <stp>ContractData</stp>
        <stp>S.LRCX</stp>
        <stp>High</stp>
        <stp/>
        <stp>T</stp>
        <tr r="G290" s="1"/>
      </tp>
      <tp>
        <v>114.39</v>
        <stp/>
        <stp>ContractData</stp>
        <stp>S.TROW</stp>
        <stp>High</stp>
        <stp/>
        <stp>T</stp>
        <tr r="G445" s="1"/>
      </tp>
      <tp>
        <v>60.77</v>
        <stp/>
        <stp>ContractData</stp>
        <stp>S.MRNA</stp>
        <stp>High</stp>
        <stp/>
        <stp>T</stp>
        <tr r="G318" s="1"/>
      </tp>
      <tp>
        <v>312.91000000000003</v>
        <stp/>
        <stp>ContractData</stp>
        <stp>S.GRMN</stp>
        <stp>High</stp>
        <stp/>
        <stp>T</stp>
        <tr r="G218" s="1"/>
      </tp>
      <tp>
        <v>59.77</v>
        <stp/>
        <stp>ContractData</stp>
        <stp>S.TRMB</stp>
        <stp>High</stp>
        <stp/>
        <stp>T</stp>
        <tr r="G444" s="1"/>
      </tp>
      <tp>
        <v>93.28</v>
        <stp/>
        <stp>ContractData</stp>
        <stp>S.ORLY</stp>
        <stp>High</stp>
        <stp/>
        <stp>T</stp>
        <tr r="G354" s="1"/>
      </tp>
      <tp>
        <v>537.74</v>
        <stp/>
        <stp>ContractData</stp>
        <stp>S.BRKB</stp>
        <stp>High</stp>
        <stp/>
        <stp>T</stp>
        <tr r="G70" s="1"/>
      </tp>
      <tp>
        <v>252.89000000000001</v>
        <stp/>
        <stp>ContractData</stp>
        <stp>S.ERIE</stp>
        <stp>High</stp>
        <stp/>
        <stp>T</stp>
        <tr r="G168" s="1"/>
      </tp>
      <tp>
        <v>2461932.8916255198</v>
        <stp/>
        <stp>StudyData</stp>
        <stp>S.FSLR</stp>
        <stp>MA</stp>
        <stp>InputChoice=Vol,MAType=Sim,Period=21</stp>
        <stp>MA</stp>
        <stp>D</stp>
        <stp>-1</stp>
        <stp>all</stp>
        <stp/>
        <stp/>
        <stp/>
        <stp>T</stp>
        <tr r="N199" s="1"/>
      </tp>
      <tp>
        <v>2438715.6839651898</v>
        <stp/>
        <stp>StudyData</stp>
        <stp>S.LULU</stp>
        <stp>MA</stp>
        <stp>InputChoice=Vol,MAType=Sim,Period=21</stp>
        <stp>MA</stp>
        <stp>D</stp>
        <stp>-1</stp>
        <stp>all</stp>
        <stp/>
        <stp/>
        <stp/>
        <stp>T</stp>
        <tr r="N291" s="1"/>
      </tp>
      <tp>
        <v>1188550.3279909049</v>
        <stp/>
        <stp>StudyData</stp>
        <stp>S.SOLV</stp>
        <stp>MA</stp>
        <stp>InputChoice=Vol,MAType=Sim,Period=21</stp>
        <stp>MA</stp>
        <stp>D</stp>
        <stp>-1</stp>
        <stp>all</stp>
        <stp/>
        <stp/>
        <stp/>
        <stp>T</stp>
        <tr r="N413" s="1"/>
      </tp>
      <tp>
        <v>47233318.638356097</v>
        <stp/>
        <stp>StudyData</stp>
        <stp>S.NFLX</stp>
        <stp>MA</stp>
        <stp>InputChoice=Vol,MAType=Sim,Period=21</stp>
        <stp>MA</stp>
        <stp>D</stp>
        <stp>-1</stp>
        <stp>all</stp>
        <stp/>
        <stp/>
        <stp/>
        <stp>T</stp>
        <tr r="N333" s="1"/>
      </tp>
      <tp>
        <v>7733555.7598922905</v>
        <stp/>
        <stp>StudyData</stp>
        <stp>S.ORLY</stp>
        <stp>MA</stp>
        <stp>InputChoice=Vol,MAType=Sim,Period=21</stp>
        <stp>MA</stp>
        <stp>D</stp>
        <stp>-1</stp>
        <stp>all</stp>
        <stp/>
        <stp/>
        <stp/>
        <stp>T</stp>
        <tr r="N354" s="1"/>
      </tp>
      <tp>
        <v>9628068.7393066697</v>
        <stp/>
        <stp>StudyData</stp>
        <stp>S.MDLZ</stp>
        <stp>MA</stp>
        <stp>InputChoice=Vol,MAType=Sim,Period=21</stp>
        <stp>MA</stp>
        <stp>D</stp>
        <stp>-1</stp>
        <stp>all</stp>
        <stp/>
        <stp/>
        <stp/>
        <stp>T</stp>
        <tr r="N304" s="1"/>
      </tp>
      <tp>
        <v>39107117.083236001</v>
        <stp/>
        <stp>StudyData</stp>
        <stp>S.TSLA</stp>
        <stp>MA</stp>
        <stp>InputChoice=Vol,MAType=Sim,Period=21</stp>
        <stp>MA</stp>
        <stp>D</stp>
        <stp>-1</stp>
        <stp>all</stp>
        <stp/>
        <stp/>
        <stp/>
        <stp>T</stp>
        <tr r="N448" s="1"/>
      </tp>
      <tp>
        <v>6859240.3307822896</v>
        <stp/>
        <stp>StudyData</stp>
        <stp>S.GILD</stp>
        <stp>MA</stp>
        <stp>InputChoice=Vol,MAType=Sim,Period=21</stp>
        <stp>MA</stp>
        <stp>D</stp>
        <stp>-1</stp>
        <stp>all</stp>
        <stp/>
        <stp/>
        <stp/>
        <stp>T</stp>
        <tr r="N208" s="1"/>
      </tp>
      <tp>
        <v>1181955.696449334</v>
        <stp/>
        <stp>StudyData</stp>
        <stp>S.STLD</stp>
        <stp>MA</stp>
        <stp>InputChoice=Vol,MAType=Sim,Period=21</stp>
        <stp>MA</stp>
        <stp>D</stp>
        <stp>-1</stp>
        <stp>all</stp>
        <stp/>
        <stp/>
        <stp/>
        <stp>T</stp>
        <tr r="N418" s="1"/>
      </tp>
      <tp>
        <v>1387288.1552117621</v>
        <stp/>
        <stp>StudyData</stp>
        <stp>S.ALLE</stp>
        <stp>MA</stp>
        <stp>InputChoice=Vol,MAType=Sim,Period=21</stp>
        <stp>MA</stp>
        <stp>D</stp>
        <stp>-1</stp>
        <stp>all</stp>
        <stp/>
        <stp/>
        <stp/>
        <stp>T</stp>
        <tr r="N25" s="1"/>
      </tp>
      <tp>
        <v>14525654.946361531</v>
        <stp/>
        <stp>StudyData</stp>
        <stp>S.NCLH</stp>
        <stp>MA</stp>
        <stp>InputChoice=Vol,MAType=Sim,Period=21</stp>
        <stp>MA</stp>
        <stp>D</stp>
        <stp>-1</stp>
        <stp>all</stp>
        <stp/>
        <stp/>
        <stp/>
        <stp>T</stp>
        <tr r="N328" s="1"/>
      </tp>
      <tp>
        <v>1961003.653900143</v>
        <stp/>
        <stp>StudyData</stp>
        <stp>S.BALL</stp>
        <stp>MA</stp>
        <stp>InputChoice=Vol,MAType=Sim,Period=21</stp>
        <stp>MA</stp>
        <stp>D</stp>
        <stp>-1</stp>
        <stp>all</stp>
        <stp/>
        <stp/>
        <stp/>
        <stp>T</stp>
        <tr r="N55" s="1"/>
      </tp>
      <tp>
        <v>6340578.7942222403</v>
        <stp/>
        <stp>StudyData</stp>
        <stp>S.DELL</stp>
        <stp>MA</stp>
        <stp>InputChoice=Vol,MAType=Sim,Period=21</stp>
        <stp>MA</stp>
        <stp>D</stp>
        <stp>-1</stp>
        <stp>all</stp>
        <stp/>
        <stp/>
        <stp/>
        <stp>T</stp>
        <tr r="N135" s="1"/>
      </tp>
      <tp>
        <v>3085832.0819444801</v>
        <stp/>
        <stp>StudyData</stp>
        <stp>S.WELL</stp>
        <stp>MA</stp>
        <stp>InputChoice=Vol,MAType=Sim,Period=21</stp>
        <stp>MA</stp>
        <stp>D</stp>
        <stp>-1</stp>
        <stp>all</stp>
        <stp/>
        <stp/>
        <stp/>
        <stp>T</stp>
        <tr r="N486" s="1"/>
      </tp>
      <tp>
        <v>0.65000000000003411</v>
        <stp/>
        <stp>ContractData</stp>
        <stp>S.MCO</stp>
        <stp>NetLastTrade</stp>
        <stp/>
        <stp>T</stp>
        <tr r="D303" s="1"/>
      </tp>
      <tp>
        <v>16.659999999999968</v>
        <stp/>
        <stp>ContractData</stp>
        <stp>S.MCK</stp>
        <stp>NetLastTrade</stp>
        <stp/>
        <stp>T</stp>
        <tr r="D302" s="1"/>
      </tp>
      <tp>
        <v>-1.2900000000000205</v>
        <stp/>
        <stp>ContractData</stp>
        <stp>S.MCD</stp>
        <stp>NetLastTrade</stp>
        <stp/>
        <stp>T</stp>
        <tr r="D300" s="1"/>
      </tp>
      <tp>
        <v>-2.4500000000000171</v>
        <stp/>
        <stp>ContractData</stp>
        <stp>S.MAA</stp>
        <stp>NetLastTrade</stp>
        <stp/>
        <stp>T</stp>
        <tr r="D297" s="1"/>
      </tp>
      <tp>
        <v>-2.3400000000000034</v>
        <stp/>
        <stp>ContractData</stp>
        <stp>S.MAS</stp>
        <stp>NetLastTrade</stp>
        <stp/>
        <stp>T</stp>
        <tr r="D299" s="1"/>
      </tp>
      <tp>
        <v>-7.2700000000000387</v>
        <stp/>
        <stp>ContractData</stp>
        <stp>S.MAR</stp>
        <stp>NetLastTrade</stp>
        <stp/>
        <stp>T</stp>
        <tr r="D298" s="1"/>
      </tp>
      <tp>
        <v>123.63000000000001</v>
        <stp/>
        <stp>ContractData</stp>
        <stp>S.XYL</stp>
        <stp>High</stp>
        <stp/>
        <stp>T</stp>
        <tr r="G499" s="1"/>
      </tp>
      <tp>
        <v>-0.64999999999999858</v>
        <stp/>
        <stp>ContractData</stp>
        <stp>S.MGM</stp>
        <stp>NetLastTrade</stp>
        <stp/>
        <stp>T</stp>
        <tr r="D308" s="1"/>
      </tp>
      <tp>
        <v>79.88</v>
        <stp/>
        <stp>ContractData</stp>
        <stp>S.XYZ</stp>
        <stp>High</stp>
        <stp/>
        <stp>T</stp>
        <tr r="G500" s="1"/>
      </tp>
      <tp>
        <v>-5.9999999999988063E-2</v>
        <stp/>
        <stp>ContractData</stp>
        <stp>S.MET</stp>
        <stp>NetLastTrade</stp>
        <stp/>
        <stp>T</stp>
        <tr r="D306" s="1"/>
      </tp>
      <tp>
        <v>1.5700000000000074</v>
        <stp/>
        <stp>ContractData</stp>
        <stp>S.MDT</stp>
        <stp>NetLastTrade</stp>
        <stp/>
        <stp>T</stp>
        <tr r="D305" s="1"/>
      </tp>
      <tp>
        <v>0.24000000000000199</v>
        <stp/>
        <stp>ContractData</stp>
        <stp>S.MKC</stp>
        <stp>NetLastTrade</stp>
        <stp/>
        <stp>T</stp>
        <tr r="D309" s="1"/>
      </tp>
      <tp>
        <v>-0.36999999999999744</v>
        <stp/>
        <stp>ContractData</stp>
        <stp>S.MOS</stp>
        <stp>NetLastTrade</stp>
        <stp/>
        <stp>T</stp>
        <tr r="D314" s="1"/>
      </tp>
      <tp>
        <v>-1.1800000000000068</v>
        <stp/>
        <stp>ContractData</stp>
        <stp>S.MMM</stp>
        <stp>NetLastTrade</stp>
        <stp/>
        <stp>T</stp>
        <tr r="D311" s="1"/>
      </tp>
      <tp>
        <v>-0.34000000000003183</v>
        <stp/>
        <stp>ContractData</stp>
        <stp>S.MLM</stp>
        <stp>NetLastTrade</stp>
        <stp/>
        <stp>T</stp>
        <tr r="D310" s="1"/>
      </tp>
      <tp>
        <v>-9.1899999999999977</v>
        <stp/>
        <stp>ContractData</stp>
        <stp>S.MSI</stp>
        <stp>NetLastTrade</stp>
        <stp/>
        <stp>T</stp>
        <tr r="D324" s="1"/>
      </tp>
      <tp>
        <v>1.4899999999999807</v>
        <stp/>
        <stp>ContractData</stp>
        <stp>S.MRK</stp>
        <stp>NetLastTrade</stp>
        <stp/>
        <stp>T</stp>
        <tr r="D317" s="1"/>
      </tp>
      <tp>
        <v>158.44</v>
        <stp/>
        <stp>ContractData</stp>
        <stp>S.XOM</stp>
        <stp>High</stp>
        <stp/>
        <stp>T</stp>
        <tr r="G498" s="1"/>
      </tp>
      <tp>
        <v>14.400000000000034</v>
        <stp/>
        <stp>ContractData</stp>
        <stp>S.MPC</stp>
        <stp>NetLastTrade</stp>
        <stp/>
        <stp>T</stp>
        <tr r="D315" s="1"/>
      </tp>
      <tp>
        <v>4.8199999999999363</v>
        <stp/>
        <stp>ContractData</stp>
        <stp>S.MTD</stp>
        <stp>NetLastTrade</stp>
        <stp/>
        <stp>T</stp>
        <tr r="D326" s="1"/>
      </tp>
      <tp>
        <v>0.10999999999998522</v>
        <stp/>
        <stp>ContractData</stp>
        <stp>S.MTB</stp>
        <stp>NetLastTrade</stp>
        <stp/>
        <stp>T</stp>
        <tr r="D325" s="1"/>
      </tp>
      <tp>
        <v>78.02</v>
        <stp/>
        <stp>ContractData</stp>
        <stp>S.XEL</stp>
        <stp>High</stp>
        <stp/>
        <stp>T</stp>
        <tr r="G497" s="1"/>
      </tp>
      <tp>
        <v>603210.42380600004</v>
        <stp/>
        <stp>ContractData</stp>
        <stp>S.NDAQ</stp>
        <stp>T_CVol</stp>
        <stp/>
        <stp>T</stp>
        <tr r="M329" s="1"/>
      </tp>
      <tp>
        <v>14.110000000000014</v>
        <stp/>
        <stp>ContractData</stp>
        <stp>S.FFIV</stp>
        <stp>NetLastTrade</stp>
        <stp/>
        <stp>T</stp>
        <tr r="D189" s="1"/>
      </tp>
      <tp>
        <v>159.9</v>
        <stp/>
        <stp>ContractData</stp>
        <stp>S.FTNT</stp>
        <stp>Open</stp>
        <stp/>
        <stp>T</stp>
        <tr r="F200" s="1"/>
      </tp>
      <tp>
        <v>262.70999999999998</v>
        <stp/>
        <stp>ContractData</stp>
        <stp>S.STLD</stp>
        <stp>Open</stp>
        <stp/>
        <stp>T</stp>
        <tr r="F418" s="1"/>
      </tp>
      <tp>
        <v>388.17</v>
        <stp/>
        <stp>ContractData</stp>
        <stp>S.ISRG</stp>
        <stp>High</stp>
        <stp/>
        <stp>T</stp>
        <tr r="G255" s="1"/>
      </tp>
      <tp>
        <v>0.90000000000000568</v>
        <stp/>
        <stp>ContractData</stp>
        <stp>S.NFLX</stp>
        <stp>NetLastTrade</stp>
        <stp/>
        <stp>T</stp>
        <tr r="D333" s="1"/>
      </tp>
      <tp>
        <v>73.41</v>
        <stp/>
        <stp>ContractData</stp>
        <stp>S.OTIS</stp>
        <stp>Open</stp>
        <stp/>
        <stp>T</stp>
        <tr r="F355" s="1"/>
      </tp>
      <tp>
        <v>201.68</v>
        <stp/>
        <stp>ContractData</stp>
        <stp>S.CTAS</stp>
        <stp>Open</stp>
        <stp/>
        <stp>T</stp>
        <tr r="F122" s="1"/>
      </tp>
      <tp>
        <v>193.12</v>
        <stp/>
        <stp>ContractData</stp>
        <stp>S.NTAP</stp>
        <stp>Open</stp>
        <stp/>
        <stp>T</stp>
        <tr r="F340" s="1"/>
      </tp>
      <tp>
        <v>31.16</v>
        <stp/>
        <stp>ContractData</stp>
        <stp>S.CSGP</stp>
        <stp>High</stp>
        <stp/>
        <stp>T</stp>
        <tr r="G120" s="1"/>
      </tp>
      <tp>
        <v>513.73</v>
        <stp/>
        <stp>ContractData</stp>
        <stp>S.MSFT</stp>
        <stp>High</stp>
        <stp/>
        <stp>T</stp>
        <tr r="G323" s="1"/>
      </tp>
      <tp>
        <v>34.47</v>
        <stp/>
        <stp>ContractData</stp>
        <stp>S.TSCO</stp>
        <stp>High</stp>
        <stp/>
        <stp>T</stp>
        <tr r="G447" s="1"/>
      </tp>
      <tp>
        <v>124.71000000000001</v>
        <stp/>
        <stp>ContractData</stp>
        <stp>S.CSCO</stp>
        <stp>High</stp>
        <stp/>
        <stp>T</stp>
        <tr r="G119" s="1"/>
      </tp>
      <tp>
        <v>570.24</v>
        <stp/>
        <stp>ContractData</stp>
        <stp>S.MSCI</stp>
        <stp>High</stp>
        <stp/>
        <stp>T</stp>
        <tr r="G322" s="1"/>
      </tp>
      <tp>
        <v>77.150000000000006</v>
        <stp/>
        <stp>ContractData</stp>
        <stp>S.CTVA</stp>
        <stp>Open</stp>
        <stp/>
        <stp>T</stp>
        <tr r="F124" s="1"/>
      </tp>
      <tp>
        <v>247.55</v>
        <stp/>
        <stp>ContractData</stp>
        <stp>S.TTWO</stp>
        <stp>Open</stp>
        <stp/>
        <stp>T</stp>
        <tr r="F452" s="1"/>
      </tp>
      <tp>
        <v>332.05</v>
        <stp/>
        <stp>ContractData</stp>
        <stp>S.TSLA</stp>
        <stp>High</stp>
        <stp/>
        <stp>T</stp>
        <tr r="G448" s="1"/>
      </tp>
      <tp>
        <v>251.38</v>
        <stp/>
        <stp>ContractData</stp>
        <stp>S.FSLR</stp>
        <stp>High</stp>
        <stp/>
        <stp>T</stp>
        <tr r="G199" s="1"/>
      </tp>
      <tp>
        <v>9.26</v>
        <stp/>
        <stp>ContractData</stp>
        <stp>S.PSKY</stp>
        <stp>High</stp>
        <stp/>
        <stp>T</stp>
        <tr r="G381" s="1"/>
      </tp>
      <tp>
        <v>16.3</v>
        <stp/>
        <stp>ContractData</stp>
        <stp>S.VTRS</stp>
        <stp>Open</stp>
        <stp/>
        <stp>T</stp>
        <tr r="F478" s="1"/>
      </tp>
      <tp>
        <v>185.12</v>
        <stp/>
        <stp>ContractData</stp>
        <stp>S.NTRS</stp>
        <stp>Open</stp>
        <stp/>
        <stp>T</stp>
        <tr r="F341" s="1"/>
      </tp>
      <tp>
        <v>56.57</v>
        <stp/>
        <stp>ContractData</stp>
        <stp>S.CTSH</stp>
        <stp>Open</stp>
        <stp/>
        <stp>T</stp>
        <tr r="F123" s="1"/>
      </tp>
      <tp>
        <v>88.16</v>
        <stp/>
        <stp>ContractData</stp>
        <stp>S.HSIC</stp>
        <stp>High</stp>
        <stp/>
        <stp>T</stp>
        <tr r="G235" s="1"/>
      </tp>
      <tp>
        <v>61.39</v>
        <stp/>
        <stp>ContractData</stp>
        <stp>S.O</stp>
        <stp>LastTrade</stp>
        <stp/>
        <stp>T</stp>
        <tr r="C348" s="1"/>
      </tp>
      <tp>
        <v>117.62</v>
        <stp/>
        <stp>ContractData</stp>
        <stp>S.AKAM</stp>
        <stp>LastTrade</stp>
        <stp/>
        <stp>T</stp>
        <tr r="C21" s="1"/>
      </tp>
      <tp>
        <v>114.49000000000001</v>
        <stp/>
        <stp>ContractData</stp>
        <stp>S.L</stp>
        <stp>LastTrade</stp>
        <stp/>
        <stp>T</stp>
        <tr r="C278" s="1"/>
      </tp>
      <tp>
        <v>17.48</v>
        <stp/>
        <stp>ContractData</stp>
        <stp>S.HBAN</stp>
        <stp>LastTrade</stp>
        <stp/>
        <stp>T</stp>
        <tr r="C223" s="1"/>
      </tp>
      <tp>
        <v>146.6</v>
        <stp/>
        <stp>ContractData</stp>
        <stp>S.J</stp>
        <stp>LastTrade</stp>
        <stp/>
        <stp>T</stp>
        <tr r="C259" s="1"/>
      </tp>
      <tp>
        <v>14.05</v>
        <stp/>
        <stp>ContractData</stp>
        <stp>S.F</stp>
        <stp>LastTrade</stp>
        <stp/>
        <stp>T</stp>
        <tr r="C180" s="1"/>
      </tp>
      <tp>
        <v>66.97</v>
        <stp/>
        <stp>ContractData</stp>
        <stp>S.D</stp>
        <stp>LastTrade</stp>
        <stp/>
        <stp>T</stp>
        <tr r="C128" s="1"/>
      </tp>
      <tp>
        <v>135.65</v>
        <stp/>
        <stp>ContractData</stp>
        <stp>S.C</stp>
        <stp>LastTrade</stp>
        <stp/>
        <stp>T</stp>
        <tr r="C75" s="1"/>
      </tp>
      <tp>
        <v>147.94</v>
        <stp/>
        <stp>ContractData</stp>
        <stp>S.A</stp>
        <stp>LastTrade</stp>
        <stp/>
        <stp>T</stp>
        <tr r="C2" s="1"/>
      </tp>
      <tp>
        <v>181</v>
        <stp/>
        <stp>ContractData</stp>
        <stp>S.SBAC</stp>
        <stp>LastTrade</stp>
        <stp/>
        <stp>T</stp>
        <tr r="C402" s="1"/>
      </tp>
      <tp>
        <v>194.62</v>
        <stp/>
        <stp>ContractData</stp>
        <stp>S.KLAC</stp>
        <stp>LastTrade</stp>
        <stp/>
        <stp>T</stp>
        <tr r="C272" s="1"/>
      </tp>
      <tp>
        <v>2454983.2580759102</v>
        <stp/>
        <stp>StudyData</stp>
        <stp>S.TRMB</stp>
        <stp>MA</stp>
        <stp>InputChoice=Vol,MAType=Sim,Period=21</stp>
        <stp>MA</stp>
        <stp>D</stp>
        <stp>-1</stp>
        <stp>all</stp>
        <stp/>
        <stp/>
        <stp/>
        <stp>T</stp>
        <tr r="N444" s="1"/>
      </tp>
      <tp>
        <v>182.56</v>
        <stp/>
        <stp>ContractData</stp>
        <stp>S.WDAY</stp>
        <stp>LastTrade</stp>
        <stp/>
        <stp>T</stp>
        <tr r="C483" s="1"/>
      </tp>
      <tp>
        <v>397.03000000000003</v>
        <stp/>
        <stp>ContractData</stp>
        <stp>S.CPAY</stp>
        <stp>LastTrade</stp>
        <stp/>
        <stp>T</stp>
        <tr r="C112" s="1"/>
      </tp>
      <tp>
        <v>107.60000000000001</v>
        <stp/>
        <stp>ContractData</stp>
        <stp>S.EBAY</stp>
        <stp>LastTrade</stp>
        <stp/>
        <stp>T</stp>
        <tr r="C153" s="1"/>
      </tp>
      <tp>
        <v>360.87</v>
        <stp/>
        <stp>ContractData</stp>
        <stp>S.V</stp>
        <stp>LastTrade</stp>
        <stp/>
        <stp>T</stp>
        <tr r="C466" s="1"/>
      </tp>
      <tp>
        <v>531.75</v>
        <stp/>
        <stp>ContractData</stp>
        <stp>S.AMAT</stp>
        <stp>LastTrade</stp>
        <stp/>
        <stp>T</stp>
        <tr r="C26" s="1"/>
      </tp>
      <tp>
        <v>23.830000000000002</v>
        <stp/>
        <stp>ContractData</stp>
        <stp>S.T</stp>
        <stp>LastTrade</stp>
        <stp/>
        <stp>T</stp>
        <tr r="C428" s="1"/>
      </tp>
      <tp>
        <v>96.240000000000009</v>
        <stp/>
        <stp>ContractData</stp>
        <stp>S.NDAQ</stp>
        <stp>LastTrade</stp>
        <stp/>
        <stp>T</stp>
        <tr r="C329" s="1"/>
      </tp>
      <tp>
        <v>200.09</v>
        <stp/>
        <stp>ContractData</stp>
        <stp>S.NTAP</stp>
        <stp>LastTrade</stp>
        <stp/>
        <stp>T</stp>
        <tr r="C340" s="1"/>
      </tp>
      <tp>
        <v>136.11000000000001</v>
        <stp/>
        <stp>ContractData</stp>
        <stp>S.Q</stp>
        <stp>LastTrade</stp>
        <stp/>
        <stp>T</stp>
        <tr r="C386" s="1"/>
      </tp>
      <tp>
        <v>1091060.950594476</v>
        <stp/>
        <stp>StudyData</stp>
        <stp>S.GRMN</stp>
        <stp>MA</stp>
        <stp>InputChoice=Vol,MAType=Sim,Period=21</stp>
        <stp>MA</stp>
        <stp>D</stp>
        <stp>-1</stp>
        <stp>all</stp>
        <stp/>
        <stp/>
        <stp/>
        <stp>T</stp>
        <tr r="N218" s="1"/>
      </tp>
      <tp>
        <v>201.99</v>
        <stp/>
        <stp>ContractData</stp>
        <stp>S.CTAS</stp>
        <stp>LastTrade</stp>
        <stp/>
        <stp>T</stp>
        <tr r="C122" s="1"/>
      </tp>
      <tp>
        <v>132.76</v>
        <stp/>
        <stp>ContractData</stp>
        <stp>S.PCAR</stp>
        <stp>LastTrade</stp>
        <stp/>
        <stp>T</stp>
        <tr r="C359" s="1"/>
      </tp>
      <tp>
        <v>-2.6200000000000045</v>
        <stp/>
        <stp>ContractData</stp>
        <stp>S.LEN</stp>
        <stp>NetLastTrade</stp>
        <stp/>
        <stp>T</stp>
        <tr r="D280" s="1"/>
      </tp>
      <tp>
        <v>149.87</v>
        <stp/>
        <stp>ContractData</stp>
        <stp>S.YUM</stp>
        <stp>High</stp>
        <stp/>
        <stp>T</stp>
        <tr r="G501" s="1"/>
      </tp>
      <tp>
        <v>-1.5900000000000318</v>
        <stp/>
        <stp>ContractData</stp>
        <stp>S.LIN</stp>
        <stp>NetLastTrade</stp>
        <stp/>
        <stp>T</stp>
        <tr r="D284" s="1"/>
      </tp>
      <tp>
        <v>-13.339999999999975</v>
        <stp/>
        <stp>ContractData</stp>
        <stp>S.LII</stp>
        <stp>NetLastTrade</stp>
        <stp/>
        <stp>T</stp>
        <tr r="D283" s="1"/>
      </tp>
      <tp>
        <v>6.8499999999999659</v>
        <stp/>
        <stp>ContractData</stp>
        <stp>S.LHX</stp>
        <stp>NetLastTrade</stp>
        <stp/>
        <stp>T</stp>
        <tr r="D282" s="1"/>
      </tp>
      <tp>
        <v>-5.2199999999999989</v>
        <stp/>
        <stp>ContractData</stp>
        <stp>S.LOW</stp>
        <stp>NetLastTrade</stp>
        <stp/>
        <stp>T</stp>
        <tr r="D289" s="1"/>
      </tp>
      <tp>
        <v>-0.92000000000000171</v>
        <stp/>
        <stp>ContractData</stp>
        <stp>S.LNT</stp>
        <stp>NetLastTrade</stp>
        <stp/>
        <stp>T</stp>
        <tr r="D288" s="1"/>
      </tp>
      <tp>
        <v>15.740000000000009</v>
        <stp/>
        <stp>ContractData</stp>
        <stp>S.LMT</stp>
        <stp>NetLastTrade</stp>
        <stp/>
        <stp>T</stp>
        <tr r="D287" s="1"/>
      </tp>
      <tp>
        <v>28.539999999999964</v>
        <stp/>
        <stp>ContractData</stp>
        <stp>S.LLY</stp>
        <stp>NetLastTrade</stp>
        <stp/>
        <stp>T</stp>
        <tr r="D286" s="1"/>
      </tp>
      <tp>
        <v>-0.24000000000000199</v>
        <stp/>
        <stp>ContractData</stp>
        <stp>S.LVS</stp>
        <stp>NetLastTrade</stp>
        <stp/>
        <stp>T</stp>
        <tr r="D293" s="1"/>
      </tp>
      <tp>
        <v>-1.7600000000000051</v>
        <stp/>
        <stp>ContractData</stp>
        <stp>S.LUV</stp>
        <stp>NetLastTrade</stp>
        <stp/>
        <stp>T</stp>
        <tr r="D292" s="1"/>
      </tp>
      <tp>
        <v>2.1799999999999997</v>
        <stp/>
        <stp>ContractData</stp>
        <stp>S.LYB</stp>
        <stp>NetLastTrade</stp>
        <stp/>
        <stp>T</stp>
        <tr r="D294" s="1"/>
      </tp>
      <tp>
        <v>2.6599999999999966</v>
        <stp/>
        <stp>ContractData</stp>
        <stp>S.LYV</stp>
        <stp>NetLastTrade</stp>
        <stp/>
        <stp>T</stp>
        <tr r="D295" s="1"/>
      </tp>
      <tp>
        <v>2478746.1440329999</v>
        <stp/>
        <stp>ContractData</stp>
        <stp>S.MCHP</stp>
        <stp>T_CVol</stp>
        <stp/>
        <stp>T</stp>
        <tr r="M301" s="1"/>
      </tp>
      <tp>
        <v>1160196.998436</v>
        <stp/>
        <stp>ContractData</stp>
        <stp>S.NTAP</stp>
        <stp>T_CVol</stp>
        <stp/>
        <stp>T</stp>
        <tr r="M340" s="1"/>
      </tp>
      <tp>
        <v>5554008.2689169999</v>
        <stp/>
        <stp>ContractData</stp>
        <stp>S.VZ</stp>
        <stp>T_CVol</stp>
        <stp/>
        <stp>T</stp>
        <tr r="M479" s="1"/>
      </tp>
      <tp>
        <v>1739217.9117469999</v>
        <stp/>
        <stp>ContractData</stp>
        <stp>S.CSGP</stp>
        <stp>T_CVol</stp>
        <stp/>
        <stp>T</stp>
        <tr r="M120" s="1"/>
      </tp>
      <tp>
        <v>249125.809232</v>
        <stp/>
        <stp>ContractData</stp>
        <stp>S.TRGP</stp>
        <stp>T_CVol</stp>
        <stp/>
        <stp>T</stp>
        <tr r="M443" s="1"/>
      </tp>
      <tp>
        <v>1430</v>
        <stp/>
        <stp>ContractData</stp>
        <stp>S.MPWR</stp>
        <stp>High</stp>
        <stp/>
        <stp>T</stp>
        <tr r="G316" s="1"/>
      </tp>
      <tp>
        <v>1.2000000000000028</v>
        <stp/>
        <stp>ContractData</stp>
        <stp>S.GEHC</stp>
        <stp>NetLastTrade</stp>
        <stp/>
        <stp>T</stp>
        <tr r="D205" s="1"/>
      </tp>
      <tp>
        <v>49.89</v>
        <stp/>
        <stp>ContractData</stp>
        <stp>S.APTV</stp>
        <stp>High</stp>
        <stp/>
        <stp>T</stp>
        <tr r="G42" s="1"/>
      </tp>
      <tp>
        <v>15.940000000000055</v>
        <stp/>
        <stp>ContractData</stp>
        <stp>S.DELL</stp>
        <stp>NetLastTrade</stp>
        <stp/>
        <stp>T</stp>
        <tr r="D135" s="1"/>
      </tp>
      <tp>
        <v>-0.33000000000001251</v>
        <stp/>
        <stp>ContractData</stp>
        <stp>S.WELL</stp>
        <stp>NetLastTrade</stp>
        <stp/>
        <stp>T</stp>
        <tr r="D486" s="1"/>
      </tp>
      <tp>
        <v>29.54</v>
        <stp/>
        <stp>ContractData</stp>
        <stp>S.CPRT</stp>
        <stp>High</stp>
        <stp/>
        <stp>T</stp>
        <tr r="G113" s="1"/>
      </tp>
      <tp>
        <v>70.62</v>
        <stp/>
        <stp>ContractData</stp>
        <stp>S.SWKS</stp>
        <stp>Open</stp>
        <stp/>
        <stp>T</stp>
        <tr r="F424" s="1"/>
      </tp>
      <tp>
        <v>-0.54000000000000625</v>
        <stp/>
        <stp>ContractData</stp>
        <stp>S.DECK</stp>
        <stp>NetLastTrade</stp>
        <stp/>
        <stp>T</stp>
        <tr r="D134" s="1"/>
      </tp>
      <tp>
        <v>-0.17000000000000171</v>
        <stp/>
        <stp>ContractData</stp>
        <stp>S.TECH</stp>
        <stp>NetLastTrade</stp>
        <stp/>
        <stp>T</stp>
        <tr r="D432" s="1"/>
      </tp>
      <tp>
        <v>4.0800000000000125</v>
        <stp/>
        <stp>ContractData</stp>
        <stp>S.VEEV</stp>
        <stp>NetLastTrade</stp>
        <stp/>
        <stp>T</stp>
        <tr r="D467" s="1"/>
      </tp>
      <tp>
        <v>11.450000000000045</v>
        <stp/>
        <stp>ContractData</stp>
        <stp>S.REGN</stp>
        <stp>NetLastTrade</stp>
        <stp/>
        <stp>T</stp>
        <tr r="D390" s="1"/>
      </tp>
      <tp>
        <v>412.62</v>
        <stp/>
        <stp>ContractData</stp>
        <stp>S.SPGI</stp>
        <stp>High</stp>
        <stp/>
        <stp>T</stp>
        <tr r="G415" s="1"/>
      </tp>
      <tp>
        <v>-0.18000000000000682</v>
        <stp/>
        <stp>ContractData</stp>
        <stp>S.KEYS</stp>
        <stp>NetLastTrade</stp>
        <stp/>
        <stp>T</stp>
        <tr r="D268" s="1"/>
      </tp>
      <tp>
        <v>397.69</v>
        <stp/>
        <stp>ContractData</stp>
        <stp>S.CPAY</stp>
        <stp>High</stp>
        <stp/>
        <stp>T</stp>
        <tr r="G112" s="1"/>
      </tp>
      <tp>
        <v>6.410000000000025</v>
        <stp/>
        <stp>ContractData</stp>
        <stp>S.FERG</stp>
        <stp>NetLastTrade</stp>
        <stp/>
        <stp>T</stp>
        <tr r="D188" s="1"/>
      </tp>
      <tp>
        <v>28.330000000000002</v>
        <stp/>
        <stp>ContractData</stp>
        <stp>S.NWSA</stp>
        <stp>Open</stp>
        <stp/>
        <stp>T</stp>
        <tr r="F346" s="1"/>
      </tp>
      <tp>
        <v>7.8300000000000409</v>
        <stp/>
        <stp>ContractData</stp>
        <stp>S.META</stp>
        <stp>NetLastTrade</stp>
        <stp/>
        <stp>T</stp>
        <tr r="D307" s="1"/>
      </tp>
      <tp>
        <v>346445.147283</v>
        <stp/>
        <stp>ContractData</stp>
        <stp>S.Q</stp>
        <stp>T_CVol</stp>
        <stp/>
        <stp>T</stp>
        <tr r="M386" s="1"/>
      </tp>
      <tp>
        <v>2374098.7210190999</v>
        <stp/>
        <stp>StudyData</stp>
        <stp>S.CDNS</stp>
        <stp>MA</stp>
        <stp>InputChoice=Vol,MAType=Sim,Period=21</stp>
        <stp>MA</stp>
        <stp>D</stp>
        <stp>-1</stp>
        <stp>all</stp>
        <stp/>
        <stp/>
        <stp/>
        <stp>T</stp>
        <tr r="N85" s="1"/>
      </tp>
      <tp>
        <v>5502460.2171358597</v>
        <stp/>
        <stp>StudyData</stp>
        <stp>S.FTNT</stp>
        <stp>MA</stp>
        <stp>InputChoice=Vol,MAType=Sim,Period=21</stp>
        <stp>MA</stp>
        <stp>D</stp>
        <stp>-1</stp>
        <stp>all</stp>
        <stp/>
        <stp/>
        <stp/>
        <stp>T</stp>
        <tr r="N200" s="1"/>
      </tp>
      <tp>
        <v>6082836.0474111401</v>
        <stp/>
        <stp>StudyData</stp>
        <stp>S.PANW</stp>
        <stp>MA</stp>
        <stp>InputChoice=Vol,MAType=Sim,Period=21</stp>
        <stp>MA</stp>
        <stp>D</stp>
        <stp>-1</stp>
        <stp>all</stp>
        <stp/>
        <stp/>
        <stp/>
        <stp>T</stp>
        <tr r="N357" s="1"/>
      </tp>
      <tp>
        <v>270.39999999999998</v>
        <stp/>
        <stp>ContractData</stp>
        <stp>S.ADBE</stp>
        <stp>LastTrade</stp>
        <stp/>
        <stp>T</stp>
        <tr r="C9" s="1"/>
      </tp>
      <tp>
        <v>512.24</v>
        <stp/>
        <stp>ContractData</stp>
        <stp>S.HUBB</stp>
        <stp>LastTrade</stp>
        <stp/>
        <stp>T</stp>
        <tr r="C238" s="1"/>
      </tp>
      <tp>
        <v>3840222.433183</v>
        <stp/>
        <stp>StudyData</stp>
        <stp>S.HONA</stp>
        <stp>MA</stp>
        <stp>InputChoice=Vol,MAType=Sim,Period=21</stp>
        <stp>MA</stp>
        <stp>D</stp>
        <stp>-1</stp>
        <stp>all</stp>
        <stp/>
        <stp/>
        <stp/>
        <stp>T</stp>
        <tr r="N230" s="1"/>
      </tp>
      <tp>
        <v>5394614.4129720498</v>
        <stp/>
        <stp>StudyData</stp>
        <stp>S.MRNA</stp>
        <stp>MA</stp>
        <stp>InputChoice=Vol,MAType=Sim,Period=21</stp>
        <stp>MA</stp>
        <stp>D</stp>
        <stp>-1</stp>
        <stp>all</stp>
        <stp/>
        <stp/>
        <stp/>
        <stp>T</stp>
        <tr r="N318" s="1"/>
      </tp>
      <tp>
        <v>10201237.05631124</v>
        <stp/>
        <stp>StudyData</stp>
        <stp>S.CVNA</stp>
        <stp>MA</stp>
        <stp>InputChoice=Vol,MAType=Sim,Period=21</stp>
        <stp>MA</stp>
        <stp>D</stp>
        <stp>-1</stp>
        <stp>all</stp>
        <stp/>
        <stp/>
        <stp/>
        <stp>T</stp>
        <tr r="N125" s="1"/>
      </tp>
      <tp>
        <v>4223066.8275796203</v>
        <stp/>
        <stp>StudyData</stp>
        <stp>S.ABNB</stp>
        <stp>MA</stp>
        <stp>InputChoice=Vol,MAType=Sim,Period=21</stp>
        <stp>MA</stp>
        <stp>D</stp>
        <stp>-1</stp>
        <stp>all</stp>
        <stp/>
        <stp/>
        <stp/>
        <stp>T</stp>
        <tr r="N5" s="1"/>
      </tp>
      <tp>
        <v>842217.49824490503</v>
        <stp/>
        <stp>StudyData</stp>
        <stp>S.CINF</stp>
        <stp>MA</stp>
        <stp>InputChoice=Vol,MAType=Sim,Period=21</stp>
        <stp>MA</stp>
        <stp>D</stp>
        <stp>-1</stp>
        <stp>all</stp>
        <stp/>
        <stp/>
        <stp/>
        <stp>T</stp>
        <tr r="N95" s="1"/>
      </tp>
      <tp>
        <v>6332279.6793946698</v>
        <stp/>
        <stp>StudyData</stp>
        <stp>S.BKNG</stp>
        <stp>MA</stp>
        <stp>InputChoice=Vol,MAType=Sim,Period=21</stp>
        <stp>MA</stp>
        <stp>D</stp>
        <stp>-1</stp>
        <stp>all</stp>
        <stp/>
        <stp/>
        <stp/>
        <stp>T</stp>
        <tr r="N63" s="1"/>
      </tp>
      <tp>
        <v>1946845.8563483341</v>
        <stp/>
        <stp>StudyData</stp>
        <stp>S.FANG</stp>
        <stp>MA</stp>
        <stp>InputChoice=Vol,MAType=Sim,Period=21</stp>
        <stp>MA</stp>
        <stp>D</stp>
        <stp>-1</stp>
        <stp>all</stp>
        <stp/>
        <stp/>
        <stp/>
        <stp>T</stp>
        <tr r="N181" s="1"/>
      </tp>
      <tp>
        <v>244.56</v>
        <stp/>
        <stp>ContractData</stp>
        <stp>S.ABBV</stp>
        <stp>LastTrade</stp>
        <stp/>
        <stp>T</stp>
        <tr r="C4" s="1"/>
      </tp>
      <tp>
        <v>1563696.3183651911</v>
        <stp/>
        <stp>StudyData</stp>
        <stp>S.WYNN</stp>
        <stp>MA</stp>
        <stp>InputChoice=Vol,MAType=Sim,Period=21</stp>
        <stp>MA</stp>
        <stp>D</stp>
        <stp>-1</stp>
        <stp>all</stp>
        <stp/>
        <stp/>
        <stp/>
        <stp>T</stp>
        <tr r="N496" s="1"/>
      </tp>
      <tp>
        <v>1.8599999999999994</v>
        <stp/>
        <stp>ContractData</stp>
        <stp>S.OKE</stp>
        <stp>NetLastTrade</stp>
        <stp/>
        <stp>T</stp>
        <tr r="D350" s="1"/>
      </tp>
      <tp>
        <v>73.45</v>
        <stp/>
        <stp>ContractData</stp>
        <stp>S.ZTS</stp>
        <stp>High</stp>
        <stp/>
        <stp>T</stp>
        <tr r="G504" s="1"/>
      </tp>
      <tp>
        <v>-1.6499999999999915</v>
        <stp/>
        <stp>ContractData</stp>
        <stp>S.OMC</stp>
        <stp>NetLastTrade</stp>
        <stp/>
        <stp>T</stp>
        <tr r="D351" s="1"/>
      </tp>
      <tp>
        <v>2.0999999999999943</v>
        <stp/>
        <stp>ContractData</stp>
        <stp>S.OXY</stp>
        <stp>NetLastTrade</stp>
        <stp/>
        <stp>T</stp>
        <tr r="D356" s="1"/>
      </tp>
      <tp>
        <v>96.92</v>
        <stp/>
        <stp>ContractData</stp>
        <stp>S.ZBH</stp>
        <stp>High</stp>
        <stp/>
        <stp>T</stp>
        <tr r="G502" s="1"/>
      </tp>
      <tp>
        <v>429190.38819199998</v>
        <stp/>
        <stp>ContractData</stp>
        <stp>S.LDOS</stp>
        <stp>T_CVol</stp>
        <stp/>
        <stp>T</stp>
        <tr r="M279" s="1"/>
      </tp>
      <tp>
        <v>572186.06898400001</v>
        <stp/>
        <stp>ContractData</stp>
        <stp>S.OTIS</stp>
        <stp>T_CVol</stp>
        <stp/>
        <stp>T</stp>
        <tr r="M355" s="1"/>
      </tp>
      <tp>
        <v>416247.66092400003</v>
        <stp/>
        <stp>ContractData</stp>
        <stp>S.NTRS</stp>
        <stp>T_CVol</stp>
        <stp/>
        <stp>T</stp>
        <tr r="M341" s="1"/>
      </tp>
      <tp>
        <v>214683.372695</v>
        <stp/>
        <stp>ContractData</stp>
        <stp>S.KEYS</stp>
        <stp>T_CVol</stp>
        <stp/>
        <stp>T</stp>
        <tr r="M268" s="1"/>
      </tp>
      <tp>
        <v>505102.40849200002</v>
        <stp/>
        <stp>ContractData</stp>
        <stp>S.ARES</stp>
        <stp>T_CVol</stp>
        <stp/>
        <stp>T</stp>
        <tr r="M44" s="1"/>
      </tp>
      <tp>
        <v>1301645.515927</v>
        <stp/>
        <stp>ContractData</stp>
        <stp>S.WY</stp>
        <stp>T_CVol</stp>
        <stp/>
        <stp>T</stp>
        <tr r="M495" s="1"/>
      </tp>
      <tp>
        <v>286751.19048500003</v>
        <stp/>
        <stp>ContractData</stp>
        <stp>S.CTAS</stp>
        <stp>T_CVol</stp>
        <stp/>
        <stp>T</stp>
        <tr r="M122" s="1"/>
      </tp>
      <tp>
        <v>360072.45773299999</v>
        <stp/>
        <stp>ContractData</stp>
        <stp>S.CDNS</stp>
        <stp>T_CVol</stp>
        <stp/>
        <stp>T</stp>
        <tr r="M85" s="1"/>
      </tp>
      <tp>
        <v>1149764.3598549999</v>
        <stp/>
        <stp>ContractData</stp>
        <stp>S.TMUS</stp>
        <stp>T_CVol</stp>
        <stp/>
        <stp>T</stp>
        <tr r="M440" s="1"/>
      </tp>
      <tp>
        <v>3421395.194627</v>
        <stp/>
        <stp>ContractData</stp>
        <stp>S.VTRS</stp>
        <stp>T_CVol</stp>
        <stp/>
        <stp>T</stp>
        <tr r="M478" s="1"/>
      </tp>
      <tp>
        <v>1330462.238261</v>
        <stp/>
        <stp>ContractData</stp>
        <stp>S.SWKS</stp>
        <stp>T_CVol</stp>
        <stp/>
        <stp>T</stp>
        <tr r="M424" s="1"/>
      </tp>
      <tp>
        <v>279868.77884899999</v>
        <stp/>
        <stp>ContractData</stp>
        <stp>S.SNPS</stp>
        <stp>T_CVol</stp>
        <stp/>
        <stp>T</stp>
        <tr r="M411" s="1"/>
      </tp>
      <tp>
        <v>71</v>
        <stp/>
        <stp>ContractData</stp>
        <stp>S.CVNA</stp>
        <stp>Open</stp>
        <stp/>
        <stp>T</stp>
        <tr r="F125" s="1"/>
      </tp>
      <tp>
        <v>-1.0599999999999952</v>
        <stp/>
        <stp>ContractData</stp>
        <stp>S.MDLZ</stp>
        <stp>NetLastTrade</stp>
        <stp/>
        <stp>T</stp>
        <tr r="D304" s="1"/>
      </tp>
      <tp>
        <v>19.52000000000001</v>
        <stp/>
        <stp>ContractData</stp>
        <stp>S.DDOG</stp>
        <stp>NetLastTrade</stp>
        <stp/>
        <stp>T</stp>
        <tr r="D132" s="1"/>
      </tp>
      <tp>
        <v>2.7900000000000205</v>
        <stp/>
        <stp>ContractData</stp>
        <stp>S.LDOS</stp>
        <stp>NetLastTrade</stp>
        <stp/>
        <stp>T</stp>
        <tr r="D279" s="1"/>
      </tp>
      <tp>
        <v>-1.3500000000000227</v>
        <stp/>
        <stp>ContractData</stp>
        <stp>S.CDNS</stp>
        <stp>NetLastTrade</stp>
        <stp/>
        <stp>T</stp>
        <tr r="D85" s="1"/>
      </tp>
      <tp>
        <v>2.9199999999999875</v>
        <stp/>
        <stp>ContractData</stp>
        <stp>S.WDAY</stp>
        <stp>NetLastTrade</stp>
        <stp/>
        <stp>T</stp>
        <tr r="D483" s="1"/>
      </tp>
      <tp>
        <v>1.6500000000000057</v>
        <stp/>
        <stp>ContractData</stp>
        <stp>S.NDAQ</stp>
        <stp>NetLastTrade</stp>
        <stp/>
        <stp>T</stp>
        <tr r="D329" s="1"/>
      </tp>
      <tp>
        <v>426.99</v>
        <stp/>
        <stp>ContractData</stp>
        <stp>S.AVGO</stp>
        <stp>Open</stp>
        <stp/>
        <stp>T</stp>
        <tr r="F47" s="1"/>
      </tp>
      <tp>
        <v>223.4</v>
        <stp/>
        <stp>ContractData</stp>
        <stp>S.NVDA</stp>
        <stp>Open</stp>
        <stp/>
        <stp>T</stp>
        <tr r="F343" s="1"/>
      </tp>
      <tp>
        <v>5.1899999999999977</v>
        <stp/>
        <stp>ContractData</stp>
        <stp>S.ADBE</stp>
        <stp>NetLastTrade</stp>
        <stp/>
        <stp>T</stp>
        <tr r="D9" s="1"/>
      </tp>
      <tp>
        <v>6.9999999999993179E-2</v>
        <stp/>
        <stp>ContractData</stp>
        <stp>S.GDDY</stp>
        <stp>NetLastTrade</stp>
        <stp/>
        <stp>T</stp>
        <tr r="D203" s="1"/>
      </tp>
      <tp>
        <v>-2.0200000000000102</v>
        <stp/>
        <stp>ContractData</stp>
        <stp>S.ODFL</stp>
        <stp>NetLastTrade</stp>
        <stp/>
        <stp>T</stp>
        <tr r="D349" s="1"/>
      </tp>
      <tp>
        <v>-1.3499999999999943</v>
        <stp/>
        <stp>ContractData</stp>
        <stp>S.FDXF</stp>
        <stp>NetLastTrade</stp>
        <stp/>
        <stp>T</stp>
        <tr r="D186" s="1"/>
      </tp>
      <tp>
        <v>9.9000000000000909</v>
        <stp/>
        <stp>ContractData</stp>
        <stp>S.IDXX</stp>
        <stp>NetLastTrade</stp>
        <stp/>
        <stp>T</stp>
        <tr r="D244" s="1"/>
      </tp>
      <tp>
        <v>-1.0500000000000114</v>
        <stp/>
        <stp>ContractData</stp>
        <stp>S.NDSN</stp>
        <stp>NetLastTrade</stp>
        <stp/>
        <stp>T</stp>
        <tr r="D330" s="1"/>
      </tp>
      <tp>
        <v>5.1399999999999864</v>
        <stp/>
        <stp>ContractData</stp>
        <stp>S.ADSK</stp>
        <stp>NetLastTrade</stp>
        <stp/>
        <stp>T</stp>
        <tr r="D13" s="1"/>
      </tp>
      <tp>
        <v>114.22</v>
        <stp/>
        <stp>ContractData</stp>
        <stp>S.RVTY</stp>
        <stp>Open</stp>
        <stp/>
        <stp>T</stp>
        <tr r="F401" s="1"/>
      </tp>
      <tp>
        <v>19.03</v>
        <stp/>
        <stp>ContractData</stp>
        <stp>S.KVUE</stp>
        <stp>Open</stp>
        <stp/>
        <stp>T</stp>
        <tr r="F277" s="1"/>
      </tp>
      <tp>
        <v>82.86</v>
        <stp/>
        <stp>ContractData</stp>
        <stp>S.EVRG</stp>
        <stp>Open</stp>
        <stp/>
        <stp>T</stp>
        <tr r="F173" s="1"/>
      </tp>
      <tp>
        <v>1042.6200000000001</v>
        <stp/>
        <stp>ContractData</stp>
        <stp>S.EQIX</stp>
        <stp>High</stp>
        <stp/>
        <stp>T</stp>
        <tr r="G165" s="1"/>
      </tp>
      <tp>
        <v>87.54</v>
        <stp/>
        <stp>ContractData</stp>
        <stp>S.DXCM</stp>
        <stp>LastTrade</stp>
        <stp/>
        <stp>T</stp>
        <tr r="C152" s="1"/>
      </tp>
      <tp>
        <v>149.74</v>
        <stp/>
        <stp>ContractData</stp>
        <stp>S.ORCL</stp>
        <stp>LastTrade</stp>
        <stp/>
        <stp>T</stp>
        <tr r="C353" s="1"/>
      </tp>
      <tp>
        <v>34.44</v>
        <stp/>
        <stp>ContractData</stp>
        <stp>S.TSCO</stp>
        <stp>LastTrade</stp>
        <stp/>
        <stp>T</stp>
        <tr r="C447" s="1"/>
      </tp>
      <tp>
        <v>123.34</v>
        <stp/>
        <stp>ContractData</stp>
        <stp>S.CSCO</stp>
        <stp>LastTrade</stp>
        <stp/>
        <stp>T</stp>
        <tr r="C119" s="1"/>
      </tp>
      <tp>
        <v>1059.24</v>
        <stp/>
        <stp>ContractData</stp>
        <stp>S.FICO</stp>
        <stp>LastTrade</stp>
        <stp/>
        <stp>T</stp>
        <tr r="C190" s="1"/>
      </tp>
      <tp>
        <v>1557832.047049667</v>
        <stp/>
        <stp>StudyData</stp>
        <stp>S.LDOS</stp>
        <stp>MA</stp>
        <stp>InputChoice=Vol,MAType=Sim,Period=21</stp>
        <stp>MA</stp>
        <stp>D</stp>
        <stp>-1</stp>
        <stp>all</stp>
        <stp/>
        <stp/>
        <stp/>
        <stp>T</stp>
        <tr r="N279" s="1"/>
      </tp>
      <tp>
        <v>32.28</v>
        <stp/>
        <stp>ContractData</stp>
        <stp>S.SMCI</stp>
        <stp>LastTrade</stp>
        <stp/>
        <stp>T</stp>
        <tr r="C408" s="1"/>
      </tp>
      <tp>
        <v>26.11</v>
        <stp/>
        <stp>ContractData</stp>
        <stp>S.VICI</stp>
        <stp>LastTrade</stp>
        <stp/>
        <stp>T</stp>
        <tr r="C468" s="1"/>
      </tp>
      <tp>
        <v>565.56000000000006</v>
        <stp/>
        <stp>ContractData</stp>
        <stp>S.MSCI</stp>
        <stp>LastTrade</stp>
        <stp/>
        <stp>T</stp>
        <tr r="C322" s="1"/>
      </tp>
      <tp>
        <v>72.12</v>
        <stp/>
        <stp>ContractData</stp>
        <stp>S.TECH</stp>
        <stp>LastTrade</stp>
        <stp/>
        <stp>T</stp>
        <tr r="C432" s="1"/>
      </tp>
      <tp>
        <v>96.92</v>
        <stp/>
        <stp>ContractData</stp>
        <stp>S.DECK</stp>
        <stp>LastTrade</stp>
        <stp/>
        <stp>T</stp>
        <tr r="C134" s="1"/>
      </tp>
      <tp>
        <v>2105698.6844594288</v>
        <stp/>
        <stp>StudyData</stp>
        <stp>S.TROW</stp>
        <stp>MA</stp>
        <stp>InputChoice=Vol,MAType=Sim,Period=21</stp>
        <stp>MA</stp>
        <stp>D</stp>
        <stp>-1</stp>
        <stp>all</stp>
        <stp/>
        <stp/>
        <stp/>
        <stp>T</stp>
        <tr r="N445" s="1"/>
      </tp>
      <tp>
        <v>20410630.103840299</v>
        <stp/>
        <stp>StudyData</stp>
        <stp>S.HOOD</stp>
        <stp>MA</stp>
        <stp>InputChoice=Vol,MAType=Sim,Period=21</stp>
        <stp>MA</stp>
        <stp>D</stp>
        <stp>-1</stp>
        <stp>all</stp>
        <stp/>
        <stp/>
        <stp/>
        <stp>T</stp>
        <tr r="N231" s="1"/>
      </tp>
      <tp>
        <v>121.94</v>
        <stp/>
        <stp>ContractData</stp>
        <stp>S.INCY</stp>
        <stp>LastTrade</stp>
        <stp/>
        <stp>T</stp>
        <tr r="C247" s="1"/>
      </tp>
      <tp>
        <v>1085420.0825437619</v>
        <stp/>
        <stp>StudyData</stp>
        <stp>S.CBOE</stp>
        <stp>MA</stp>
        <stp>InputChoice=Vol,MAType=Sim,Period=21</stp>
        <stp>MA</stp>
        <stp>D</stp>
        <stp>-1</stp>
        <stp>all</stp>
        <stp/>
        <stp/>
        <stp/>
        <stp>T</stp>
        <tr r="N81" s="1"/>
      </tp>
      <tp>
        <v>308.61</v>
        <stp/>
        <stp>ContractData</stp>
        <stp>S.LRCX</stp>
        <stp>LastTrade</stp>
        <stp/>
        <stp>T</stp>
        <tr r="C290" s="1"/>
      </tp>
      <tp>
        <v>20938491.819696959</v>
        <stp/>
        <stp>StudyData</stp>
        <stp>S.GOOG</stp>
        <stp>MA</stp>
        <stp>InputChoice=Vol,MAType=Sim,Period=21</stp>
        <stp>MA</stp>
        <stp>D</stp>
        <stp>-1</stp>
        <stp>all</stp>
        <stp/>
        <stp/>
        <stp/>
        <stp>T</stp>
        <tr r="N214" s="1"/>
      </tp>
      <tp>
        <v>4896194.1376388604</v>
        <stp/>
        <stp>StudyData</stp>
        <stp>S.DDOG</stp>
        <stp>MA</stp>
        <stp>InputChoice=Vol,MAType=Sim,Period=21</stp>
        <stp>MA</stp>
        <stp>D</stp>
        <stp>-1</stp>
        <stp>all</stp>
        <stp/>
        <stp/>
        <stp/>
        <stp>T</stp>
        <tr r="N132" s="1"/>
      </tp>
      <tp>
        <v>12814207.63956286</v>
        <stp/>
        <stp>StudyData</stp>
        <stp>S.QCOM</stp>
        <stp>MA</stp>
        <stp>InputChoice=Vol,MAType=Sim,Period=21</stp>
        <stp>MA</stp>
        <stp>D</stp>
        <stp>-1</stp>
        <stp>all</stp>
        <stp/>
        <stp/>
        <stp/>
        <stp>T</stp>
        <tr r="N387" s="1"/>
      </tp>
      <tp>
        <v>871643.93893028598</v>
        <stp/>
        <stp>StudyData</stp>
        <stp>S.AXON</stp>
        <stp>MA</stp>
        <stp>InputChoice=Vol,MAType=Sim,Period=21</stp>
        <stp>MA</stp>
        <stp>D</stp>
        <stp>-1</stp>
        <stp>all</stp>
        <stp/>
        <stp/>
        <stp/>
        <stp>T</stp>
        <tr r="N50" s="1"/>
      </tp>
      <tp>
        <v>47.03</v>
        <stp/>
        <stp>ContractData</stp>
        <stp>S.AMCR</stp>
        <stp>LastTrade</stp>
        <stp/>
        <stp>T</stp>
        <tr r="C27" s="1"/>
      </tp>
      <tp>
        <v>3.0799999999999983</v>
        <stp/>
        <stp>ContractData</stp>
        <stp>S.NEM</stp>
        <stp>NetLastTrade</stp>
        <stp/>
        <stp>T</stp>
        <tr r="D332" s="1"/>
      </tp>
      <tp>
        <v>-0.48000000000000398</v>
        <stp/>
        <stp>ContractData</stp>
        <stp>S.NEE</stp>
        <stp>NetLastTrade</stp>
        <stp/>
        <stp>T</stp>
        <tr r="D331" s="1"/>
      </tp>
      <tp>
        <v>0.21999999999999886</v>
        <stp/>
        <stp>ContractData</stp>
        <stp>S.NKE</stp>
        <stp>NetLastTrade</stp>
        <stp/>
        <stp>T</stp>
        <tr r="D335" s="1"/>
      </tp>
      <tp>
        <v>8.5399999999999636</v>
        <stp/>
        <stp>ContractData</stp>
        <stp>S.NOC</stp>
        <stp>NetLastTrade</stp>
        <stp/>
        <stp>T</stp>
        <tr r="D336" s="1"/>
      </tp>
      <tp>
        <v>2.039999999999992</v>
        <stp/>
        <stp>ContractData</stp>
        <stp>S.NOW</stp>
        <stp>NetLastTrade</stp>
        <stp/>
        <stp>T</stp>
        <tr r="D337" s="1"/>
      </tp>
      <tp>
        <v>1.5400000000000205</v>
        <stp/>
        <stp>ContractData</stp>
        <stp>S.NSC</stp>
        <stp>NetLastTrade</stp>
        <stp/>
        <stp>T</stp>
        <tr r="D339" s="1"/>
      </tp>
      <tp>
        <v>2.0900000000000034</v>
        <stp/>
        <stp>ContractData</stp>
        <stp>S.NRG</stp>
        <stp>NetLastTrade</stp>
        <stp/>
        <stp>T</stp>
        <tr r="D338" s="1"/>
      </tp>
      <tp>
        <v>-2.0000000000003126E-2</v>
        <stp/>
        <stp>ContractData</stp>
        <stp>S.NWS</stp>
        <stp>NetLastTrade</stp>
        <stp/>
        <stp>T</stp>
        <tr r="D345" s="1"/>
      </tp>
      <tp>
        <v>-93.800000000000182</v>
        <stp/>
        <stp>ContractData</stp>
        <stp>S.NVR</stp>
        <stp>NetLastTrade</stp>
        <stp/>
        <stp>T</stp>
        <tr r="D344" s="1"/>
      </tp>
      <tp>
        <v>2.4200000000000159</v>
        <stp/>
        <stp>ContractData</stp>
        <stp>S.NUE</stp>
        <stp>NetLastTrade</stp>
        <stp/>
        <stp>T</stp>
        <tr r="D342" s="1"/>
      </tp>
      <tp>
        <v>127850.868005</v>
        <stp/>
        <stp>ContractData</stp>
        <stp>S.MPWR</stp>
        <stp>T_CVol</stp>
        <stp/>
        <stp>T</stp>
        <tr r="M316" s="1"/>
      </tp>
      <tp>
        <v>1735771.246234</v>
        <stp/>
        <stp>ContractData</stp>
        <stp>S.IBKR</stp>
        <stp>T_CVol</stp>
        <stp/>
        <stp>T</stp>
        <tr r="M241" s="1"/>
      </tp>
      <tp>
        <v>858042.35600300005</v>
        <stp/>
        <stp>ContractData</stp>
        <stp>S.DLTR</stp>
        <stp>T_CVol</stp>
        <stp/>
        <stp>T</stp>
        <tr r="M142" s="1"/>
      </tp>
      <tp>
        <v>1410900.5510219999</v>
        <stp/>
        <stp>ContractData</stp>
        <stp>S.FSLR</stp>
        <stp>T_CVol</stp>
        <stp/>
        <stp>T</stp>
        <tr r="M199" s="1"/>
      </tp>
      <tp>
        <v>603807.21956700005</v>
        <stp/>
        <stp>ContractData</stp>
        <stp>S.AMCR</stp>
        <stp>T_CVol</stp>
        <stp/>
        <stp>T</stp>
        <tr r="M27" s="1"/>
      </tp>
      <tp>
        <v>1287016.702366</v>
        <stp/>
        <stp>ContractData</stp>
        <stp>S.BX</stp>
        <stp>T_CVol</stp>
        <stp/>
        <stp>T</stp>
        <tr r="M73" s="1"/>
      </tp>
      <tp>
        <v>489965.71591799997</v>
        <stp/>
        <stp>ContractData</stp>
        <stp>S.CHTR</stp>
        <stp>T_CVol</stp>
        <stp/>
        <stp>T</stp>
        <tr r="M92" s="1"/>
      </tp>
      <tp>
        <v>5938148.6845089998</v>
        <stp/>
        <stp>ContractData</stp>
        <stp>S.COHR</stp>
        <stp>T_CVol</stp>
        <stp/>
        <stp>T</stp>
        <tr r="F31" s="2"/>
        <tr r="M106" s="1"/>
      </tp>
      <tp>
        <v>1075562.151474</v>
        <stp/>
        <stp>ContractData</stp>
        <stp>S.CARR</stp>
        <stp>T_CVol</stp>
        <stp/>
        <stp>T</stp>
        <tr r="M77" s="1"/>
      </tp>
      <tp>
        <v>468490.76379699999</v>
        <stp/>
        <stp>ContractData</stp>
        <stp>S.BLDR</stp>
        <stp>T_CVol</stp>
        <stp/>
        <stp>T</stp>
        <tr r="M65" s="1"/>
      </tp>
      <tp>
        <v>10714679.084247001</v>
        <stp/>
        <stp>ContractData</stp>
        <stp>S.UBER</stp>
        <stp>T_CVol</stp>
        <stp/>
        <stp>T</stp>
        <tr r="M457" s="1"/>
      </tp>
      <tp>
        <v>32857492.804076001</v>
        <stp/>
        <stp>ContractData</stp>
        <stp>S.PLTR</stp>
        <stp>T_CVol</stp>
        <stp/>
        <stp>T</stp>
        <tr r="F37" s="2"/>
        <tr r="M371" s="1"/>
      </tp>
      <tp>
        <v>332812.70623399998</v>
        <stp/>
        <stp>ContractData</stp>
        <stp>S.PCAR</stp>
        <stp>T_CVol</stp>
        <stp/>
        <stp>T</stp>
        <tr r="M359" s="1"/>
      </tp>
      <tp>
        <v>175.52</v>
        <stp/>
        <stp>ContractData</stp>
        <stp>S.CINF</stp>
        <stp>Open</stp>
        <stp/>
        <stp>T</stp>
        <tr r="F95" s="1"/>
      </tp>
      <tp>
        <v>30.16</v>
        <stp/>
        <stp>ContractData</stp>
        <stp>S.INVH</stp>
        <stp>High</stp>
        <stp/>
        <stp>T</stp>
        <tr r="G250" s="1"/>
      </tp>
      <tp>
        <v>131.61000000000001</v>
        <stp/>
        <stp>ContractData</stp>
        <stp>S.GILD</stp>
        <stp>Open</stp>
        <stp/>
        <stp>T</stp>
        <tr r="F208" s="1"/>
      </tp>
      <tp>
        <v>98.960000000000008</v>
        <stp/>
        <stp>ContractData</stp>
        <stp>S.INTC</stp>
        <stp>High</stp>
        <stp/>
        <stp>T</stp>
        <tr r="G248" s="1"/>
      </tp>
      <tp>
        <v>332.05</v>
        <stp/>
        <stp>ContractData</stp>
        <stp>S.INTU</stp>
        <stp>High</stp>
        <stp/>
        <stp>T</stp>
        <tr r="G249" s="1"/>
      </tp>
      <tp>
        <v>92.850000000000009</v>
        <stp/>
        <stp>ContractData</stp>
        <stp>S.MNST</stp>
        <stp>High</stp>
        <stp/>
        <stp>T</stp>
        <tr r="G312" s="1"/>
      </tp>
      <tp>
        <v>214.88</v>
        <stp/>
        <stp>ContractData</stp>
        <stp>S.GNRC</stp>
        <stp>High</stp>
        <stp/>
        <stp>T</stp>
        <tr r="G213" s="1"/>
      </tp>
      <tp>
        <v>206.70000000000002</v>
        <stp/>
        <stp>ContractData</stp>
        <stp>S.BIIB</stp>
        <stp>Open</stp>
        <stp/>
        <stp>T</stp>
        <tr r="F62" s="1"/>
      </tp>
      <tp>
        <v>421.36</v>
        <stp/>
        <stp>ContractData</stp>
        <stp>S.SNPS</stp>
        <stp>High</stp>
        <stp/>
        <stp>T</stp>
        <tr r="G411" s="1"/>
      </tp>
      <tp>
        <v>420</v>
        <stp/>
        <stp>ContractData</stp>
        <stp>S.CIEN</stp>
        <stp>Open</stp>
        <stp/>
        <stp>T</stp>
        <tr r="F94" s="1"/>
      </tp>
      <tp>
        <v>0.48148148148148567</v>
        <stp/>
        <stp>StudyData</stp>
        <stp>S.C</stp>
        <stp>PCB</stp>
        <stp>BaseType=Index,Index=1</stp>
        <stp>Close</stp>
        <stp>W</stp>
        <stp>0</stp>
        <stp>all</stp>
        <stp/>
        <stp/>
        <stp/>
        <stp>T</stp>
        <tr r="I75" s="1"/>
      </tp>
      <tp>
        <v>-3.079451271791942</v>
        <stp/>
        <stp>StudyData</stp>
        <stp>S.C</stp>
        <stp>PCB</stp>
        <stp>BaseType=Index,Index=1</stp>
        <stp>Close</stp>
        <stp>Q</stp>
        <stp>0</stp>
        <stp>all</stp>
        <stp/>
        <stp/>
        <stp/>
        <stp>T</stp>
        <tr r="K75" s="1"/>
      </tp>
      <tp>
        <v>16.248178935641452</v>
        <stp/>
        <stp>StudyData</stp>
        <stp>S.C</stp>
        <stp>PCB</stp>
        <stp>BaseType=Index,Index=1</stp>
        <stp>Close</stp>
        <stp>A</stp>
        <stp>0</stp>
        <stp>all</stp>
        <stp/>
        <stp/>
        <stp/>
        <stp>T</stp>
        <tr r="L75" s="1"/>
      </tp>
      <tp>
        <v>2.4160060400151133</v>
        <stp/>
        <stp>StudyData</stp>
        <stp>S.C</stp>
        <stp>PCB</stp>
        <stp>BaseType=Index,Index=1</stp>
        <stp>Close</stp>
        <stp>M</stp>
        <stp>0</stp>
        <stp>all</stp>
        <stp/>
        <stp/>
        <stp/>
        <stp>T</stp>
        <tr r="J75" s="1"/>
      </tp>
      <tp>
        <v>1029.5999999999999</v>
        <stp/>
        <stp>ContractData</stp>
        <stp>S.FICO</stp>
        <stp>Open</stp>
        <stp/>
        <stp>T</stp>
        <tr r="F190" s="1"/>
      </tp>
      <tp>
        <v>26.6</v>
        <stp/>
        <stp>ContractData</stp>
        <stp>S.VICI</stp>
        <stp>Open</stp>
        <stp/>
        <stp>T</stp>
        <tr r="F468" s="1"/>
      </tp>
      <tp>
        <v>113.22</v>
        <stp/>
        <stp>ContractData</stp>
        <stp>S.L</stp>
        <stp>Open</stp>
        <stp/>
        <stp>T</stp>
        <tr r="F278" s="1"/>
      </tp>
      <tp>
        <v>62.26</v>
        <stp/>
        <stp>ContractData</stp>
        <stp>S.O</stp>
        <stp>Open</stp>
        <stp/>
        <stp>T</stp>
        <tr r="F348" s="1"/>
      </tp>
      <tp>
        <v>144.91</v>
        <stp/>
        <stp>ContractData</stp>
        <stp>S.J</stp>
        <stp>Open</stp>
        <stp/>
        <stp>T</stp>
        <tr r="F259" s="1"/>
      </tp>
      <tp>
        <v>67.180000000000007</v>
        <stp/>
        <stp>ContractData</stp>
        <stp>S.D</stp>
        <stp>Open</stp>
        <stp/>
        <stp>T</stp>
        <tr r="F128" s="1"/>
      </tp>
      <tp>
        <v>13.94</v>
        <stp/>
        <stp>ContractData</stp>
        <stp>S.F</stp>
        <stp>Open</stp>
        <stp/>
        <stp>T</stp>
        <tr r="F180" s="1"/>
      </tp>
      <tp>
        <v>146.26</v>
        <stp/>
        <stp>ContractData</stp>
        <stp>S.A</stp>
        <stp>Open</stp>
        <stp/>
        <stp>T</stp>
        <tr r="F2" s="1"/>
      </tp>
      <tp>
        <v>134.87</v>
        <stp/>
        <stp>ContractData</stp>
        <stp>S.C</stp>
        <stp>Open</stp>
        <stp/>
        <stp>T</stp>
        <tr r="F75" s="1"/>
      </tp>
      <tp>
        <v>23.580000000000002</v>
        <stp/>
        <stp>ContractData</stp>
        <stp>S.T</stp>
        <stp>Open</stp>
        <stp/>
        <stp>T</stp>
        <tr r="F428" s="1"/>
      </tp>
      <tp>
        <v>362</v>
        <stp/>
        <stp>ContractData</stp>
        <stp>S.V</stp>
        <stp>Open</stp>
        <stp/>
        <stp>T</stp>
        <tr r="F466" s="1"/>
      </tp>
      <tp>
        <v>139.18</v>
        <stp/>
        <stp>ContractData</stp>
        <stp>S.Q</stp>
        <stp>Open</stp>
        <stp/>
        <stp>T</stp>
        <tr r="F386" s="1"/>
      </tp>
      <tp>
        <v>195.70000000000002</v>
        <stp/>
        <stp>ContractData</stp>
        <stp>S.ANET</stp>
        <stp>High</stp>
        <stp/>
        <stp>T</stp>
        <tr r="G34" s="1"/>
      </tp>
      <tp>
        <v>1278.75</v>
        <stp/>
        <stp>ContractData</stp>
        <stp>S.SNDK</stp>
        <stp>High</stp>
        <stp/>
        <stp>T</stp>
        <tr r="G410" s="1"/>
      </tp>
      <tp>
        <v>122.42</v>
        <stp/>
        <stp>ContractData</stp>
        <stp>S.INCY</stp>
        <stp>High</stp>
        <stp/>
        <stp>T</stp>
        <tr r="G247" s="1"/>
      </tp>
      <tp>
        <v>931.05000000000007</v>
        <stp/>
        <stp>ContractData</stp>
        <stp>S.LITE</stp>
        <stp>Open</stp>
        <stp/>
        <stp>T</stp>
        <tr r="F285" s="1"/>
      </tp>
      <tp>
        <v>56.800000000000004</v>
        <stp/>
        <stp>ContractData</stp>
        <stp>S.FITB</stp>
        <stp>Open</stp>
        <stp/>
        <stp>T</stp>
        <tr r="F193" s="1"/>
      </tp>
      <tp>
        <v>52.35</v>
        <stp/>
        <stp>ContractData</stp>
        <stp>S.FISV</stp>
        <stp>Open</stp>
        <stp/>
        <stp>T</stp>
        <tr r="F192" s="1"/>
      </tp>
      <tp>
        <v>2145490.5680320002</v>
        <stp/>
        <stp>ContractData</stp>
        <stp>S.O</stp>
        <stp>T_CVol</stp>
        <stp/>
        <stp>T</stp>
        <tr r="M348" s="1"/>
      </tp>
      <tp>
        <v>1959340.934274524</v>
        <stp/>
        <stp>StudyData</stp>
        <stp>S.SNPS</stp>
        <stp>MA</stp>
        <stp>InputChoice=Vol,MAType=Sim,Period=21</stp>
        <stp>MA</stp>
        <stp>D</stp>
        <stp>-1</stp>
        <stp>all</stp>
        <stp/>
        <stp/>
        <stp/>
        <stp>T</stp>
        <tr r="N411" s="1"/>
      </tp>
      <tp>
        <v>1384726.5608536671</v>
        <stp/>
        <stp>StudyData</stp>
        <stp>S.EXPD</stp>
        <stp>MA</stp>
        <stp>InputChoice=Vol,MAType=Sim,Period=21</stp>
        <stp>MA</stp>
        <stp>D</stp>
        <stp>-1</stp>
        <stp>all</stp>
        <stp/>
        <stp/>
        <stp/>
        <stp>T</stp>
        <tr r="N177" s="1"/>
      </tp>
      <tp>
        <v>1637161.945031953</v>
        <stp/>
        <stp>StudyData</stp>
        <stp>S.EXPE</stp>
        <stp>MA</stp>
        <stp>InputChoice=Vol,MAType=Sim,Period=21</stp>
        <stp>MA</stp>
        <stp>D</stp>
        <stp>-1</stp>
        <stp>all</stp>
        <stp/>
        <stp/>
        <stp/>
        <stp>T</stp>
        <tr r="N178" s="1"/>
      </tp>
      <tp>
        <v>4481318.28960633</v>
        <stp/>
        <stp>StudyData</stp>
        <stp>S.NXPI</stp>
        <stp>MA</stp>
        <stp>InputChoice=Vol,MAType=Sim,Period=21</stp>
        <stp>MA</stp>
        <stp>D</stp>
        <stp>-1</stp>
        <stp>all</stp>
        <stp/>
        <stp/>
        <stp/>
        <stp>T</stp>
        <tr r="N347" s="1"/>
      </tp>
      <tp>
        <v>55280248.329520501</v>
        <stp/>
        <stp>StudyData</stp>
        <stp>S.AAPL</stp>
        <stp>MA</stp>
        <stp>InputChoice=Vol,MAType=Sim,Period=21</stp>
        <stp>MA</stp>
        <stp>D</stp>
        <stp>-1</stp>
        <stp>all</stp>
        <stp/>
        <stp/>
        <stp/>
        <stp>T</stp>
        <tr r="N3" s="1"/>
      </tp>
      <tp>
        <v>18484703.502185188</v>
        <stp/>
        <stp>StudyData</stp>
        <stp>S.PYPL</stp>
        <stp>MA</stp>
        <stp>InputChoice=Vol,MAType=Sim,Period=21</stp>
        <stp>MA</stp>
        <stp>D</stp>
        <stp>-1</stp>
        <stp>all</stp>
        <stp/>
        <stp/>
        <stp/>
        <stp>T</stp>
        <tr r="N385" s="1"/>
      </tp>
      <tp>
        <v>135</v>
        <stp/>
        <stp>ContractData</stp>
        <stp>S.CDW</stp>
        <stp>Open</stp>
        <stp/>
        <stp>T</stp>
        <tr r="F86" s="1"/>
      </tp>
      <tp>
        <v>270.3</v>
        <stp/>
        <stp>ContractData</stp>
        <stp>S.CEG</stp>
        <stp>Open</stp>
        <stp/>
        <stp>T</stp>
        <tr r="F87" s="1"/>
      </tp>
      <tp>
        <v>72.17</v>
        <stp/>
        <stp>ContractData</stp>
        <stp>S.CFG</stp>
        <stp>Open</stp>
        <stp/>
        <stp>T</stp>
        <tr r="F89" s="1"/>
      </tp>
      <tp>
        <v>236.32</v>
        <stp/>
        <stp>ContractData</stp>
        <stp>S.CAH</stp>
        <stp>Open</stp>
        <stp/>
        <stp>T</stp>
        <tr r="F76" s="1"/>
      </tp>
      <tp>
        <v>849.04</v>
        <stp/>
        <stp>ContractData</stp>
        <stp>S.CAT</stp>
        <stp>Open</stp>
        <stp/>
        <stp>T</stp>
        <tr r="F79" s="1"/>
      </tp>
      <tp>
        <v>28.3</v>
        <stp/>
        <stp>ContractData</stp>
        <stp>S.CCL</stp>
        <stp>Open</stp>
        <stp/>
        <stp>T</stp>
        <tr r="F84" s="1"/>
      </tp>
      <tp>
        <v>75.13</v>
        <stp/>
        <stp>ContractData</stp>
        <stp>S.CCI</stp>
        <stp>Open</stp>
        <stp/>
        <stp>T</stp>
        <tr r="F83" s="1"/>
      </tp>
      <tp>
        <v>124</v>
        <stp/>
        <stp>ContractData</stp>
        <stp>S.DUK</stp>
        <stp>High</stp>
        <stp/>
        <stp>T</stp>
        <tr r="G149" s="1"/>
      </tp>
      <tp>
        <v>104.84</v>
        <stp/>
        <stp>ContractData</stp>
        <stp>S.CLX</stp>
        <stp>Open</stp>
        <stp/>
        <stp>T</stp>
        <tr r="F97" s="1"/>
      </tp>
      <tp>
        <v>649.37</v>
        <stp/>
        <stp>ContractData</stp>
        <stp>S.CMI</stp>
        <stp>Open</stp>
        <stp/>
        <stp>T</stp>
        <tr r="F101" s="1"/>
      </tp>
      <tp>
        <v>139.32</v>
        <stp/>
        <stp>ContractData</stp>
        <stp>S.DTE</stp>
        <stp>High</stp>
        <stp/>
        <stp>T</stp>
        <tr r="G148" s="1"/>
      </tp>
      <tp>
        <v>32.619999999999997</v>
        <stp/>
        <stp>ContractData</stp>
        <stp>S.CMG</stp>
        <stp>Open</stp>
        <stp/>
        <stp>T</stp>
        <tr r="F100" s="1"/>
      </tp>
      <tp>
        <v>262.57</v>
        <stp/>
        <stp>ContractData</stp>
        <stp>S.CME</stp>
        <stp>Open</stp>
        <stp/>
        <stp>T</stp>
        <tr r="F99" s="1"/>
      </tp>
      <tp>
        <v>70.48</v>
        <stp/>
        <stp>ContractData</stp>
        <stp>S.CMS</stp>
        <stp>Open</stp>
        <stp/>
        <stp>T</stp>
        <tr r="F102" s="1"/>
      </tp>
      <tp>
        <v>66.320000000000007</v>
        <stp/>
        <stp>ContractData</stp>
        <stp>S.CNC</stp>
        <stp>Open</stp>
        <stp/>
        <stp>T</stp>
        <tr r="F103" s="1"/>
      </tp>
      <tp>
        <v>41.68</v>
        <stp/>
        <stp>ContractData</stp>
        <stp>S.CNP</stp>
        <stp>Open</stp>
        <stp/>
        <stp>T</stp>
        <tr r="F104" s="1"/>
      </tp>
      <tp>
        <v>74.23</v>
        <stp/>
        <stp>ContractData</stp>
        <stp>S.COO</stp>
        <stp>Open</stp>
        <stp/>
        <stp>T</stp>
        <tr r="F108" s="1"/>
      </tp>
      <tp>
        <v>44.81</v>
        <stp/>
        <stp>ContractData</stp>
        <stp>S.DVN</stp>
        <stp>High</stp>
        <stp/>
        <stp>T</stp>
        <tr r="G151" s="1"/>
      </tp>
      <tp>
        <v>216.76</v>
        <stp/>
        <stp>ContractData</stp>
        <stp>S.COF</stp>
        <stp>Open</stp>
        <stp/>
        <stp>T</stp>
        <tr r="F105" s="1"/>
      </tp>
      <tp>
        <v>182.95000000000002</v>
        <stp/>
        <stp>ContractData</stp>
        <stp>S.DVA</stp>
        <stp>High</stp>
        <stp/>
        <stp>T</stp>
        <tr r="G150" s="1"/>
      </tp>
      <tp>
        <v>321.07</v>
        <stp/>
        <stp>ContractData</stp>
        <stp>S.COR</stp>
        <stp>Open</stp>
        <stp/>
        <stp>T</stp>
        <tr r="F110" s="1"/>
      </tp>
      <tp>
        <v>119.23</v>
        <stp/>
        <stp>ContractData</stp>
        <stp>S.COP</stp>
        <stp>Open</stp>
        <stp/>
        <stp>T</stp>
        <tr r="F109" s="1"/>
      </tp>
      <tp>
        <v>102.36</v>
        <stp/>
        <stp>ContractData</stp>
        <stp>S.CHD</stp>
        <stp>Open</stp>
        <stp/>
        <stp>T</stp>
        <tr r="F90" s="1"/>
      </tp>
      <tp>
        <v>352.25</v>
        <stp/>
        <stp>ContractData</stp>
        <stp>S.DPZ</stp>
        <stp>High</stp>
        <stp/>
        <stp>T</stp>
        <tr r="G146" s="1"/>
      </tp>
      <tp>
        <v>216.18</v>
        <stp/>
        <stp>ContractData</stp>
        <stp>S.DRI</stp>
        <stp>High</stp>
        <stp/>
        <stp>T</stp>
        <tr r="G147" s="1"/>
      </tp>
      <tp>
        <v>193.11</v>
        <stp/>
        <stp>ContractData</stp>
        <stp>S.DLR</stp>
        <stp>High</stp>
        <stp/>
        <stp>T</stp>
        <tr r="G141" s="1"/>
      </tp>
      <tp>
        <v>21.3</v>
        <stp/>
        <stp>ContractData</stp>
        <stp>S.DOC</stp>
        <stp>High</stp>
        <stp/>
        <stp>T</stp>
        <tr r="G143" s="1"/>
      </tp>
      <tp>
        <v>188.88</v>
        <stp/>
        <stp>ContractData</stp>
        <stp>S.CVX</stp>
        <stp>Open</stp>
        <stp/>
        <stp>T</stp>
        <tr r="F127" s="1"/>
      </tp>
      <tp>
        <v>211.59</v>
        <stp/>
        <stp>ContractData</stp>
        <stp>S.DOV</stp>
        <stp>High</stp>
        <stp/>
        <stp>T</stp>
        <tr r="G144" s="1"/>
      </tp>
      <tp>
        <v>30.16</v>
        <stp/>
        <stp>ContractData</stp>
        <stp>S.DOW</stp>
        <stp>High</stp>
        <stp/>
        <stp>T</stp>
        <tr r="G145" s="1"/>
      </tp>
      <tp>
        <v>95.33</v>
        <stp/>
        <stp>ContractData</stp>
        <stp>S.CVS</stp>
        <stp>Open</stp>
        <stp/>
        <stp>T</stp>
        <tr r="F126" s="1"/>
      </tp>
      <tp>
        <v>111.5</v>
        <stp/>
        <stp>ContractData</stp>
        <stp>S.CPT</stp>
        <stp>Open</stp>
        <stp/>
        <stp>T</stp>
        <tr r="F114" s="1"/>
      </tp>
      <tp>
        <v>104.8</v>
        <stp/>
        <stp>ContractData</stp>
        <stp>S.DIS</stp>
        <stp>High</stp>
        <stp/>
        <stp>T</stp>
        <tr r="G140" s="1"/>
      </tp>
      <tp>
        <v>150.03</v>
        <stp/>
        <stp>ContractData</stp>
        <stp>S.DHI</stp>
        <stp>High</stp>
        <stp/>
        <stp>T</stp>
        <tr r="G138" s="1"/>
      </tp>
      <tp>
        <v>207.03</v>
        <stp/>
        <stp>ContractData</stp>
        <stp>S.DHR</stp>
        <stp>High</stp>
        <stp/>
        <stp>T</stp>
        <tr r="G139" s="1"/>
      </tp>
      <tp>
        <v>265.64999999999998</v>
        <stp/>
        <stp>ContractData</stp>
        <stp>S.CRL</stp>
        <stp>Open</stp>
        <stp/>
        <stp>T</stp>
        <tr r="F116" s="1"/>
      </tp>
      <tp>
        <v>190.17000000000002</v>
        <stp/>
        <stp>ContractData</stp>
        <stp>S.CRM</stp>
        <stp>Open</stp>
        <stp/>
        <stp>T</stp>
        <tr r="F117" s="1"/>
      </tp>
      <tp>
        <v>100.21000000000001</v>
        <stp/>
        <stp>ContractData</stp>
        <stp>S.CRH</stp>
        <stp>Open</stp>
        <stp/>
        <stp>T</stp>
        <tr r="F115" s="1"/>
      </tp>
      <tp>
        <v>50</v>
        <stp/>
        <stp>ContractData</stp>
        <stp>S.CSX</stp>
        <stp>Open</stp>
        <stp/>
        <stp>T</stp>
        <tr r="F121" s="1"/>
      </tp>
      <tp>
        <v>239.33</v>
        <stp/>
        <stp>ContractData</stp>
        <stp>S.DGX</stp>
        <stp>High</stp>
        <stp/>
        <stp>T</stp>
        <tr r="G137" s="1"/>
      </tp>
      <tp>
        <v>90.51</v>
        <stp/>
        <stp>ContractData</stp>
        <stp>S.DAL</stp>
        <stp>High</stp>
        <stp/>
        <stp>T</stp>
        <tr r="G129" s="1"/>
      </tp>
      <tp>
        <v>2045229.348274</v>
        <stp/>
        <stp>ContractData</stp>
        <stp>S.DXCM</stp>
        <stp>T_CVol</stp>
        <stp/>
        <stp>T</stp>
        <tr r="M152" s="1"/>
      </tp>
      <tp>
        <v>2501599.5286190002</v>
        <stp/>
        <stp>ContractData</stp>
        <stp>S.AKAM</stp>
        <stp>T_CVol</stp>
        <stp/>
        <stp>T</stp>
        <tr r="M21" s="1"/>
      </tp>
      <tp>
        <v>58120.400137999997</v>
        <stp/>
        <stp>ContractData</stp>
        <stp>S.EG</stp>
        <stp>T_CVol</stp>
        <stp/>
        <stp>T</stp>
        <tr r="M158" s="1"/>
      </tp>
      <tp>
        <v>916705.20386500005</v>
        <stp/>
        <stp>ContractData</stp>
        <stp>S.DG</stp>
        <stp>T_CVol</stp>
        <stp/>
        <stp>T</stp>
        <tr r="M136" s="1"/>
      </tp>
      <tp>
        <v>296748.34544499998</v>
        <stp/>
        <stp>ContractData</stp>
        <stp>S.BG</stp>
        <stp>T_CVol</stp>
        <stp/>
        <stp>T</stp>
        <tr r="M61" s="1"/>
      </tp>
      <tp>
        <v>1891465.6093599999</v>
        <stp/>
        <stp>ContractData</stp>
        <stp>S.PG</stp>
        <stp>T_CVol</stp>
        <stp/>
        <stp>T</stp>
        <tr r="M365" s="1"/>
      </tp>
      <tp>
        <v>144.91</v>
        <stp/>
        <stp>ContractData</stp>
        <stp>S.J</stp>
        <stp>Low</stp>
        <stp/>
        <stp>T</stp>
        <tr r="H259" s="1"/>
      </tp>
      <tp>
        <v>61.27</v>
        <stp/>
        <stp>ContractData</stp>
        <stp>S.O</stp>
        <stp>Low</stp>
        <stp/>
        <stp>T</stp>
        <tr r="H348" s="1"/>
      </tp>
      <tp>
        <v>113.22</v>
        <stp/>
        <stp>ContractData</stp>
        <stp>S.L</stp>
        <stp>Low</stp>
        <stp/>
        <stp>T</stp>
        <tr r="H278" s="1"/>
      </tp>
      <tp>
        <v>134.47</v>
        <stp/>
        <stp>ContractData</stp>
        <stp>S.C</stp>
        <stp>Low</stp>
        <stp/>
        <stp>T</stp>
        <tr r="H75" s="1"/>
      </tp>
      <tp>
        <v>145.45000000000002</v>
        <stp/>
        <stp>ContractData</stp>
        <stp>S.A</stp>
        <stp>Low</stp>
        <stp/>
        <stp>T</stp>
        <tr r="H2" s="1"/>
      </tp>
      <tp>
        <v>13.76</v>
        <stp/>
        <stp>ContractData</stp>
        <stp>S.F</stp>
        <stp>Low</stp>
        <stp/>
        <stp>T</stp>
        <tr r="H180" s="1"/>
      </tp>
      <tp>
        <v>66.63</v>
        <stp/>
        <stp>ContractData</stp>
        <stp>S.D</stp>
        <stp>Low</stp>
        <stp/>
        <stp>T</stp>
        <tr r="H128" s="1"/>
      </tp>
      <tp>
        <v>135.13</v>
        <stp/>
        <stp>ContractData</stp>
        <stp>S.Q</stp>
        <stp>Low</stp>
        <stp/>
        <stp>T</stp>
        <tr r="H386" s="1"/>
      </tp>
      <tp>
        <v>359.40000000000003</v>
        <stp/>
        <stp>ContractData</stp>
        <stp>S.V</stp>
        <stp>Low</stp>
        <stp/>
        <stp>T</stp>
        <tr r="H466" s="1"/>
      </tp>
      <tp>
        <v>23.47</v>
        <stp/>
        <stp>ContractData</stp>
        <stp>S.T</stp>
        <stp>Low</stp>
        <stp/>
        <stp>T</stp>
        <tr r="H428" s="1"/>
      </tp>
      <tp>
        <v>3660989.1932589998</v>
        <stp/>
        <stp>ContractData</stp>
        <stp>S.QCOM</stp>
        <stp>T_CVol</stp>
        <stp/>
        <stp>T</stp>
        <tr r="M387" s="1"/>
      </tp>
      <tp>
        <v>256.45</v>
        <stp/>
        <stp>ContractData</stp>
        <stp>S.ROST</stp>
        <stp>High</stp>
        <stp/>
        <stp>T</stp>
        <tr r="G398" s="1"/>
      </tp>
      <tp>
        <v>947.79</v>
        <stp/>
        <stp>ContractData</stp>
        <stp>S.COST</stp>
        <stp>High</stp>
        <stp/>
        <stp>T</stp>
        <tr r="G111" s="1"/>
      </tp>
      <tp>
        <v>63.71</v>
        <stp/>
        <stp>ContractData</stp>
        <stp>S.FOXA</stp>
        <stp>High</stp>
        <stp/>
        <stp>T</stp>
        <tr r="G197" s="1"/>
      </tp>
      <tp>
        <v>143.94</v>
        <stp/>
        <stp>ContractData</stp>
        <stp>S.PODD</stp>
        <stp>High</stp>
        <stp/>
        <stp>T</stp>
        <tr r="G376" s="1"/>
      </tp>
      <tp>
        <v>94.09</v>
        <stp/>
        <stp>ContractData</stp>
        <stp>S.HOOD</stp>
        <stp>High</stp>
        <stp/>
        <stp>T</stp>
        <tr r="G231" s="1"/>
      </tp>
      <tp>
        <v>355.77</v>
        <stp/>
        <stp>ContractData</stp>
        <stp>S.GOOG</stp>
        <stp>High</stp>
        <stp/>
        <stp>T</stp>
        <tr r="G214" s="1"/>
      </tp>
      <tp>
        <v>165.49</v>
        <stp/>
        <stp>ContractData</stp>
        <stp>S.HONA</stp>
        <stp>High</stp>
        <stp/>
        <stp>T</stp>
        <tr r="G230" s="1"/>
      </tp>
      <tp>
        <v>151.04</v>
        <stp/>
        <stp>ContractData</stp>
        <stp>S.CHTR</stp>
        <stp>Open</stp>
        <stp/>
        <stp>T</stp>
        <tr r="F92" s="1"/>
      </tp>
      <tp>
        <v>84.63</v>
        <stp/>
        <stp>ContractData</stp>
        <stp>S.SOLV</stp>
        <stp>High</stp>
        <stp/>
        <stp>T</stp>
        <tr r="G413" s="1"/>
      </tp>
      <tp>
        <v>148.49</v>
        <stp/>
        <stp>ContractData</stp>
        <stp>S.CHRW</stp>
        <stp>Open</stp>
        <stp/>
        <stp>T</stp>
        <tr r="F91" s="1"/>
      </tp>
      <tp>
        <v>153.61000000000001</v>
        <stp/>
        <stp>ContractData</stp>
        <stp>S.COIN</stp>
        <stp>High</stp>
        <stp/>
        <stp>T</stp>
        <tr r="G107" s="1"/>
      </tp>
      <tp>
        <v>386.5</v>
        <stp/>
        <stp>ContractData</stp>
        <stp>S.COHR</stp>
        <stp>High</stp>
        <stp/>
        <stp>T</stp>
        <tr r="G106" s="1"/>
      </tp>
      <tp>
        <v>-0.23000000000000043</v>
        <stp/>
        <stp>ContractData</stp>
        <stp>S.PCG</stp>
        <stp>NetLastTrade</stp>
        <stp/>
        <stp>T</stp>
        <tr r="D360" s="1"/>
      </tp>
      <tp>
        <v>176.49</v>
        <stp/>
        <stp>ContractData</stp>
        <stp>S.BDX</stp>
        <stp>Open</stp>
        <stp/>
        <stp>T</stp>
        <tr r="F58" s="1"/>
      </tp>
      <tp>
        <v>33.57</v>
        <stp/>
        <stp>ContractData</stp>
        <stp>S.BEN</stp>
        <stp>Open</stp>
        <stp/>
        <stp>T</stp>
        <tr r="F59" s="1"/>
      </tp>
      <tp>
        <v>28.26</v>
        <stp/>
        <stp>ContractData</stp>
        <stp>S.BFB</stp>
        <stp>Open</stp>
        <stp/>
        <stp>T</stp>
        <tr r="F60" s="1"/>
      </tp>
      <tp>
        <v>-0.73000000000001819</v>
        <stp/>
        <stp>ContractData</stp>
        <stp>S.PGR</stp>
        <stp>NetLastTrade</stp>
        <stp/>
        <stp>T</stp>
        <tr r="D366" s="1"/>
      </tp>
      <tp>
        <v>0.68999999999999773</v>
        <stp/>
        <stp>ContractData</stp>
        <stp>S.PFG</stp>
        <stp>NetLastTrade</stp>
        <stp/>
        <stp>T</stp>
        <tr r="D364" s="1"/>
      </tp>
      <tp>
        <v>95.39</v>
        <stp/>
        <stp>ContractData</stp>
        <stp>S.EXE</stp>
        <stp>High</stp>
        <stp/>
        <stp>T</stp>
        <tr r="G176" s="1"/>
      </tp>
      <tp>
        <v>0.25</v>
        <stp/>
        <stp>ContractData</stp>
        <stp>S.PFE</stp>
        <stp>NetLastTrade</stp>
        <stp/>
        <stp>T</stp>
        <tr r="D363" s="1"/>
      </tp>
      <tp>
        <v>63.160000000000004</v>
        <stp/>
        <stp>ContractData</stp>
        <stp>S.BAC</stp>
        <stp>Open</stp>
        <stp/>
        <stp>T</stp>
        <tr r="F54" s="1"/>
      </tp>
      <tp>
        <v>45.410000000000004</v>
        <stp/>
        <stp>ContractData</stp>
        <stp>S.EXC</stp>
        <stp>High</stp>
        <stp/>
        <stp>T</stp>
        <tr r="G175" s="1"/>
      </tp>
      <tp>
        <v>27.12</v>
        <stp/>
        <stp>ContractData</stp>
        <stp>S.BAX</stp>
        <stp>Open</stp>
        <stp/>
        <stp>T</stp>
        <tr r="F56" s="1"/>
      </tp>
      <tp>
        <v>148.30000000000001</v>
        <stp/>
        <stp>ContractData</stp>
        <stp>S.EXR</stp>
        <stp>High</stp>
        <stp/>
        <stp>T</stp>
        <tr r="G179" s="1"/>
      </tp>
      <tp>
        <v>-1.2599999999999909</v>
        <stp/>
        <stp>ContractData</stp>
        <stp>S.PEG</stp>
        <stp>NetLastTrade</stp>
        <stp/>
        <stp>T</stp>
        <tr r="D361" s="1"/>
      </tp>
      <tp>
        <v>82.24</v>
        <stp/>
        <stp>ContractData</stp>
        <stp>S.BBY</stp>
        <stp>Open</stp>
        <stp/>
        <stp>T</stp>
        <tr r="F57" s="1"/>
      </tp>
      <tp>
        <v>-1.0300000000000011</v>
        <stp/>
        <stp>ContractData</stp>
        <stp>S.PEP</stp>
        <stp>NetLastTrade</stp>
        <stp/>
        <stp>T</stp>
        <tr r="D362" s="1"/>
      </tp>
      <tp>
        <v>1129.82</v>
        <stp/>
        <stp>ContractData</stp>
        <stp>S.BLK</stp>
        <stp>Open</stp>
        <stp/>
        <stp>T</stp>
        <tr r="F66" s="1"/>
      </tp>
      <tp>
        <v>-1.6800000000000068</v>
        <stp/>
        <stp>ContractData</stp>
        <stp>S.PKG</stp>
        <stp>NetLastTrade</stp>
        <stp/>
        <stp>T</stp>
        <tr r="D369" s="1"/>
      </tp>
      <tp>
        <v>453.93</v>
        <stp/>
        <stp>ContractData</stp>
        <stp>S.ETN</stp>
        <stp>High</stp>
        <stp/>
        <stp>T</stp>
        <tr r="G171" s="1"/>
      </tp>
      <tp>
        <v>64.33</v>
        <stp/>
        <stp>ContractData</stp>
        <stp>S.BMY</stp>
        <stp>Open</stp>
        <stp/>
        <stp>T</stp>
        <tr r="F67" s="1"/>
      </tp>
      <tp>
        <v>107.01</v>
        <stp/>
        <stp>ContractData</stp>
        <stp>S.ETR</stp>
        <stp>High</stp>
        <stp/>
        <stp>T</stp>
        <tr r="G172" s="1"/>
      </tp>
      <tp>
        <v>157.70000000000002</v>
        <stp/>
        <stp>ContractData</stp>
        <stp>S.BNY</stp>
        <stp>Open</stp>
        <stp/>
        <stp>T</stp>
        <tr r="F68" s="1"/>
      </tp>
      <tp>
        <v>-3.6400000000000148</v>
        <stp/>
        <stp>ContractData</stp>
        <stp>S.PHM</stp>
        <stp>NetLastTrade</stp>
        <stp/>
        <stp>T</stp>
        <tr r="D368" s="1"/>
      </tp>
      <tp>
        <v>53.27</v>
        <stp/>
        <stp>ContractData</stp>
        <stp>S.EQT</stp>
        <stp>High</stp>
        <stp/>
        <stp>T</stp>
        <tr r="G167" s="1"/>
      </tp>
      <tp>
        <v>66.66</v>
        <stp/>
        <stp>ContractData</stp>
        <stp>S.EQR</stp>
        <stp>High</stp>
        <stp/>
        <stp>T</stp>
        <tr r="G166" s="1"/>
      </tp>
      <tp>
        <v>-0.85999999999998522</v>
        <stp/>
        <stp>ContractData</stp>
        <stp>S.PNC</stp>
        <stp>NetLastTrade</stp>
        <stp/>
        <stp>T</stp>
        <tr r="D373" s="1"/>
      </tp>
      <tp>
        <v>-1.7999999999999972</v>
        <stp/>
        <stp>ContractData</stp>
        <stp>S.PNW</stp>
        <stp>NetLastTrade</stp>
        <stp/>
        <stp>T</stp>
        <tr r="D375" s="1"/>
      </tp>
      <tp>
        <v>-1.0699999999999932</v>
        <stp/>
        <stp>ContractData</stp>
        <stp>S.PNR</stp>
        <stp>NetLastTrade</stp>
        <stp/>
        <stp>T</stp>
        <tr r="D374" s="1"/>
      </tp>
      <tp>
        <v>286.20999999999998</v>
        <stp/>
        <stp>ContractData</stp>
        <stp>S.ESS</stp>
        <stp>High</stp>
        <stp/>
        <stp>T</stp>
        <tr r="G170" s="1"/>
      </tp>
      <tp>
        <v>-2.4899999999999807</v>
        <stp/>
        <stp>ContractData</stp>
        <stp>S.PLD</stp>
        <stp>NetLastTrade</stp>
        <stp/>
        <stp>T</stp>
        <tr r="D370" s="1"/>
      </tp>
      <tp>
        <v>62.050000000000004</v>
        <stp/>
        <stp>ContractData</stp>
        <stp>S.BKR</stp>
        <stp>Open</stp>
        <stp/>
        <stp>T</stp>
        <tr r="F64" s="1"/>
      </tp>
      <tp>
        <v>827.62</v>
        <stp/>
        <stp>ContractData</stp>
        <stp>S.EME</stp>
        <stp>High</stp>
        <stp/>
        <stp>T</stp>
        <tr r="G162" s="1"/>
      </tp>
      <tp>
        <v>-6.6000000000000227</v>
        <stp/>
        <stp>ContractData</stp>
        <stp>S.PSA</stp>
        <stp>NetLastTrade</stp>
        <stp/>
        <stp>T</stp>
        <tr r="D380" s="1"/>
      </tp>
      <tp>
        <v>8.1800000000000068</v>
        <stp/>
        <stp>ContractData</stp>
        <stp>S.PSX</stp>
        <stp>NetLastTrade</stp>
        <stp/>
        <stp>T</stp>
        <tr r="D382" s="1"/>
      </tp>
      <tp>
        <v>159.35</v>
        <stp/>
        <stp>ContractData</stp>
        <stp>S.EMR</stp>
        <stp>High</stp>
        <stp/>
        <stp>T</stp>
        <tr r="G163" s="1"/>
      </tp>
      <tp>
        <v>0.73999999999999488</v>
        <stp/>
        <stp>ContractData</stp>
        <stp>S.PRU</stp>
        <stp>NetLastTrade</stp>
        <stp/>
        <stp>T</stp>
        <tr r="D379" s="1"/>
      </tp>
      <tp>
        <v>400.92</v>
        <stp/>
        <stp>ContractData</stp>
        <stp>S.ELV</stp>
        <stp>High</stp>
        <stp/>
        <stp>T</stp>
        <tr r="G161" s="1"/>
      </tp>
      <tp>
        <v>140.61000000000001</v>
        <stp/>
        <stp>ContractData</stp>
        <stp>S.EOG</stp>
        <stp>High</stp>
        <stp/>
        <stp>T</stp>
        <tr r="G164" s="1"/>
      </tp>
      <tp>
        <v>-0.42999999999999972</v>
        <stp/>
        <stp>ContractData</stp>
        <stp>S.PPL</stp>
        <stp>NetLastTrade</stp>
        <stp/>
        <stp>T</stp>
        <tr r="D378" s="1"/>
      </tp>
      <tp>
        <v>-3.1799999999999926</v>
        <stp/>
        <stp>ContractData</stp>
        <stp>S.PPG</stp>
        <stp>NetLastTrade</stp>
        <stp/>
        <stp>T</stp>
        <tr r="D377" s="1"/>
      </tp>
      <tp>
        <v>68.25</v>
        <stp/>
        <stp>ContractData</stp>
        <stp>S.EIX</stp>
        <stp>High</stp>
        <stp/>
        <stp>T</stp>
        <tr r="G159" s="1"/>
      </tp>
      <tp>
        <v>-6.1499999999999773</v>
        <stp/>
        <stp>ContractData</stp>
        <stp>S.PWR</stp>
        <stp>NetLastTrade</stp>
        <stp/>
        <stp>T</stp>
        <tr r="D384" s="1"/>
      </tp>
      <tp>
        <v>70.680000000000007</v>
        <stp/>
        <stp>ContractData</stp>
        <stp>S.BRO</stp>
        <stp>Open</stp>
        <stp/>
        <stp>T</stp>
        <tr r="F71" s="1"/>
      </tp>
      <tp>
        <v>3.7699999999999818</v>
        <stp/>
        <stp>ContractData</stp>
        <stp>S.PTC</stp>
        <stp>NetLastTrade</stp>
        <stp/>
        <stp>T</stp>
        <tr r="D383" s="1"/>
      </tp>
      <tp>
        <v>49.54</v>
        <stp/>
        <stp>ContractData</stp>
        <stp>S.BSX</stp>
        <stp>Open</stp>
        <stp/>
        <stp>T</stp>
        <tr r="F72" s="1"/>
      </tp>
      <tp>
        <v>183.11</v>
        <stp/>
        <stp>ContractData</stp>
        <stp>S.EFX</stp>
        <stp>High</stp>
        <stp/>
        <stp>T</stp>
        <tr r="G157" s="1"/>
      </tp>
      <tp>
        <v>69.23</v>
        <stp/>
        <stp>ContractData</stp>
        <stp>S.BXP</stp>
        <stp>Open</stp>
        <stp/>
        <stp>T</stp>
        <tr r="F74" s="1"/>
      </tp>
      <tp>
        <v>284.59000000000003</v>
        <stp/>
        <stp>ContractData</stp>
        <stp>S.ECL</stp>
        <stp>High</stp>
        <stp/>
        <stp>T</stp>
        <tr r="G155" s="1"/>
      </tp>
      <tp>
        <v>10855055.167773999</v>
        <stp/>
        <stp>ContractData</stp>
        <stp>S.MRVL</stp>
        <stp>T_CVol</stp>
        <stp/>
        <stp>T</stp>
        <tr r="M320" s="1"/>
      </tp>
      <tp>
        <v>10099845.127303001</v>
        <stp/>
        <stp>ContractData</stp>
        <stp>S.ORCL</stp>
        <stp>T_CVol</stp>
        <stp/>
        <stp>T</stp>
        <tr r="M353" s="1"/>
      </tp>
      <tp>
        <v>249319.246568</v>
        <stp/>
        <stp>ContractData</stp>
        <stp>S.ODFL</stp>
        <stp>T_CVol</stp>
        <stp/>
        <stp>T</stp>
        <tr r="M349" s="1"/>
      </tp>
      <tp>
        <v>2191295.4007310001</v>
        <stp/>
        <stp>ContractData</stp>
        <stp>S.DELL</stp>
        <stp>T_CVol</stp>
        <stp/>
        <stp>T</stp>
        <tr r="M135" s="1"/>
      </tp>
      <tp>
        <v>18833419.298248</v>
        <stp/>
        <stp>ContractData</stp>
        <stp>S.AAPL</stp>
        <stp>T_CVol</stp>
        <stp/>
        <stp>T</stp>
        <tr r="M3" s="1"/>
      </tp>
      <tp>
        <v>245332.139154</v>
        <stp/>
        <stp>ContractData</stp>
        <stp>S.ACGL</stp>
        <stp>T_CVol</stp>
        <stp/>
        <stp>T</stp>
        <tr r="M7" s="1"/>
      </tp>
      <tp>
        <v>568242.05050000001</v>
        <stp/>
        <stp>ContractData</stp>
        <stp>S.CF</stp>
        <stp>T_CVol</stp>
        <stp/>
        <stp>T</stp>
        <tr r="M88" s="1"/>
      </tp>
      <tp>
        <v>1468772.577548</v>
        <stp/>
        <stp>ContractData</stp>
        <stp>S.RF</stp>
        <stp>T_CVol</stp>
        <stp/>
        <stp>T</stp>
        <tr r="M391" s="1"/>
      </tp>
      <tp>
        <v>362996.89214299998</v>
        <stp/>
        <stp>ContractData</stp>
        <stp>S.BALL</stp>
        <stp>T_CVol</stp>
        <stp/>
        <stp>T</stp>
        <tr r="M55" s="1"/>
      </tp>
      <tp>
        <v>388704.819471</v>
        <stp/>
        <stp>ContractData</stp>
        <stp>S.WELL</stp>
        <stp>T_CVol</stp>
        <stp/>
        <stp>T</stp>
        <tr r="M486" s="1"/>
      </tp>
      <tp>
        <v>2216449.6699029999</v>
        <stp/>
        <stp>ContractData</stp>
        <stp>S.PYPL</stp>
        <stp>T_CVol</stp>
        <stp/>
        <stp>T</stp>
        <tr r="M385" s="1"/>
      </tp>
      <tp>
        <v>213.93</v>
        <stp/>
        <stp>ContractData</stp>
        <stp>S.BKNG</stp>
        <stp>Open</stp>
        <stp/>
        <stp>T</stp>
        <tr r="F63" s="1"/>
      </tp>
      <tp>
        <v>98.740000000000009</v>
        <stp/>
        <stp>ContractData</stp>
        <stp>S.VLTO</stp>
        <stp>High</stp>
        <stp/>
        <stp>T</stp>
        <tr r="G470" s="1"/>
      </tp>
      <tp>
        <v>561.5</v>
        <stp/>
        <stp>ContractData</stp>
        <stp>S.ULTA</stp>
        <stp>High</stp>
        <stp/>
        <stp>T</stp>
        <tr r="G460" s="1"/>
      </tp>
      <tp>
        <v>179.6</v>
        <stp/>
        <stp>ContractData</stp>
        <stp>S.PLTR</stp>
        <stp>High</stp>
        <stp/>
        <stp>T</stp>
        <tr r="G371" s="1"/>
      </tp>
      <tp>
        <v>131.69</v>
        <stp/>
        <stp>ContractData</stp>
        <stp>S.DLTR</stp>
        <stp>High</stp>
        <stp/>
        <stp>T</stp>
        <tr r="G142" s="1"/>
      </tp>
      <tp>
        <v>151.95000000000002</v>
        <stp/>
        <stp>ContractData</stp>
        <stp>S.JKHY</stp>
        <stp>Open</stp>
        <stp/>
        <stp>T</stp>
        <tr r="F263" s="1"/>
      </tp>
      <tp>
        <v>-0.42000000000000171</v>
        <stp/>
        <stp>ContractData</stp>
        <stp>S.WYNN</stp>
        <stp>NetLastTrade</stp>
        <stp/>
        <stp>T</stp>
        <tr r="D496" s="1"/>
      </tp>
      <tp>
        <v>1.3495923819962998</v>
        <stp/>
        <stp>StudyData</stp>
        <stp>S.A</stp>
        <stp>PCB</stp>
        <stp>BaseType=Index,Index=1</stp>
        <stp>Close</stp>
        <stp>W</stp>
        <stp>0</stp>
        <stp>all</stp>
        <stp/>
        <stp/>
        <stp/>
        <stp>T</stp>
        <tr r="I2" s="1"/>
      </tp>
      <tp>
        <v>11.375442294662339</v>
        <stp/>
        <stp>StudyData</stp>
        <stp>S.A</stp>
        <stp>PCB</stp>
        <stp>BaseType=Index,Index=1</stp>
        <stp>Close</stp>
        <stp>Q</stp>
        <stp>0</stp>
        <stp>all</stp>
        <stp/>
        <stp/>
        <stp/>
        <stp>T</stp>
        <tr r="K2" s="1"/>
      </tp>
      <tp>
        <v>8.7234511648416291</v>
        <stp/>
        <stp>StudyData</stp>
        <stp>S.A</stp>
        <stp>PCB</stp>
        <stp>BaseType=Index,Index=1</stp>
        <stp>Close</stp>
        <stp>A</stp>
        <stp>0</stp>
        <stp>all</stp>
        <stp/>
        <stp/>
        <stp/>
        <stp>T</stp>
        <tr r="L2" s="1"/>
      </tp>
      <tp>
        <v>6.9162390691623852</v>
        <stp/>
        <stp>StudyData</stp>
        <stp>S.A</stp>
        <stp>PCB</stp>
        <stp>BaseType=Index,Index=1</stp>
        <stp>Close</stp>
        <stp>M</stp>
        <stp>0</stp>
        <stp>all</stp>
        <stp/>
        <stp/>
        <stp/>
        <stp>T</stp>
        <tr r="J2" s="1"/>
      </tp>
      <tp>
        <v>107.37</v>
        <stp/>
        <stp>ContractData</stp>
        <stp>S.AKAM</stp>
        <stp>Open</stp>
        <stp/>
        <stp>T</stp>
        <tr r="F21" s="1"/>
      </tp>
      <tp>
        <v>175.74</v>
        <stp/>
        <stp>ContractData</stp>
        <stp>S.ALGN</stp>
        <stp>High</stp>
        <stp/>
        <stp>T</stp>
        <tr r="G23" s="1"/>
      </tp>
      <tp>
        <v>124.03</v>
        <stp/>
        <stp>ContractData</stp>
        <stp>S.FLEX</stp>
        <stp>High</stp>
        <stp/>
        <stp>T</stp>
        <tr r="G195" s="1"/>
      </tp>
      <tp>
        <v>73.83</v>
        <stp/>
        <stp>ContractData</stp>
        <stp>S.BLDR</stp>
        <stp>High</stp>
        <stp/>
        <stp>T</stp>
        <tr r="G65" s="1"/>
      </tp>
      <tp>
        <v>205.06</v>
        <stp/>
        <stp>ContractData</stp>
        <stp>S.KLAC</stp>
        <stp>High</stp>
        <stp/>
        <stp>T</stp>
        <tr r="G272" s="1"/>
      </tp>
      <tp>
        <v>-0.56000000000000227</v>
        <stp/>
        <stp>ContractData</stp>
        <stp>S.PYPL</stp>
        <stp>NetLastTrade</stp>
        <stp/>
        <stp>T</stp>
        <tr r="D385" s="1"/>
      </tp>
      <tp>
        <v>167.70000000000002</v>
        <stp/>
        <stp>ContractData</stp>
        <stp>S.ALLE</stp>
        <stp>High</stp>
        <stp/>
        <stp>T</stp>
        <tr r="G25" s="1"/>
      </tp>
      <tp>
        <v>7201752.7031181501</v>
        <stp/>
        <stp>StudyData</stp>
        <stp>S.CARR</stp>
        <stp>MA</stp>
        <stp>InputChoice=Vol,MAType=Sim,Period=21</stp>
        <stp>MA</stp>
        <stp>D</stp>
        <stp>-1</stp>
        <stp>all</stp>
        <stp/>
        <stp/>
        <stp/>
        <stp>T</stp>
        <tr r="N77" s="1"/>
      </tp>
      <tp>
        <v>1117653.914439667</v>
        <stp/>
        <stp>StudyData</stp>
        <stp>S.NTRS</stp>
        <stp>MA</stp>
        <stp>InputChoice=Vol,MAType=Sim,Period=21</stp>
        <stp>MA</stp>
        <stp>D</stp>
        <stp>-1</stp>
        <stp>all</stp>
        <stp/>
        <stp/>
        <stp/>
        <stp>T</stp>
        <tr r="N341" s="1"/>
      </tp>
      <tp>
        <v>10009753.385954341</v>
        <stp/>
        <stp>StudyData</stp>
        <stp>S.VTRS</stp>
        <stp>MA</stp>
        <stp>InputChoice=Vol,MAType=Sim,Period=21</stp>
        <stp>MA</stp>
        <stp>D</stp>
        <stp>-1</stp>
        <stp>all</stp>
        <stp/>
        <stp/>
        <stp/>
        <stp>T</stp>
        <tr r="N478" s="1"/>
      </tp>
      <tp>
        <v>11441760.18649243</v>
        <stp/>
        <stp>StudyData</stp>
        <stp>S.CPRT</stp>
        <stp>MA</stp>
        <stp>InputChoice=Vol,MAType=Sim,Period=21</stp>
        <stp>MA</stp>
        <stp>D</stp>
        <stp>-1</stp>
        <stp>all</stp>
        <stp/>
        <stp/>
        <stp/>
        <stp>T</stp>
        <tr r="N113" s="1"/>
      </tp>
      <tp>
        <v>2513769.4686443298</v>
        <stp/>
        <stp>StudyData</stp>
        <stp>S.CHRW</stp>
        <stp>MA</stp>
        <stp>InputChoice=Vol,MAType=Sim,Period=21</stp>
        <stp>MA</stp>
        <stp>D</stp>
        <stp>-1</stp>
        <stp>all</stp>
        <stp/>
        <stp/>
        <stp/>
        <stp>T</stp>
        <tr r="N91" s="1"/>
      </tp>
      <tp>
        <v>866912.60582661896</v>
        <stp/>
        <stp>StudyData</stp>
        <stp>S.ZBRA</stp>
        <stp>MA</stp>
        <stp>InputChoice=Vol,MAType=Sim,Period=21</stp>
        <stp>MA</stp>
        <stp>D</stp>
        <stp>-1</stp>
        <stp>all</stp>
        <stp/>
        <stp/>
        <stp/>
        <stp>T</stp>
        <tr r="N503" s="1"/>
      </tp>
      <tp>
        <v>1211053.5367452379</v>
        <stp/>
        <stp>StudyData</stp>
        <stp>S.GNRC</stp>
        <stp>MA</stp>
        <stp>InputChoice=Vol,MAType=Sim,Period=21</stp>
        <stp>MA</stp>
        <stp>D</stp>
        <stp>-1</stp>
        <stp>all</stp>
        <stp/>
        <stp/>
        <stp/>
        <stp>T</stp>
        <tr r="N213" s="1"/>
      </tp>
      <tp>
        <v>1742858.233882762</v>
        <stp/>
        <stp>StudyData</stp>
        <stp>S.CBRE</stp>
        <stp>MA</stp>
        <stp>InputChoice=Vol,MAType=Sim,Period=21</stp>
        <stp>MA</stp>
        <stp>D</stp>
        <stp>-1</stp>
        <stp>all</stp>
        <stp/>
        <stp/>
        <stp/>
        <stp>T</stp>
        <tr r="N82" s="1"/>
      </tp>
      <tp>
        <v>4167802.3661251501</v>
        <stp/>
        <stp>StudyData</stp>
        <stp>S.ISRG</stp>
        <stp>MA</stp>
        <stp>InputChoice=Vol,MAType=Sim,Period=21</stp>
        <stp>MA</stp>
        <stp>D</stp>
        <stp>-1</stp>
        <stp>all</stp>
        <stp/>
        <stp/>
        <stp/>
        <stp>T</stp>
        <tr r="N255" s="1"/>
      </tp>
      <tp>
        <v>4060060.2808369999</v>
        <stp/>
        <stp>StudyData</stp>
        <stp>S.FERG</stp>
        <stp>MA</stp>
        <stp>InputChoice=Vol,MAType=Sim,Period=21</stp>
        <stp>MA</stp>
        <stp>D</stp>
        <stp>-1</stp>
        <stp>all</stp>
        <stp/>
        <stp/>
        <stp/>
        <stp>T</stp>
        <tr r="N188" s="1"/>
      </tp>
      <tp>
        <v>1928685.4396996191</v>
        <stp/>
        <stp>StudyData</stp>
        <stp>S.EVRG</stp>
        <stp>MA</stp>
        <stp>InputChoice=Vol,MAType=Sim,Period=21</stp>
        <stp>MA</stp>
        <stp>D</stp>
        <stp>-1</stp>
        <stp>all</stp>
        <stp/>
        <stp/>
        <stp/>
        <stp>T</stp>
        <tr r="N173" s="1"/>
      </tp>
      <tp>
        <v>76.22</v>
        <stp/>
        <stp>ContractData</stp>
        <stp>S.ADM</stp>
        <stp>Open</stp>
        <stp/>
        <stp>T</stp>
        <tr r="F11" s="1"/>
      </tp>
      <tp>
        <v>392.84000000000003</v>
        <stp/>
        <stp>ContractData</stp>
        <stp>S.ADI</stp>
        <stp>Open</stp>
        <stp/>
        <stp>T</stp>
        <tr r="F10" s="1"/>
      </tp>
      <tp>
        <v>268.93</v>
        <stp/>
        <stp>ContractData</stp>
        <stp>S.ADP</stp>
        <stp>Open</stp>
        <stp/>
        <stp>T</stp>
        <tr r="F12" s="1"/>
      </tp>
      <tp>
        <v>108.32000000000001</v>
        <stp/>
        <stp>ContractData</stp>
        <stp>S.AEE</stp>
        <stp>Open</stp>
        <stp/>
        <stp>T</stp>
        <tr r="F14" s="1"/>
      </tp>
      <tp>
        <v>14.71</v>
        <stp/>
        <stp>ContractData</stp>
        <stp>S.AES</stp>
        <stp>Open</stp>
        <stp/>
        <stp>T</stp>
        <tr r="F16" s="1"/>
      </tp>
      <tp>
        <v>125.04</v>
        <stp/>
        <stp>ContractData</stp>
        <stp>S.AEP</stp>
        <stp>Open</stp>
        <stp/>
        <stp>T</stp>
        <tr r="F15" s="1"/>
      </tp>
      <tp>
        <v>124.10000000000001</v>
        <stp/>
        <stp>ContractData</stp>
        <stp>S.AFL</stp>
        <stp>Open</stp>
        <stp/>
        <stp>T</stp>
        <tr r="F17" s="1"/>
      </tp>
      <tp>
        <v>107.41</v>
        <stp/>
        <stp>ContractData</stp>
        <stp>S.ABT</stp>
        <stp>Open</stp>
        <stp/>
        <stp>T</stp>
        <tr r="F6" s="1"/>
      </tp>
      <tp>
        <v>174.46</v>
        <stp/>
        <stp>ContractData</stp>
        <stp>S.ACN</stp>
        <stp>Open</stp>
        <stp/>
        <stp>T</stp>
        <tr r="F8" s="1"/>
      </tp>
      <tp>
        <v>266.95</v>
        <stp/>
        <stp>ContractData</stp>
        <stp>S.ALL</stp>
        <stp>Open</stp>
        <stp/>
        <stp>T</stp>
        <tr r="F24" s="1"/>
      </tp>
      <tp>
        <v>131.38</v>
        <stp/>
        <stp>ContractData</stp>
        <stp>S.ALB</stp>
        <stp>Open</stp>
        <stp/>
        <stp>T</stp>
        <tr r="F22" s="1"/>
      </tp>
      <tp>
        <v>-1.6499999999999915</v>
        <stp/>
        <stp>ContractData</stp>
        <stp>S.SJM</stp>
        <stp>NetLastTrade</stp>
        <stp/>
        <stp>T</stp>
        <tr r="D406" s="1"/>
      </tp>
      <tp>
        <v>477.09000000000003</v>
        <stp/>
        <stp>ContractData</stp>
        <stp>S.AMD</stp>
        <stp>Open</stp>
        <stp/>
        <stp>T</stp>
        <tr r="F28" s="1"/>
      </tp>
      <tp>
        <v>255.26000000000002</v>
        <stp/>
        <stp>ContractData</stp>
        <stp>S.AME</stp>
        <stp>Open</stp>
        <stp/>
        <stp>T</stp>
        <tr r="F29" s="1"/>
      </tp>
      <tp>
        <v>62.07</v>
        <stp/>
        <stp>ContractData</stp>
        <stp>S.FTV</stp>
        <stp>High</stp>
        <stp/>
        <stp>T</stp>
        <tr r="G201" s="1"/>
      </tp>
      <tp>
        <v>171.26</v>
        <stp/>
        <stp>ContractData</stp>
        <stp>S.AMT</stp>
        <stp>Open</stp>
        <stp/>
        <stp>T</stp>
        <tr r="F32" s="1"/>
      </tp>
      <tp>
        <v>555.74</v>
        <stp/>
        <stp>ContractData</stp>
        <stp>S.AMP</stp>
        <stp>Open</stp>
        <stp/>
        <stp>T</stp>
        <tr r="F31" s="1"/>
      </tp>
      <tp>
        <v>357.7</v>
        <stp/>
        <stp>ContractData</stp>
        <stp>S.AON</stp>
        <stp>Open</stp>
        <stp/>
        <stp>T</stp>
        <tr r="F35" s="1"/>
      </tp>
      <tp>
        <v>-6.9700000000000273</v>
        <stp/>
        <stp>ContractData</stp>
        <stp>S.SHW</stp>
        <stp>NetLastTrade</stp>
        <stp/>
        <stp>T</stp>
        <tr r="D405" s="1"/>
      </tp>
      <tp>
        <v>63.61</v>
        <stp/>
        <stp>ContractData</stp>
        <stp>S.AOS</stp>
        <stp>Open</stp>
        <stp/>
        <stp>T</stp>
        <tr r="F36" s="1"/>
      </tp>
      <tp>
        <v>77.8</v>
        <stp/>
        <stp>ContractData</stp>
        <stp>S.AIG</stp>
        <stp>Open</stp>
        <stp/>
        <stp>T</stp>
        <tr r="F18" s="1"/>
      </tp>
      <tp>
        <v>-4.910000000000025</v>
        <stp/>
        <stp>ContractData</stp>
        <stp>S.SNA</stp>
        <stp>NetLastTrade</stp>
        <stp/>
        <stp>T</stp>
        <tr r="D409" s="1"/>
      </tp>
      <tp>
        <v>287.45</v>
        <stp/>
        <stp>ContractData</stp>
        <stp>S.AIZ</stp>
        <stp>Open</stp>
        <stp/>
        <stp>T</stp>
        <tr r="F19" s="1"/>
      </tp>
      <tp>
        <v>247</v>
        <stp/>
        <stp>ContractData</stp>
        <stp>S.AJG</stp>
        <stp>Open</stp>
        <stp/>
        <stp>T</stp>
        <tr r="F20" s="1"/>
      </tp>
      <tp>
        <v>1.8400000000000034</v>
        <stp/>
        <stp>ContractData</stp>
        <stp>S.SLB</stp>
        <stp>NetLastTrade</stp>
        <stp/>
        <stp>T</stp>
        <tr r="D407" s="1"/>
      </tp>
      <tp>
        <v>118.10000000000001</v>
        <stp/>
        <stp>ContractData</stp>
        <stp>S.FRT</stp>
        <stp>High</stp>
        <stp/>
        <stp>T</stp>
        <tr r="G198" s="1"/>
      </tp>
      <tp>
        <v>172.27</v>
        <stp/>
        <stp>ContractData</stp>
        <stp>S.ATO</stp>
        <stp>Open</stp>
        <stp/>
        <stp>T</stp>
        <tr r="F45" s="1"/>
      </tp>
      <tp>
        <v>0.78000000000000114</v>
        <stp/>
        <stp>ContractData</stp>
        <stp>S.SRE</stp>
        <stp>NetLastTrade</stp>
        <stp/>
        <stp>T</stp>
        <tr r="D416" s="1"/>
      </tp>
      <tp>
        <v>186.4</v>
        <stp/>
        <stp>ContractData</stp>
        <stp>S.AVB</stp>
        <stp>Open</stp>
        <stp/>
        <stp>T</stp>
        <tr r="F46" s="1"/>
      </tp>
      <tp>
        <v>56.59</v>
        <stp/>
        <stp>ContractData</stp>
        <stp>S.FOX</stp>
        <stp>High</stp>
        <stp/>
        <stp>T</stp>
        <tr r="G196" s="1"/>
      </tp>
      <tp>
        <v>175.47</v>
        <stp/>
        <stp>ContractData</stp>
        <stp>S.AVY</stp>
        <stp>Open</stp>
        <stp/>
        <stp>T</stp>
        <tr r="F48" s="1"/>
      </tp>
      <tp>
        <v>134.19</v>
        <stp/>
        <stp>ContractData</stp>
        <stp>S.AWK</stp>
        <stp>Open</stp>
        <stp/>
        <stp>T</stp>
        <tr r="F49" s="1"/>
      </tp>
      <tp>
        <v>-3.3499999999999943</v>
        <stp/>
        <stp>ContractData</stp>
        <stp>S.SPG</stp>
        <stp>NetLastTrade</stp>
        <stp/>
        <stp>T</stp>
        <tr r="D414" s="1"/>
      </tp>
      <tp>
        <v>126.94</v>
        <stp/>
        <stp>ContractData</stp>
        <stp>S.APO</stp>
        <stp>Open</stp>
        <stp/>
        <stp>T</stp>
        <tr r="F40" s="1"/>
      </tp>
      <tp>
        <v>-1.7800000000000011</v>
        <stp/>
        <stp>ContractData</stp>
        <stp>S.SWK</stp>
        <stp>NetLastTrade</stp>
        <stp/>
        <stp>T</stp>
        <tr r="D423" s="1"/>
      </tp>
      <tp>
        <v>171.43</v>
        <stp/>
        <stp>ContractData</stp>
        <stp>S.APH</stp>
        <stp>Open</stp>
        <stp/>
        <stp>T</stp>
        <tr r="F39" s="1"/>
      </tp>
      <tp>
        <v>303.99</v>
        <stp/>
        <stp>ContractData</stp>
        <stp>S.APD</stp>
        <stp>Open</stp>
        <stp/>
        <stp>T</stp>
        <tr r="F38" s="1"/>
      </tp>
      <tp>
        <v>38.24</v>
        <stp/>
        <stp>ContractData</stp>
        <stp>S.APA</stp>
        <stp>Open</stp>
        <stp/>
        <stp>T</stp>
        <tr r="F37" s="1"/>
      </tp>
      <tp>
        <v>1726</v>
        <stp/>
        <stp>ContractData</stp>
        <stp>S.FIX</stp>
        <stp>High</stp>
        <stp/>
        <stp>T</stp>
        <tr r="G194" s="1"/>
      </tp>
      <tp>
        <v>347</v>
        <stp/>
        <stp>ContractData</stp>
        <stp>S.APP</stp>
        <stp>Open</stp>
        <stp/>
        <stp>T</stp>
        <tr r="F41" s="1"/>
      </tp>
      <tp>
        <v>43</v>
        <stp/>
        <stp>ContractData</stp>
        <stp>S.FIS</stp>
        <stp>High</stp>
        <stp/>
        <stp>T</stp>
        <tr r="G191" s="1"/>
      </tp>
      <tp>
        <v>49.120000000000005</v>
        <stp/>
        <stp>ContractData</stp>
        <stp>S.ARE</stp>
        <stp>Open</stp>
        <stp/>
        <stp>T</stp>
        <tr r="F43" s="1"/>
      </tp>
      <tp>
        <v>-1.3400000000000034</v>
        <stp/>
        <stp>ContractData</stp>
        <stp>S.STE</stp>
        <stp>NetLastTrade</stp>
        <stp/>
        <stp>T</stp>
        <tr r="D417" s="1"/>
      </tp>
      <tp>
        <v>-2.2399999999999807</v>
        <stp/>
        <stp>ContractData</stp>
        <stp>S.STZ</stp>
        <stp>NetLastTrade</stp>
        <stp/>
        <stp>T</stp>
        <tr r="D421" s="1"/>
      </tp>
      <tp>
        <v>2.2300000000000182</v>
        <stp/>
        <stp>ContractData</stp>
        <stp>S.STX</stp>
        <stp>NetLastTrade</stp>
        <stp/>
        <stp>T</stp>
        <tr r="D420" s="1"/>
      </tp>
      <tp>
        <v>1.1599999999999966</v>
        <stp/>
        <stp>ContractData</stp>
        <stp>S.STT</stp>
        <stp>NetLastTrade</stp>
        <stp/>
        <stp>T</stp>
        <tr r="D419" s="1"/>
      </tp>
      <tp>
        <v>324.99</v>
        <stp/>
        <stp>ContractData</stp>
        <stp>S.FDX</stp>
        <stp>High</stp>
        <stp/>
        <stp>T</stp>
        <tr r="G185" s="1"/>
      </tp>
      <tp>
        <v>287.54000000000002</v>
        <stp/>
        <stp>ContractData</stp>
        <stp>S.FDS</stp>
        <stp>High</stp>
        <stp/>
        <stp>T</stp>
        <tr r="G184" s="1"/>
      </tp>
      <tp>
        <v>2.1999999999999886</v>
        <stp/>
        <stp>ContractData</stp>
        <stp>S.SYK</stp>
        <stp>NetLastTrade</stp>
        <stp/>
        <stp>T</stp>
        <tr r="D426" s="1"/>
      </tp>
      <tp>
        <v>-0.56000000000000227</v>
        <stp/>
        <stp>ContractData</stp>
        <stp>S.SYF</stp>
        <stp>NetLastTrade</stp>
        <stp/>
        <stp>T</stp>
        <tr r="D425" s="1"/>
      </tp>
      <tp>
        <v>0</v>
        <stp/>
        <stp>ContractData</stp>
        <stp>S.SYY</stp>
        <stp>NetLastTrade</stp>
        <stp/>
        <stp>T</stp>
        <tr r="D427" s="1"/>
      </tp>
      <tp>
        <v>339.5</v>
        <stp/>
        <stp>ContractData</stp>
        <stp>S.AXP</stp>
        <stp>Open</stp>
        <stp/>
        <stp>T</stp>
        <tr r="F51" s="1"/>
      </tp>
      <tp>
        <v>3115</v>
        <stp/>
        <stp>ContractData</stp>
        <stp>S.AZO</stp>
        <stp>Open</stp>
        <stp/>
        <stp>T</stp>
        <tr r="F52" s="1"/>
      </tp>
      <tp>
        <v>70.97</v>
        <stp/>
        <stp>ContractData</stp>
        <stp>S.FCX</stp>
        <stp>High</stp>
        <stp/>
        <stp>T</stp>
        <tr r="G183" s="1"/>
      </tp>
      <tp>
        <v>1327498.1342120001</v>
        <stp/>
        <stp>ContractData</stp>
        <stp>S.ECHO</stp>
        <stp>T_CVol</stp>
        <stp/>
        <stp>T</stp>
        <tr r="M154" s="1"/>
      </tp>
      <tp>
        <v>86756.817406000002</v>
        <stp/>
        <stp>ContractData</stp>
        <stp>S.FICO</stp>
        <stp>T_CVol</stp>
        <stp/>
        <stp>T</stp>
        <tr r="M190" s="1"/>
      </tp>
      <tp>
        <v>5056853.3678799998</v>
        <stp/>
        <stp>ContractData</stp>
        <stp>S.AVGO</stp>
        <stp>T_CVol</stp>
        <stp/>
        <stp>T</stp>
        <tr r="M47" s="1"/>
      </tp>
      <tp>
        <v>806769.63626399997</v>
        <stp/>
        <stp>ContractData</stp>
        <stp>S.GE</stp>
        <stp>T_CVol</stp>
        <stp/>
        <stp>T</stp>
        <tr r="M204" s="1"/>
      </tp>
      <tp>
        <v>704214.78211000003</v>
        <stp/>
        <stp>ContractData</stp>
        <stp>S.FE</stp>
        <stp>T_CVol</stp>
        <stp/>
        <stp>T</stp>
        <tr r="M187" s="1"/>
      </tp>
      <tp>
        <v>232552.08541</v>
        <stp/>
        <stp>ContractData</stp>
        <stp>S.DE</stp>
        <stp>T_CVol</stp>
        <stp/>
        <stp>T</stp>
        <tr r="M133" s="1"/>
      </tp>
      <tp>
        <v>7254905.6619469998</v>
        <stp/>
        <stp>ContractData</stp>
        <stp>S.CSCO</stp>
        <stp>T_CVol</stp>
        <stp/>
        <stp>T</stp>
        <tr r="M119" s="1"/>
      </tp>
      <tp>
        <v>2657090.163617</v>
        <stp/>
        <stp>ContractData</stp>
        <stp>S.TSCO</stp>
        <stp>T_CVol</stp>
        <stp/>
        <stp>T</stp>
        <tr r="M447" s="1"/>
      </tp>
      <tp>
        <v>1489636.4272189999</v>
        <stp/>
        <stp>ContractData</stp>
        <stp>S.TTWO</stp>
        <stp>T_CVol</stp>
        <stp/>
        <stp>T</stp>
        <tr r="F35" s="2"/>
        <tr r="M452" s="1"/>
      </tp>
      <tp>
        <v>372881.21971700003</v>
        <stp/>
        <stp>ContractData</stp>
        <stp>S.VLTO</stp>
        <stp>T_CVol</stp>
        <stp/>
        <stp>T</stp>
        <tr r="M470" s="1"/>
      </tp>
      <tp>
        <v>176.93</v>
        <stp/>
        <stp>ContractData</stp>
        <stp>S.TMUS</stp>
        <stp>High</stp>
        <stp/>
        <stp>T</stp>
        <tr r="G440" s="1"/>
      </tp>
      <tp>
        <v>26.170000000000073</v>
        <stp/>
        <stp>ContractData</stp>
        <stp>S.AXON</stp>
        <stp>NetLastTrade</stp>
        <stp/>
        <stp>T</stp>
        <tr r="D50" s="1"/>
      </tp>
      <tp>
        <v>2.7900000000000063</v>
        <stp/>
        <stp>ContractData</stp>
        <stp>S.DXCM</stp>
        <stp>NetLastTrade</stp>
        <stp/>
        <stp>T</stp>
        <tr r="D152" s="1"/>
      </tp>
      <tp>
        <v>279.92</v>
        <stp/>
        <stp>ContractData</stp>
        <stp>S.AMZN</stp>
        <stp>High</stp>
        <stp/>
        <stp>T</stp>
        <tr r="G33" s="1"/>
      </tp>
      <tp>
        <v>413.43</v>
        <stp/>
        <stp>ContractData</stp>
        <stp>S.AMGN</stp>
        <stp>High</stp>
        <stp/>
        <stp>T</stp>
        <tr r="G30" s="1"/>
      </tp>
      <tp>
        <v>33.380000000000003</v>
        <stp/>
        <stp>ContractData</stp>
        <stp>S.SMCI</stp>
        <stp>High</stp>
        <stp/>
        <stp>T</stp>
        <tr r="G408" s="1"/>
      </tp>
      <tp>
        <v>47.39</v>
        <stp/>
        <stp>ContractData</stp>
        <stp>S.AMCR</stp>
        <stp>High</stp>
        <stp/>
        <stp>T</stp>
        <tr r="G27" s="1"/>
      </tp>
      <tp>
        <v>555.32000000000005</v>
        <stp/>
        <stp>ContractData</stp>
        <stp>S.AMAT</stp>
        <stp>High</stp>
        <stp/>
        <stp>T</stp>
        <tr r="G26" s="1"/>
      </tp>
      <tp>
        <v>-4.2299999999999898</v>
        <stp/>
        <stp>ContractData</stp>
        <stp>S.NXPI</stp>
        <stp>NetLastTrade</stp>
        <stp/>
        <stp>T</stp>
        <tr r="D347" s="1"/>
      </tp>
      <tp>
        <v>0.81999999999999318</v>
        <stp/>
        <stp>ContractData</stp>
        <stp>S.EXPD</stp>
        <stp>NetLastTrade</stp>
        <stp/>
        <stp>T</stp>
        <tr r="D177" s="1"/>
      </tp>
      <tp>
        <v>-0.82999999999998408</v>
        <stp/>
        <stp>ContractData</stp>
        <stp>S.EXPE</stp>
        <stp>NetLastTrade</stp>
        <stp/>
        <stp>T</stp>
        <tr r="D178" s="1"/>
      </tp>
      <tp>
        <v>112872.430673</v>
        <stp/>
        <stp>ContractData</stp>
        <stp>S.L</stp>
        <stp>T_CVol</stp>
        <stp/>
        <stp>T</stp>
        <tr r="M278" s="1"/>
      </tp>
      <tp>
        <v>5778086.0676485701</v>
        <stp/>
        <stp>StudyData</stp>
        <stp>S.MNST</stp>
        <stp>MA</stp>
        <stp>InputChoice=Vol,MAType=Sim,Period=21</stp>
        <stp>MA</stp>
        <stp>D</stp>
        <stp>-1</stp>
        <stp>all</stp>
        <stp/>
        <stp/>
        <stp/>
        <stp>T</stp>
        <tr r="N312" s="1"/>
      </tp>
      <tp>
        <v>2080277.878774381</v>
        <stp/>
        <stp>StudyData</stp>
        <stp>S.COST</stp>
        <stp>MA</stp>
        <stp>InputChoice=Vol,MAType=Sim,Period=21</stp>
        <stp>MA</stp>
        <stp>D</stp>
        <stp>-1</stp>
        <stp>all</stp>
        <stp/>
        <stp/>
        <stp/>
        <stp>T</stp>
        <tr r="N111" s="1"/>
      </tp>
      <tp>
        <v>9269904.3185330909</v>
        <stp/>
        <stp>StudyData</stp>
        <stp>S.FAST</stp>
        <stp>MA</stp>
        <stp>InputChoice=Vol,MAType=Sim,Period=21</stp>
        <stp>MA</stp>
        <stp>D</stp>
        <stp>-1</stp>
        <stp>all</stp>
        <stp/>
        <stp/>
        <stp/>
        <stp>T</stp>
        <tr r="N182" s="1"/>
      </tp>
      <tp>
        <v>2095853.874007286</v>
        <stp/>
        <stp>StudyData</stp>
        <stp>S.ROST</stp>
        <stp>MA</stp>
        <stp>InputChoice=Vol,MAType=Sim,Period=21</stp>
        <stp>MA</stp>
        <stp>D</stp>
        <stp>-1</stp>
        <stp>all</stp>
        <stp/>
        <stp/>
        <stp/>
        <stp>T</stp>
        <tr r="N398" s="1"/>
      </tp>
      <tp>
        <v>7991735.2427898599</v>
        <stp/>
        <stp>StudyData</stp>
        <stp>S.FISV</stp>
        <stp>MA</stp>
        <stp>InputChoice=Vol,MAType=Sim,Period=21</stp>
        <stp>MA</stp>
        <stp>D</stp>
        <stp>-1</stp>
        <stp>all</stp>
        <stp/>
        <stp/>
        <stp/>
        <stp>T</stp>
        <tr r="N192" s="1"/>
      </tp>
      <tp>
        <v>308451.85457266698</v>
        <stp/>
        <stp>StudyData</stp>
        <stp>S.CASY</stp>
        <stp>MA</stp>
        <stp>InputChoice=Vol,MAType=Sim,Period=21</stp>
        <stp>MA</stp>
        <stp>D</stp>
        <stp>-1</stp>
        <stp>all</stp>
        <stp/>
        <stp/>
        <stp/>
        <stp>T</stp>
        <tr r="N78" s="1"/>
      </tp>
      <tp>
        <v>3722854.1374597098</v>
        <stp/>
        <stp>StudyData</stp>
        <stp>S.NWSA</stp>
        <stp>MA</stp>
        <stp>InputChoice=Vol,MAType=Sim,Period=21</stp>
        <stp>MA</stp>
        <stp>D</stp>
        <stp>-1</stp>
        <stp>all</stp>
        <stp/>
        <stp/>
        <stp/>
        <stp>T</stp>
        <tr r="N346" s="1"/>
      </tp>
      <tp>
        <v>2663056.4447961901</v>
        <stp/>
        <stp>StudyData</stp>
        <stp>S.MRSH</stp>
        <stp>MA</stp>
        <stp>InputChoice=Vol,MAType=Sim,Period=21</stp>
        <stp>MA</stp>
        <stp>D</stp>
        <stp>-1</stp>
        <stp>all</stp>
        <stp/>
        <stp/>
        <stp/>
        <stp>T</stp>
        <tr r="N319" s="1"/>
      </tp>
      <tp>
        <v>9494919.6080349106</v>
        <stp/>
        <stp>StudyData</stp>
        <stp>S.CTSH</stp>
        <stp>MA</stp>
        <stp>InputChoice=Vol,MAType=Sim,Period=21</stp>
        <stp>MA</stp>
        <stp>D</stp>
        <stp>-1</stp>
        <stp>all</stp>
        <stp/>
        <stp/>
        <stp/>
        <stp>T</stp>
        <tr r="N123" s="1"/>
      </tp>
      <tp>
        <v>3912033.7525957199</v>
        <stp/>
        <stp>StudyData</stp>
        <stp>S.DASH</stp>
        <stp>MA</stp>
        <stp>InputChoice=Vol,MAType=Sim,Period=21</stp>
        <stp>MA</stp>
        <stp>D</stp>
        <stp>-1</stp>
        <stp>all</stp>
        <stp/>
        <stp/>
        <stp/>
        <stp>T</stp>
        <tr r="N130" s="1"/>
      </tp>
      <tp>
        <v>2132280.3355315239</v>
        <stp/>
        <stp>StudyData</stp>
        <stp>S.ADSK</stp>
        <stp>MA</stp>
        <stp>InputChoice=Vol,MAType=Sim,Period=21</stp>
        <stp>MA</stp>
        <stp>D</stp>
        <stp>-1</stp>
        <stp>all</stp>
        <stp/>
        <stp/>
        <stp/>
        <stp>T</stp>
        <tr r="N13" s="1"/>
      </tp>
      <tp>
        <v>1714087.8093548091</v>
        <stp/>
        <stp>StudyData</stp>
        <stp>S.VRSK</stp>
        <stp>MA</stp>
        <stp>InputChoice=Vol,MAType=Sim,Period=21</stp>
        <stp>MA</stp>
        <stp>D</stp>
        <stp>-1</stp>
        <stp>all</stp>
        <stp/>
        <stp/>
        <stp/>
        <stp>T</stp>
        <tr r="N472" s="1"/>
      </tp>
      <tp>
        <v>323570.36424747598</v>
        <stp/>
        <stp>StudyData</stp>
        <stp>S.NDSN</stp>
        <stp>MA</stp>
        <stp>InputChoice=Vol,MAType=Sim,Period=21</stp>
        <stp>MA</stp>
        <stp>D</stp>
        <stp>-1</stp>
        <stp>all</stp>
        <stp/>
        <stp/>
        <stp/>
        <stp>T</stp>
        <tr r="N330" s="1"/>
      </tp>
      <tp>
        <v>830393.29634476197</v>
        <stp/>
        <stp>StudyData</stp>
        <stp>S.VRSN</stp>
        <stp>MA</stp>
        <stp>InputChoice=Vol,MAType=Sim,Period=21</stp>
        <stp>MA</stp>
        <stp>D</stp>
        <stp>-1</stp>
        <stp>all</stp>
        <stp/>
        <stp/>
        <stp/>
        <stp>T</stp>
        <tr r="N473" s="1"/>
      </tp>
      <tp>
        <v>-11.189999999999998</v>
        <stp/>
        <stp>ContractData</stp>
        <stp>S.RCL</stp>
        <stp>NetLastTrade</stp>
        <stp/>
        <stp>T</stp>
        <tr r="D388" s="1"/>
      </tp>
      <tp>
        <v>-1.0700000000000074</v>
        <stp/>
        <stp>ContractData</stp>
        <stp>S.REG</stp>
        <stp>NetLastTrade</stp>
        <stp/>
        <stp>T</stp>
        <tr r="D389" s="1"/>
      </tp>
      <tp>
        <v>3.25</v>
        <stp/>
        <stp>ContractData</stp>
        <stp>S.RJF</stp>
        <stp>NetLastTrade</stp>
        <stp/>
        <stp>T</stp>
        <tr r="D392" s="1"/>
      </tp>
      <tp>
        <v>1294.72</v>
        <stp/>
        <stp>ContractData</stp>
        <stp>S.GWW</stp>
        <stp>High</stp>
        <stp/>
        <stp>T</stp>
        <tr r="G220" s="1"/>
      </tp>
      <tp>
        <v>-0.46000000000000085</v>
        <stp/>
        <stp>ContractData</stp>
        <stp>S.ROL</stp>
        <stp>NetLastTrade</stp>
        <stp/>
        <stp>T</stp>
        <tr r="D396" s="1"/>
      </tp>
      <tp>
        <v>-2.9800000000000182</v>
        <stp/>
        <stp>ContractData</stp>
        <stp>S.ROK</stp>
        <stp>NetLastTrade</stp>
        <stp/>
        <stp>T</stp>
        <tr r="D395" s="1"/>
      </tp>
      <tp>
        <v>-1.5399999999999636</v>
        <stp/>
        <stp>ContractData</stp>
        <stp>S.ROP</stp>
        <stp>NetLastTrade</stp>
        <stp/>
        <stp>T</stp>
        <tr r="D397" s="1"/>
      </tp>
      <tp>
        <v>86.92</v>
        <stp/>
        <stp>ContractData</stp>
        <stp>S.GPN</stp>
        <stp>High</stp>
        <stp/>
        <stp>T</stp>
        <tr r="G217" s="1"/>
      </tp>
      <tp>
        <v>134.77000000000001</v>
        <stp/>
        <stp>ContractData</stp>
        <stp>S.GPC</stp>
        <stp>High</stp>
        <stp/>
        <stp>T</stp>
        <tr r="G216" s="1"/>
      </tp>
      <tp>
        <v>7.2600000000000193</v>
        <stp/>
        <stp>ContractData</stp>
        <stp>S.RMD</stp>
        <stp>NetLastTrade</stp>
        <stp/>
        <stp>T</stp>
        <tr r="D394" s="1"/>
      </tp>
      <tp>
        <v>-0.25999999999999091</v>
        <stp/>
        <stp>ContractData</stp>
        <stp>S.RSG</stp>
        <stp>NetLastTrade</stp>
        <stp/>
        <stp>T</stp>
        <tr r="D399" s="1"/>
      </tp>
      <tp>
        <v>167.89000000000001</v>
        <stp/>
        <stp>ContractData</stp>
        <stp>S.GLW</stp>
        <stp>High</stp>
        <stp/>
        <stp>T</stp>
        <tr r="G211" s="1"/>
      </tp>
      <tp>
        <v>37.26</v>
        <stp/>
        <stp>ContractData</stp>
        <stp>S.GIS</stp>
        <stp>High</stp>
        <stp/>
        <stp>T</stp>
        <tr r="G209" s="1"/>
      </tp>
      <tp>
        <v>2.3900000000000148</v>
        <stp/>
        <stp>ContractData</stp>
        <stp>S.RTX</stp>
        <stp>NetLastTrade</stp>
        <stp/>
        <stp>T</stp>
        <tr r="D400" s="1"/>
      </tp>
      <tp>
        <v>29.86</v>
        <stp/>
        <stp>ContractData</stp>
        <stp>S.GEN</stp>
        <stp>High</stp>
        <stp/>
        <stp>T</stp>
        <tr r="G206" s="1"/>
      </tp>
      <tp>
        <v>1004.96</v>
        <stp/>
        <stp>ContractData</stp>
        <stp>S.GEV</stp>
        <stp>High</stp>
        <stp/>
        <stp>T</stp>
        <tr r="G207" s="1"/>
      </tp>
      <tp>
        <v>38188.598708999998</v>
        <stp/>
        <stp>ContractData</stp>
        <stp>S.NDSN</stp>
        <stp>T_CVol</stp>
        <stp/>
        <stp>T</stp>
        <tr r="M330" s="1"/>
      </tp>
      <tp>
        <v>-0.13464526152252718</v>
        <stp/>
        <stp>ContractData</stp>
        <stp>S.ZBH</stp>
        <stp>PerCentNetLastTrade</stp>
        <stp/>
        <stp>T</stp>
        <tr r="E502" s="1"/>
      </tp>
      <tp>
        <v>0.70189925681255161</v>
        <stp/>
        <stp>ContractData</stp>
        <stp>S.ZTS</stp>
        <stp>PerCentNetLastTrade</stp>
        <stp/>
        <stp>T</stp>
        <tr r="E504" s="1"/>
      </tp>
      <tp>
        <v>8274500.9306730004</v>
        <stp/>
        <stp>ContractData</stp>
        <stp>S.HBAN</stp>
        <stp>T_CVol</stp>
        <stp/>
        <stp>T</stp>
        <tr r="M223" s="1"/>
      </tp>
      <tp>
        <v>-2.7460864950915362</v>
        <stp/>
        <stp>ContractData</stp>
        <stp>S.YUM</stp>
        <stp>PerCentNetLastTrade</stp>
        <stp/>
        <stp>T</stp>
        <tr r="E501" s="1"/>
      </tp>
      <tp>
        <v>3.3782017773131208</v>
        <stp/>
        <stp>ContractData</stp>
        <stp>S.XOM</stp>
        <stp>PerCentNetLastTrade</stp>
        <stp/>
        <stp>T</stp>
        <tr r="E498" s="1"/>
      </tp>
      <tp>
        <v>-1.7548354041245036</v>
        <stp/>
        <stp>ContractData</stp>
        <stp>S.XEL</stp>
        <stp>PerCentNetLastTrade</stp>
        <stp/>
        <stp>T</stp>
        <tr r="E497" s="1"/>
      </tp>
      <tp>
        <v>1.5625</v>
        <stp/>
        <stp>ContractData</stp>
        <stp>S.XYL</stp>
        <stp>PerCentNetLastTrade</stp>
        <stp/>
        <stp>T</stp>
        <tr r="E499" s="1"/>
      </tp>
      <tp>
        <v>0.82278481012658233</v>
        <stp/>
        <stp>ContractData</stp>
        <stp>S.XYZ</stp>
        <stp>PerCentNetLastTrade</stp>
        <stp/>
        <stp>T</stp>
        <tr r="E500" s="1"/>
      </tp>
      <tp>
        <v>0.53977272727272729</v>
        <stp/>
        <stp>ContractData</stp>
        <stp>S.WMB</stp>
        <stp>PerCentNetLastTrade</stp>
        <stp/>
        <stp>T</stp>
        <tr r="E489" s="1"/>
      </tp>
      <tp>
        <v>-0.348681269557443</v>
        <stp/>
        <stp>ContractData</stp>
        <stp>S.WMT</stp>
        <stp>PerCentNetLastTrade</stp>
        <stp/>
        <stp>T</stp>
        <tr r="E490" s="1"/>
      </tp>
      <tp>
        <v>0.28653295128939826</v>
        <stp/>
        <stp>ContractData</stp>
        <stp>S.WFC</stp>
        <stp>PerCentNetLastTrade</stp>
        <stp/>
        <stp>T</stp>
        <tr r="E487" s="1"/>
      </tp>
      <tp>
        <v>2.4729449689154963</v>
        <stp/>
        <stp>ContractData</stp>
        <stp>S.WDC</stp>
        <stp>PerCentNetLastTrade</stp>
        <stp/>
        <stp>T</stp>
        <tr r="E484" s="1"/>
      </tp>
      <tp>
        <v>-1.440118925950014</v>
        <stp/>
        <stp>ContractData</stp>
        <stp>S.WEC</stp>
        <stp>PerCentNetLastTrade</stp>
        <stp/>
        <stp>T</stp>
        <tr r="E485" s="1"/>
      </tp>
      <tp>
        <v>0.89619118745332338</v>
        <stp/>
        <stp>ContractData</stp>
        <stp>S.WBD</stp>
        <stp>PerCentNetLastTrade</stp>
        <stp/>
        <stp>T</stp>
        <tr r="E482" s="1"/>
      </tp>
      <tp>
        <v>-0.14735615640313904</v>
        <stp/>
        <stp>ContractData</stp>
        <stp>S.WAB</stp>
        <stp>PerCentNetLastTrade</stp>
        <stp/>
        <stp>T</stp>
        <tr r="E480" s="1"/>
      </tp>
      <tp>
        <v>1.0396696652411148</v>
        <stp/>
        <stp>ContractData</stp>
        <stp>S.WAT</stp>
        <stp>PerCentNetLastTrade</stp>
        <stp/>
        <stp>T</stp>
        <tr r="E481" s="1"/>
      </tp>
      <tp>
        <v>-6.9601531233687147E-2</v>
        <stp/>
        <stp>ContractData</stp>
        <stp>S.WTW</stp>
        <stp>PerCentNetLastTrade</stp>
        <stp/>
        <stp>T</stp>
        <tr r="E494" s="1"/>
      </tp>
      <tp>
        <v>-1.1871508379888269</v>
        <stp/>
        <stp>ContractData</stp>
        <stp>S.WRB</stp>
        <stp>PerCentNetLastTrade</stp>
        <stp/>
        <stp>T</stp>
        <tr r="E491" s="1"/>
      </tp>
      <tp>
        <v>-4.7660656128366036E-2</v>
        <stp/>
        <stp>ContractData</stp>
        <stp>S.WSM</stp>
        <stp>PerCentNetLastTrade</stp>
        <stp/>
        <stp>T</stp>
        <tr r="E492" s="1"/>
      </tp>
      <tp>
        <v>0.4801310475329737</v>
        <stp/>
        <stp>ContractData</stp>
        <stp>S.WST</stp>
        <stp>PerCentNetLastTrade</stp>
        <stp/>
        <stp>T</stp>
        <tr r="E493" s="1"/>
      </tp>
      <tp>
        <v>4.6562300962086418</v>
        <stp/>
        <stp>ContractData</stp>
        <stp>S.VLO</stp>
        <stp>PerCentNetLastTrade</stp>
        <stp/>
        <stp>T</stp>
        <tr r="E469" s="1"/>
      </tp>
      <tp>
        <v>-0.11240296462819206</v>
        <stp/>
        <stp>ContractData</stp>
        <stp>S.VMC</stp>
        <stp>PerCentNetLastTrade</stp>
        <stp/>
        <stp>T</stp>
        <tr r="E471" s="1"/>
      </tp>
      <tp>
        <v>-0.8783204798628963</v>
        <stp/>
        <stp>ContractData</stp>
        <stp>S.VTR</stp>
        <stp>PerCentNetLastTrade</stp>
        <stp/>
        <stp>T</stp>
        <tr r="E477" s="1"/>
      </tp>
      <tp>
        <v>5.1395007342143903E-2</v>
        <stp/>
        <stp>ContractData</stp>
        <stp>S.VRT</stp>
        <stp>PerCentNetLastTrade</stp>
        <stp/>
        <stp>T</stp>
        <tr r="E474" s="1"/>
      </tp>
      <tp>
        <v>2.0769613770538444</v>
        <stp/>
        <stp>ContractData</stp>
        <stp>S.VST</stp>
        <stp>PerCentNetLastTrade</stp>
        <stp/>
        <stp>T</stp>
        <tr r="E476" s="1"/>
      </tp>
      <tp>
        <v>0.98997740001965218</v>
        <stp/>
        <stp>ContractData</stp>
        <stp>S.UNH</stp>
        <stp>PerCentNetLastTrade</stp>
        <stp/>
        <stp>T</stp>
        <tr r="E461" s="1"/>
      </tp>
      <tp>
        <v>-4.0937468017603111E-2</v>
        <stp/>
        <stp>ContractData</stp>
        <stp>S.UNP</stp>
        <stp>PerCentNetLastTrade</stp>
        <stp/>
        <stp>T</stp>
        <tr r="E462" s="1"/>
      </tp>
      <tp>
        <v>-0.46098882102109023</v>
        <stp/>
        <stp>ContractData</stp>
        <stp>S.UHS</stp>
        <stp>PerCentNetLastTrade</stp>
        <stp/>
        <stp>T</stp>
        <tr r="E459" s="1"/>
      </tp>
      <tp>
        <v>-2.0307211663629263</v>
        <stp/>
        <stp>ContractData</stp>
        <stp>S.UDR</stp>
        <stp>PerCentNetLastTrade</stp>
        <stp/>
        <stp>T</stp>
        <tr r="E458" s="1"/>
      </tp>
      <tp>
        <v>-2.8635381290521766</v>
        <stp/>
        <stp>ContractData</stp>
        <stp>S.UAL</stp>
        <stp>PerCentNetLastTrade</stp>
        <stp/>
        <stp>T</stp>
        <tr r="E456" s="1"/>
      </tp>
      <tp>
        <v>-1.2830655980186441</v>
        <stp/>
        <stp>ContractData</stp>
        <stp>S.URI</stp>
        <stp>PerCentNetLastTrade</stp>
        <stp/>
        <stp>T</stp>
        <tr r="E464" s="1"/>
      </tp>
      <tp>
        <v>0.32843290584923368</v>
        <stp/>
        <stp>ContractData</stp>
        <stp>S.USB</stp>
        <stp>PerCentNetLastTrade</stp>
        <stp/>
        <stp>T</stp>
        <tr r="E465" s="1"/>
      </tp>
      <tp>
        <v>-0.32535885167464113</v>
        <stp/>
        <stp>ContractData</stp>
        <stp>S.UPS</stp>
        <stp>PerCentNetLastTrade</stp>
        <stp/>
        <stp>T</stp>
        <tr r="E463" s="1"/>
      </tp>
      <tp>
        <v>161964.12401900001</v>
        <stp/>
        <stp>ContractData</stp>
        <stp>S.GRMN</stp>
        <stp>T_CVol</stp>
        <stp/>
        <stp>T</stp>
        <tr r="M218" s="1"/>
      </tp>
      <tp>
        <v>-0.24747474747474749</v>
        <stp/>
        <stp>ContractData</stp>
        <stp>S.TMO</stp>
        <stp>PerCentNetLastTrade</stp>
        <stp/>
        <stp>T</stp>
        <tr r="E439" s="1"/>
      </tp>
      <tp>
        <v>-0.73128408527516109</v>
        <stp/>
        <stp>ContractData</stp>
        <stp>S.TJX</stp>
        <stp>PerCentNetLastTrade</stp>
        <stp/>
        <stp>T</stp>
        <tr r="E437" s="1"/>
      </tp>
      <tp>
        <v>1.0398799313893654</v>
        <stp/>
        <stp>ContractData</stp>
        <stp>S.TKO</stp>
        <stp>PerCentNetLastTrade</stp>
        <stp/>
        <stp>T</stp>
        <tr r="E438" s="1"/>
      </tp>
      <tp>
        <v>-0.6112702960840497</v>
        <stp/>
        <stp>ContractData</stp>
        <stp>S.TFC</stp>
        <stp>PerCentNetLastTrade</stp>
        <stp/>
        <stp>T</stp>
        <tr r="E435" s="1"/>
      </tp>
      <tp>
        <v>1.3026052104208417</v>
        <stp/>
        <stp>ContractData</stp>
        <stp>S.TGT</stp>
        <stp>PerCentNetLastTrade</stp>
        <stp/>
        <stp>T</stp>
        <tr r="E436" s="1"/>
      </tp>
      <tp>
        <v>-5.7131197714752092E-2</v>
        <stp/>
        <stp>ContractData</stp>
        <stp>S.TDG</stp>
        <stp>PerCentNetLastTrade</stp>
        <stp/>
        <stp>T</stp>
        <tr r="E430" s="1"/>
      </tp>
      <tp>
        <v>0.43396499349052509</v>
        <stp/>
        <stp>ContractData</stp>
        <stp>S.TDY</stp>
        <stp>PerCentNetLastTrade</stp>
        <stp/>
        <stp>T</stp>
        <tr r="E431" s="1"/>
      </tp>
      <tp>
        <v>3.2357971617436324E-2</v>
        <stp/>
        <stp>ContractData</stp>
        <stp>S.TEL</stp>
        <stp>PerCentNetLastTrade</stp>
        <stp/>
        <stp>T</stp>
        <tr r="E433" s="1"/>
      </tp>
      <tp>
        <v>-2.715457014051831</v>
        <stp/>
        <stp>ContractData</stp>
        <stp>S.TER</stp>
        <stp>PerCentNetLastTrade</stp>
        <stp/>
        <stp>T</stp>
        <tr r="E434" s="1"/>
      </tp>
      <tp>
        <v>-2.6516024902005997</v>
        <stp/>
        <stp>ContractData</stp>
        <stp>S.TAP</stp>
        <stp>PerCentNetLastTrade</stp>
        <stp/>
        <stp>T</stp>
        <tr r="E429" s="1"/>
      </tp>
      <tp>
        <v>-1.5345357941834452</v>
        <stp/>
        <stp>ContractData</stp>
        <stp>S.TXN</stp>
        <stp>PerCentNetLastTrade</stp>
        <stp/>
        <stp>T</stp>
        <tr r="E453" s="1"/>
      </tp>
      <tp>
        <v>-0.38018562003801853</v>
        <stp/>
        <stp>ContractData</stp>
        <stp>S.TXT</stp>
        <stp>PerCentNetLastTrade</stp>
        <stp/>
        <stp>T</stp>
        <tr r="E454" s="1"/>
      </tp>
      <tp>
        <v>1.5394463114098256</v>
        <stp/>
        <stp>ContractData</stp>
        <stp>S.TYL</stp>
        <stp>PerCentNetLastTrade</stp>
        <stp/>
        <stp>T</stp>
        <tr r="E455" s="1"/>
      </tp>
      <tp>
        <v>-6.4492753623188408</v>
        <stp/>
        <stp>ContractData</stp>
        <stp>S.TTD</stp>
        <stp>PerCentNetLastTrade</stp>
        <stp/>
        <stp>T</stp>
        <tr r="E451" s="1"/>
      </tp>
      <tp>
        <v>-1.5638416903021</v>
        <stp/>
        <stp>ContractData</stp>
        <stp>S.TRV</stp>
        <stp>PerCentNetLastTrade</stp>
        <stp/>
        <stp>T</stp>
        <tr r="E446" s="1"/>
      </tp>
      <tp>
        <v>-0.86147484493452786</v>
        <stp/>
        <stp>ContractData</stp>
        <stp>S.TSN</stp>
        <stp>PerCentNetLastTrade</stp>
        <stp/>
        <stp>T</stp>
        <tr r="E449" s="1"/>
      </tp>
      <tp>
        <v>1.2300014677821811</v>
        <stp/>
        <stp>ContractData</stp>
        <stp>S.TPL</stp>
        <stp>PerCentNetLastTrade</stp>
        <stp/>
        <stp>T</stp>
        <tr r="E441" s="1"/>
      </tp>
      <tp>
        <v>-0.84380389258438038</v>
        <stp/>
        <stp>ContractData</stp>
        <stp>S.TPR</stp>
        <stp>PerCentNetLastTrade</stp>
        <stp/>
        <stp>T</stp>
        <tr r="E442" s="1"/>
      </tp>
      <tp>
        <v>-1.1792962651615229</v>
        <stp/>
        <stp>ContractData</stp>
        <stp>S.SNA</stp>
        <stp>PerCentNetLastTrade</stp>
        <stp/>
        <stp>T</stp>
        <tr r="E409" s="1"/>
      </tp>
      <tp>
        <v>3.6414011478329704</v>
        <stp/>
        <stp>ContractData</stp>
        <stp>S.SLB</stp>
        <stp>PerCentNetLastTrade</stp>
        <stp/>
        <stp>T</stp>
        <tr r="E407" s="1"/>
      </tp>
      <tp>
        <v>-1.3731691078561918</v>
        <stp/>
        <stp>ContractData</stp>
        <stp>S.SJM</stp>
        <stp>PerCentNetLastTrade</stp>
        <stp/>
        <stp>T</stp>
        <tr r="E406" s="1"/>
      </tp>
      <tp>
        <v>-1.8851594406729235</v>
        <stp/>
        <stp>ContractData</stp>
        <stp>S.SHW</stp>
        <stp>PerCentNetLastTrade</stp>
        <stp/>
        <stp>T</stp>
        <tr r="E405" s="1"/>
      </tp>
      <tp>
        <v>-0.71255884972642825</v>
        <stp/>
        <stp>ContractData</stp>
        <stp>S.SYF</stp>
        <stp>PerCentNetLastTrade</stp>
        <stp/>
        <stp>T</stp>
        <tr r="E425" s="1"/>
      </tp>
      <tp>
        <v>0.64891012594755626</v>
        <stp/>
        <stp>ContractData</stp>
        <stp>S.SYK</stp>
        <stp>PerCentNetLastTrade</stp>
        <stp/>
        <stp>T</stp>
        <tr r="E426" s="1"/>
      </tp>
      <tp>
        <v>0</v>
        <stp/>
        <stp>ContractData</stp>
        <stp>S.SYY</stp>
        <stp>PerCentNetLastTrade</stp>
        <stp/>
        <stp>T</stp>
        <tr r="E427" s="1"/>
      </tp>
      <tp>
        <v>-1.7133506593512369</v>
        <stp/>
        <stp>ContractData</stp>
        <stp>S.SWK</stp>
        <stp>PerCentNetLastTrade</stp>
        <stp/>
        <stp>T</stp>
        <tr r="E423" s="1"/>
      </tp>
      <tp>
        <v>-0.56428180401734951</v>
        <stp/>
        <stp>ContractData</stp>
        <stp>S.STE</stp>
        <stp>PerCentNetLastTrade</stp>
        <stp/>
        <stp>T</stp>
        <tr r="E417" s="1"/>
      </tp>
      <tp>
        <v>0.62811349361056967</v>
        <stp/>
        <stp>ContractData</stp>
        <stp>S.STT</stp>
        <stp>PerCentNetLastTrade</stp>
        <stp/>
        <stp>T</stp>
        <tr r="E419" s="1"/>
      </tp>
      <tp>
        <v>0.27437373886510164</v>
        <stp/>
        <stp>ContractData</stp>
        <stp>S.STX</stp>
        <stp>PerCentNetLastTrade</stp>
        <stp/>
        <stp>T</stp>
        <tr r="E420" s="1"/>
      </tp>
      <tp>
        <v>-1.6499705362404242</v>
        <stp/>
        <stp>ContractData</stp>
        <stp>S.STZ</stp>
        <stp>PerCentNetLastTrade</stp>
        <stp/>
        <stp>T</stp>
        <tr r="E421" s="1"/>
      </tp>
      <tp>
        <v>0.92989985693848354</v>
        <stp/>
        <stp>ContractData</stp>
        <stp>S.SRE</stp>
        <stp>PerCentNetLastTrade</stp>
        <stp/>
        <stp>T</stp>
        <tr r="E416" s="1"/>
      </tp>
      <tp>
        <v>-1.5028486833251087</v>
        <stp/>
        <stp>ContractData</stp>
        <stp>S.SPG</stp>
        <stp>PerCentNetLastTrade</stp>
        <stp/>
        <stp>T</stp>
        <tr r="E414" s="1"/>
      </tp>
      <tp>
        <v>457374.808357</v>
        <stp/>
        <stp>ContractData</stp>
        <stp>S.AXON</stp>
        <stp>T_CVol</stp>
        <stp/>
        <stp>T</stp>
        <tr r="M50" s="1"/>
      </tp>
      <tp>
        <v>510244.62756200001</v>
        <stp/>
        <stp>ContractData</stp>
        <stp>S.AMGN</stp>
        <stp>T_CVol</stp>
        <stp/>
        <stp>T</stp>
        <tr r="M30" s="1"/>
      </tp>
      <tp>
        <v>12313431.180049</v>
        <stp/>
        <stp>ContractData</stp>
        <stp>S.AMZN</stp>
        <stp>T_CVol</stp>
        <stp/>
        <stp>T</stp>
        <tr r="M33" s="1"/>
      </tp>
      <tp>
        <v>142140.39257500001</v>
        <stp/>
        <stp>ContractData</stp>
        <stp>S.ALGN</stp>
        <stp>T_CVol</stp>
        <stp/>
        <stp>T</stp>
        <tr r="M23" s="1"/>
      </tp>
      <tp>
        <v>-1.2188659247482776</v>
        <stp/>
        <stp>ContractData</stp>
        <stp>S.ROL</stp>
        <stp>PerCentNetLastTrade</stp>
        <stp/>
        <stp>T</stp>
        <tr r="E396" s="1"/>
      </tp>
      <tp>
        <v>-0.67567567567567566</v>
        <stp/>
        <stp>ContractData</stp>
        <stp>S.ROK</stp>
        <stp>PerCentNetLastTrade</stp>
        <stp/>
        <stp>T</stp>
        <tr r="E395" s="1"/>
      </tp>
      <tp>
        <v>-0.38284648850217529</v>
        <stp/>
        <stp>ContractData</stp>
        <stp>S.ROP</stp>
        <stp>PerCentNetLastTrade</stp>
        <stp/>
        <stp>T</stp>
        <tr r="E397" s="1"/>
      </tp>
      <tp>
        <v>3.4254977823912429</v>
        <stp/>
        <stp>ContractData</stp>
        <stp>S.RMD</stp>
        <stp>PerCentNetLastTrade</stp>
        <stp/>
        <stp>T</stp>
        <tr r="E394" s="1"/>
      </tp>
      <tp>
        <v>1.8407340280924331</v>
        <stp/>
        <stp>ContractData</stp>
        <stp>S.RJF</stp>
        <stp>PerCentNetLastTrade</stp>
        <stp/>
        <stp>T</stp>
        <tr r="E392" s="1"/>
      </tp>
      <tp>
        <v>-1.3874481327800829</v>
        <stp/>
        <stp>ContractData</stp>
        <stp>S.REG</stp>
        <stp>PerCentNetLastTrade</stp>
        <stp/>
        <stp>T</stp>
        <tr r="E389" s="1"/>
      </tp>
      <tp>
        <v>-3.4968750000000002</v>
        <stp/>
        <stp>ContractData</stp>
        <stp>S.RCL</stp>
        <stp>PerCentNetLastTrade</stp>
        <stp/>
        <stp>T</stp>
        <tr r="E388" s="1"/>
      </tp>
      <tp>
        <v>1.0716047168542349</v>
        <stp/>
        <stp>ContractData</stp>
        <stp>S.RTX</stp>
        <stp>PerCentNetLastTrade</stp>
        <stp/>
        <stp>T</stp>
        <tr r="E400" s="1"/>
      </tp>
      <tp>
        <v>-0.12117822520507084</v>
        <stp/>
        <stp>ContractData</stp>
        <stp>S.RSG</stp>
        <stp>PerCentNetLastTrade</stp>
        <stp/>
        <stp>T</stp>
        <tr r="E399" s="1"/>
      </tp>
      <tp>
        <v>842539.63703900005</v>
        <stp/>
        <stp>ContractData</stp>
        <stp>S.HD</stp>
        <stp>T_CVol</stp>
        <stp/>
        <stp>T</stp>
        <tr r="M225" s="1"/>
      </tp>
      <tp>
        <v>199628.65865600001</v>
        <stp/>
        <stp>ContractData</stp>
        <stp>S.GD</stp>
        <stp>T_CVol</stp>
        <stp/>
        <stp>T</stp>
        <tr r="M202" s="1"/>
      </tp>
      <tp>
        <v>641385.74589400005</v>
        <stp/>
        <stp>ContractData</stp>
        <stp>S.ED</stp>
        <stp>T_CVol</stp>
        <stp/>
        <stp>T</stp>
        <tr r="M156" s="1"/>
      </tp>
      <tp>
        <v>185334.91168300001</v>
        <stp/>
        <stp>ContractData</stp>
        <stp>S.DD</stp>
        <stp>T_CVol</stp>
        <stp/>
        <stp>T</stp>
        <tr r="M131" s="1"/>
      </tp>
      <tp>
        <v>867154.79549499997</v>
        <stp/>
        <stp>ContractData</stp>
        <stp>S.CIEN</stp>
        <stp>T_CVol</stp>
        <stp/>
        <stp>T</stp>
        <tr r="M94" s="1"/>
      </tp>
      <tp>
        <v>2686894.4090140001</v>
        <stp/>
        <stp>ContractData</stp>
        <stp>S.COIN</stp>
        <stp>T_CVol</stp>
        <stp/>
        <stp>T</stp>
        <tr r="M107" s="1"/>
      </tp>
      <tp>
        <v>-0.34051314539119415</v>
        <stp/>
        <stp>ContractData</stp>
        <stp>S.PNC</stp>
        <stp>PerCentNetLastTrade</stp>
        <stp/>
        <stp>T</stp>
        <tr r="E373" s="1"/>
      </tp>
      <tp>
        <v>-1.7816490151440165</v>
        <stp/>
        <stp>ContractData</stp>
        <stp>S.PNW</stp>
        <stp>PerCentNetLastTrade</stp>
        <stp/>
        <stp>T</stp>
        <tr r="E375" s="1"/>
      </tp>
      <tp>
        <v>-1.553200754826535</v>
        <stp/>
        <stp>ContractData</stp>
        <stp>S.PNR</stp>
        <stp>PerCentNetLastTrade</stp>
        <stp/>
        <stp>T</stp>
        <tr r="E374" s="1"/>
      </tp>
      <tp>
        <v>-1.7765410958904109</v>
        <stp/>
        <stp>ContractData</stp>
        <stp>S.PLD</stp>
        <stp>PerCentNetLastTrade</stp>
        <stp/>
        <stp>T</stp>
        <tr r="E370" s="1"/>
      </tp>
      <tp>
        <v>-0.65614747695672548</v>
        <stp/>
        <stp>ContractData</stp>
        <stp>S.PKG</stp>
        <stp>PerCentNetLastTrade</stp>
        <stp/>
        <stp>T</stp>
        <tr r="E369" s="1"/>
      </tp>
      <tp>
        <v>-2.7389014296463507</v>
        <stp/>
        <stp>ContractData</stp>
        <stp>S.PHM</stp>
        <stp>PerCentNetLastTrade</stp>
        <stp/>
        <stp>T</stp>
        <tr r="E368" s="1"/>
      </tp>
      <tp>
        <v>0.93423019431988041</v>
        <stp/>
        <stp>ContractData</stp>
        <stp>S.PFE</stp>
        <stp>PerCentNetLastTrade</stp>
        <stp/>
        <stp>T</stp>
        <tr r="E363" s="1"/>
      </tp>
      <tp>
        <v>0.60846560846560849</v>
        <stp/>
        <stp>ContractData</stp>
        <stp>S.PFG</stp>
        <stp>PerCentNetLastTrade</stp>
        <stp/>
        <stp>T</stp>
        <tr r="E364" s="1"/>
      </tp>
      <tp>
        <v>-0.33901453582872798</v>
        <stp/>
        <stp>ContractData</stp>
        <stp>S.PGR</stp>
        <stp>PerCentNetLastTrade</stp>
        <stp/>
        <stp>T</stp>
        <tr r="E366" s="1"/>
      </tp>
      <tp>
        <v>-1.6653449643140366</v>
        <stp/>
        <stp>ContractData</stp>
        <stp>S.PEG</stp>
        <stp>PerCentNetLastTrade</stp>
        <stp/>
        <stp>T</stp>
        <tr r="E361" s="1"/>
      </tp>
      <tp>
        <v>-0.74090058984318807</v>
        <stp/>
        <stp>ContractData</stp>
        <stp>S.PEP</stp>
        <stp>PerCentNetLastTrade</stp>
        <stp/>
        <stp>T</stp>
        <tr r="E362" s="1"/>
      </tp>
      <tp>
        <v>-1.3172966781214204</v>
        <stp/>
        <stp>ContractData</stp>
        <stp>S.PCG</stp>
        <stp>PerCentNetLastTrade</stp>
        <stp/>
        <stp>T</stp>
        <tr r="E360" s="1"/>
      </tp>
      <tp>
        <v>-0.91536927336052154</v>
        <stp/>
        <stp>ContractData</stp>
        <stp>S.PWR</stp>
        <stp>PerCentNetLastTrade</stp>
        <stp/>
        <stp>T</stp>
        <tr r="E384" s="1"/>
      </tp>
      <tp>
        <v>2.5522984225847947</v>
        <stp/>
        <stp>ContractData</stp>
        <stp>S.PTC</stp>
        <stp>PerCentNetLastTrade</stp>
        <stp/>
        <stp>T</stp>
        <tr r="E383" s="1"/>
      </tp>
      <tp>
        <v>0.61015831134564646</v>
        <stp/>
        <stp>ContractData</stp>
        <stp>S.PRU</stp>
        <stp>PerCentNetLastTrade</stp>
        <stp/>
        <stp>T</stp>
        <tr r="E379" s="1"/>
      </tp>
      <tp>
        <v>-2.009744214372716</v>
        <stp/>
        <stp>ContractData</stp>
        <stp>S.PSA</stp>
        <stp>PerCentNetLastTrade</stp>
        <stp/>
        <stp>T</stp>
        <tr r="E380" s="1"/>
      </tp>
      <tp>
        <v>4.0115737335098816</v>
        <stp/>
        <stp>ContractData</stp>
        <stp>S.PSX</stp>
        <stp>PerCentNetLastTrade</stp>
        <stp/>
        <stp>T</stp>
        <tr r="E382" s="1"/>
      </tp>
      <tp>
        <v>-2.6561977948546609</v>
        <stp/>
        <stp>ContractData</stp>
        <stp>S.PPG</stp>
        <stp>PerCentNetLastTrade</stp>
        <stp/>
        <stp>T</stp>
        <tr r="E377" s="1"/>
      </tp>
      <tp>
        <v>-1.2126339537507049</v>
        <stp/>
        <stp>ContractData</stp>
        <stp>S.PPL</stp>
        <stp>PerCentNetLastTrade</stp>
        <stp/>
        <stp>T</stp>
        <tr r="E378" s="1"/>
      </tp>
      <tp>
        <v>-1.9357109338338807</v>
        <stp/>
        <stp>ContractData</stp>
        <stp>S.OMC</stp>
        <stp>PerCentNetLastTrade</stp>
        <stp/>
        <stp>T</stp>
        <tr r="E351" s="1"/>
      </tp>
      <tp>
        <v>2.1522795649155286</v>
        <stp/>
        <stp>ContractData</stp>
        <stp>S.OKE</stp>
        <stp>PerCentNetLastTrade</stp>
        <stp/>
        <stp>T</stp>
        <tr r="E350" s="1"/>
      </tp>
      <tp>
        <v>3.7560364872115901</v>
        <stp/>
        <stp>ContractData</stp>
        <stp>S.OXY</stp>
        <stp>PerCentNetLastTrade</stp>
        <stp/>
        <stp>T</stp>
        <tr r="E356" s="1"/>
      </tp>
      <tp>
        <v>1.4941040624234578</v>
        <stp/>
        <stp>ContractData</stp>
        <stp>S.NOC</stp>
        <stp>PerCentNetLastTrade</stp>
        <stp/>
        <stp>T</stp>
        <tr r="E336" s="1"/>
      </tp>
      <tp>
        <v>1.6335682254964765</v>
        <stp/>
        <stp>ContractData</stp>
        <stp>S.NOW</stp>
        <stp>PerCentNetLastTrade</stp>
        <stp/>
        <stp>T</stp>
        <tr r="E337" s="1"/>
      </tp>
      <tp>
        <v>0.52757793764988015</v>
        <stp/>
        <stp>ContractData</stp>
        <stp>S.NKE</stp>
        <stp>PerCentNetLastTrade</stp>
        <stp/>
        <stp>T</stp>
        <tr r="E335" s="1"/>
      </tp>
      <tp>
        <v>-0.56704075605434145</v>
        <stp/>
        <stp>ContractData</stp>
        <stp>S.NEE</stp>
        <stp>PerCentNetLastTrade</stp>
        <stp/>
        <stp>T</stp>
        <tr r="E331" s="1"/>
      </tp>
      <tp>
        <v>2.7261462205700124</v>
        <stp/>
        <stp>ContractData</stp>
        <stp>S.NEM</stp>
        <stp>PerCentNetLastTrade</stp>
        <stp/>
        <stp>T</stp>
        <tr r="E332" s="1"/>
      </tp>
      <tp>
        <v>-1.4678864625814145</v>
        <stp/>
        <stp>ContractData</stp>
        <stp>S.NVR</stp>
        <stp>PerCentNetLastTrade</stp>
        <stp/>
        <stp>T</stp>
        <tr r="E344" s="1"/>
      </tp>
      <tp>
        <v>-6.1633281972265024E-2</v>
        <stp/>
        <stp>ContractData</stp>
        <stp>S.NWS</stp>
        <stp>PerCentNetLastTrade</stp>
        <stp/>
        <stp>T</stp>
        <tr r="E345" s="1"/>
      </tp>
      <tp>
        <v>0.8876499284744892</v>
        <stp/>
        <stp>ContractData</stp>
        <stp>S.NUE</stp>
        <stp>PerCentNetLastTrade</stp>
        <stp/>
        <stp>T</stp>
        <tr r="E342" s="1"/>
      </tp>
      <tp>
        <v>1.7692372809616523</v>
        <stp/>
        <stp>ContractData</stp>
        <stp>S.NRG</stp>
        <stp>PerCentNetLastTrade</stp>
        <stp/>
        <stp>T</stp>
        <tr r="E338" s="1"/>
      </tp>
      <tp>
        <v>0.46058140925948082</v>
        <stp/>
        <stp>ContractData</stp>
        <stp>S.NSC</stp>
        <stp>PerCentNetLastTrade</stp>
        <stp/>
        <stp>T</stp>
        <tr r="E339" s="1"/>
      </tp>
      <tp>
        <v>-1.6045099739809194</v>
        <stp/>
        <stp>ContractData</stp>
        <stp>S.MOS</stp>
        <stp>PerCentNetLastTrade</stp>
        <stp/>
        <stp>T</stp>
        <tr r="E314" s="1"/>
      </tp>
      <tp>
        <v>-6.197932807116685E-2</v>
        <stp/>
        <stp>ContractData</stp>
        <stp>S.MLM</stp>
        <stp>PerCentNetLastTrade</stp>
        <stp/>
        <stp>T</stp>
        <tr r="E310" s="1"/>
      </tp>
      <tp>
        <v>-0.64516129032258063</v>
        <stp/>
        <stp>ContractData</stp>
        <stp>S.MMM</stp>
        <stp>PerCentNetLastTrade</stp>
        <stp/>
        <stp>T</stp>
        <tr r="E311" s="1"/>
      </tp>
      <tp>
        <v>0.45317220543806647</v>
        <stp/>
        <stp>ContractData</stp>
        <stp>S.MKC</stp>
        <stp>PerCentNetLastTrade</stp>
        <stp/>
        <stp>T</stp>
        <tr r="E309" s="1"/>
      </tp>
      <tp>
        <v>-1.4616595457611874</v>
        <stp/>
        <stp>ContractData</stp>
        <stp>S.MGM</stp>
        <stp>PerCentNetLastTrade</stp>
        <stp/>
        <stp>T</stp>
        <tr r="E308" s="1"/>
      </tp>
      <tp>
        <v>1.8012849931161083</v>
        <stp/>
        <stp>ContractData</stp>
        <stp>S.MDT</stp>
        <stp>PerCentNetLastTrade</stp>
        <stp/>
        <stp>T</stp>
        <tr r="E305" s="1"/>
      </tp>
      <tp>
        <v>-6.1368517950291503E-2</v>
        <stp/>
        <stp>ContractData</stp>
        <stp>S.MET</stp>
        <stp>PerCentNetLastTrade</stp>
        <stp/>
        <stp>T</stp>
        <tr r="E306" s="1"/>
      </tp>
      <tp>
        <v>-0.46997959778490234</v>
        <stp/>
        <stp>ContractData</stp>
        <stp>S.MCD</stp>
        <stp>PerCentNetLastTrade</stp>
        <stp/>
        <stp>T</stp>
        <tr r="E300" s="1"/>
      </tp>
      <tp>
        <v>0.1360544217687075</v>
        <stp/>
        <stp>ContractData</stp>
        <stp>S.MCO</stp>
        <stp>PerCentNetLastTrade</stp>
        <stp/>
        <stp>T</stp>
        <tr r="E303" s="1"/>
      </tp>
      <tp>
        <v>1.9158674302536858</v>
        <stp/>
        <stp>ContractData</stp>
        <stp>S.MCK</stp>
        <stp>PerCentNetLastTrade</stp>
        <stp/>
        <stp>T</stp>
        <tr r="E302" s="1"/>
      </tp>
      <tp>
        <v>-1.8153526970954357</v>
        <stp/>
        <stp>ContractData</stp>
        <stp>S.MAA</stp>
        <stp>PerCentNetLastTrade</stp>
        <stp/>
        <stp>T</stp>
        <tr r="E297" s="1"/>
      </tp>
      <tp>
        <v>-2.0541945692407673</v>
        <stp/>
        <stp>ContractData</stp>
        <stp>S.MAR</stp>
        <stp>PerCentNetLastTrade</stp>
        <stp/>
        <stp>T</stp>
        <tr r="E298" s="1"/>
      </tp>
      <tp>
        <v>-3.0189652948006707</v>
        <stp/>
        <stp>ContractData</stp>
        <stp>S.MAS</stp>
        <stp>PerCentNetLastTrade</stp>
        <stp/>
        <stp>T</stp>
        <tr r="E299" s="1"/>
      </tp>
      <tp>
        <v>0.3371902676535195</v>
        <stp/>
        <stp>ContractData</stp>
        <stp>S.MTD</stp>
        <stp>PerCentNetLastTrade</stp>
        <stp/>
        <stp>T</stp>
        <tr r="E326" s="1"/>
      </tp>
      <tp>
        <v>4.3920942303853065E-2</v>
        <stp/>
        <stp>ContractData</stp>
        <stp>S.MTB</stp>
        <stp>PerCentNetLastTrade</stp>
        <stp/>
        <stp>T</stp>
        <tr r="E325" s="1"/>
      </tp>
      <tp>
        <v>1.1588116347799036</v>
        <stp/>
        <stp>ContractData</stp>
        <stp>S.MRK</stp>
        <stp>PerCentNetLastTrade</stp>
        <stp/>
        <stp>T</stp>
        <tr r="E317" s="1"/>
      </tp>
      <tp>
        <v>-1.9655651801946317</v>
        <stp/>
        <stp>ContractData</stp>
        <stp>S.MSI</stp>
        <stp>PerCentNetLastTrade</stp>
        <stp/>
        <stp>T</stp>
        <tr r="E324" s="1"/>
      </tp>
      <tp>
        <v>4.8289738430583498</v>
        <stp/>
        <stp>ContractData</stp>
        <stp>S.MPC</stp>
        <stp>PerCentNetLastTrade</stp>
        <stp/>
        <stp>T</stp>
        <tr r="E315" s="1"/>
      </tp>
      <tp>
        <v>-1.3262217096727693</v>
        <stp/>
        <stp>ContractData</stp>
        <stp>S.LNT</stp>
        <stp>PerCentNetLastTrade</stp>
        <stp/>
        <stp>T</stp>
        <tr r="E288" s="1"/>
      </tp>
      <tp>
        <v>-2.3371390194761585</v>
        <stp/>
        <stp>ContractData</stp>
        <stp>S.LOW</stp>
        <stp>PerCentNetLastTrade</stp>
        <stp/>
        <stp>T</stp>
        <tr r="E289" s="1"/>
      </tp>
      <tp>
        <v>2.4069966517951271</v>
        <stp/>
        <stp>ContractData</stp>
        <stp>S.LLY</stp>
        <stp>PerCentNetLastTrade</stp>
        <stp/>
        <stp>T</stp>
        <tr r="E286" s="1"/>
      </tp>
      <tp>
        <v>2.6770983927204695</v>
        <stp/>
        <stp>ContractData</stp>
        <stp>S.LMT</stp>
        <stp>PerCentNetLastTrade</stp>
        <stp/>
        <stp>T</stp>
        <tr r="E287" s="1"/>
      </tp>
      <tp>
        <v>2.3895070987546658</v>
        <stp/>
        <stp>ContractData</stp>
        <stp>S.LHX</stp>
        <stp>PerCentNetLastTrade</stp>
        <stp/>
        <stp>T</stp>
        <tr r="E282" s="1"/>
      </tp>
      <tp>
        <v>-0.32450304094044657</v>
        <stp/>
        <stp>ContractData</stp>
        <stp>S.LIN</stp>
        <stp>PerCentNetLastTrade</stp>
        <stp/>
        <stp>T</stp>
        <tr r="E284" s="1"/>
      </tp>
      <tp>
        <v>-3.0334038247265616</v>
        <stp/>
        <stp>ContractData</stp>
        <stp>S.LII</stp>
        <stp>PerCentNetLastTrade</stp>
        <stp/>
        <stp>T</stp>
        <tr r="E283" s="1"/>
      </tp>
      <tp>
        <v>-2.9711952823769563</v>
        <stp/>
        <stp>ContractData</stp>
        <stp>S.LEN</stp>
        <stp>PerCentNetLastTrade</stp>
        <stp/>
        <stp>T</stp>
        <tr r="E280" s="1"/>
      </tp>
      <tp>
        <v>3.658331934888404</v>
        <stp/>
        <stp>ContractData</stp>
        <stp>S.LYB</stp>
        <stp>PerCentNetLastTrade</stp>
        <stp/>
        <stp>T</stp>
        <tr r="E294" s="1"/>
      </tp>
      <tp>
        <v>1.4723790545776596</v>
        <stp/>
        <stp>ContractData</stp>
        <stp>S.LYV</stp>
        <stp>PerCentNetLastTrade</stp>
        <stp/>
        <stp>T</stp>
        <tr r="E295" s="1"/>
      </tp>
      <tp>
        <v>-0.52436093511033433</v>
        <stp/>
        <stp>ContractData</stp>
        <stp>S.LVS</stp>
        <stp>PerCentNetLastTrade</stp>
        <stp/>
        <stp>T</stp>
        <tr r="E293" s="1"/>
      </tp>
      <tp>
        <v>-3.7407013815090329</v>
        <stp/>
        <stp>ContractData</stp>
        <stp>S.LUV</stp>
        <stp>PerCentNetLastTrade</stp>
        <stp/>
        <stp>T</stp>
        <tr r="E292" s="1"/>
      </tp>
      <tp>
        <v>-1.5043763676148796</v>
        <stp/>
        <stp>ContractData</stp>
        <stp>S.KMB</stp>
        <stp>PerCentNetLastTrade</stp>
        <stp/>
        <stp>T</stp>
        <tr r="E273" s="1"/>
      </tp>
      <tp>
        <v>0.58346839546191243</v>
        <stp/>
        <stp>ContractData</stp>
        <stp>S.KMI</stp>
        <stp>PerCentNetLastTrade</stp>
        <stp/>
        <stp>T</stp>
        <tr r="E274" s="1"/>
      </tp>
      <tp>
        <v>0.34043380994066724</v>
        <stp/>
        <stp>ContractData</stp>
        <stp>S.KKR</stp>
        <stp>PerCentNetLastTrade</stp>
        <stp/>
        <stp>T</stp>
        <tr r="E271" s="1"/>
      </tp>
      <tp>
        <v>-2.0932069510268563</v>
        <stp/>
        <stp>ContractData</stp>
        <stp>S.KHC</stp>
        <stp>PerCentNetLastTrade</stp>
        <stp/>
        <stp>T</stp>
        <tr r="E269" s="1"/>
      </tp>
      <tp>
        <v>-1.5944399018806215</v>
        <stp/>
        <stp>ContractData</stp>
        <stp>S.KIM</stp>
        <stp>PerCentNetLastTrade</stp>
        <stp/>
        <stp>T</stp>
        <tr r="E270" s="1"/>
      </tp>
      <tp>
        <v>-2.7657447517494167</v>
        <stp/>
        <stp>ContractData</stp>
        <stp>S.KDP</stp>
        <stp>PerCentNetLastTrade</stp>
        <stp/>
        <stp>T</stp>
        <tr r="E266" s="1"/>
      </tp>
      <tp>
        <v>-8.7989441267047955E-2</v>
        <stp/>
        <stp>ContractData</stp>
        <stp>S.KEY</stp>
        <stp>PerCentNetLastTrade</stp>
        <stp/>
        <stp>T</stp>
        <tr r="E267" s="1"/>
      </tp>
      <tp>
        <v>0.27773491745101064</v>
        <stp/>
        <stp>ContractData</stp>
        <stp>S.JNJ</stp>
        <stp>PerCentNetLastTrade</stp>
        <stp/>
        <stp>T</stp>
        <tr r="E264" s="1"/>
      </tp>
      <tp>
        <v>0.63302268331281875</v>
        <stp/>
        <stp>ContractData</stp>
        <stp>S.JBL</stp>
        <stp>PerCentNetLastTrade</stp>
        <stp/>
        <stp>T</stp>
        <tr r="E261" s="1"/>
      </tp>
      <tp>
        <v>-0.30221404638328625</v>
        <stp/>
        <stp>ContractData</stp>
        <stp>S.JCI</stp>
        <stp>PerCentNetLastTrade</stp>
        <stp/>
        <stp>T</stp>
        <tr r="E262" s="1"/>
      </tp>
      <tp>
        <v>0.31047214141866192</v>
        <stp/>
        <stp>ContractData</stp>
        <stp>S.JPM</stp>
        <stp>PerCentNetLastTrade</stp>
        <stp/>
        <stp>T</stp>
        <tr r="E265" s="1"/>
      </tp>
      <tp>
        <v>-1.7114914425427872</v>
        <stp/>
        <stp>ContractData</stp>
        <stp>S.IFF</stp>
        <stp>PerCentNetLastTrade</stp>
        <stp/>
        <stp>T</stp>
        <tr r="E246" s="1"/>
      </tp>
      <tp>
        <v>-0.11089311609656231</v>
        <stp/>
        <stp>ContractData</stp>
        <stp>S.IEX</stp>
        <stp>PerCentNetLastTrade</stp>
        <stp/>
        <stp>T</stp>
        <tr r="E245" s="1"/>
      </tp>
      <tp>
        <v>0.10114632501685772</v>
        <stp/>
        <stp>ContractData</stp>
        <stp>S.IBM</stp>
        <stp>PerCentNetLastTrade</stp>
        <stp/>
        <stp>T</stp>
        <tr r="E242" s="1"/>
      </tp>
      <tp>
        <v>0.87159015302727882</v>
        <stp/>
        <stp>ContractData</stp>
        <stp>S.ICE</stp>
        <stp>PerCentNetLastTrade</stp>
        <stp/>
        <stp>T</stp>
        <tr r="E243" s="1"/>
      </tp>
      <tp>
        <v>1.2982900569981</v>
        <stp/>
        <stp>ContractData</stp>
        <stp>S.IVZ</stp>
        <stp>PerCentNetLastTrade</stp>
        <stp/>
        <stp>T</stp>
        <tr r="E258" s="1"/>
      </tp>
      <tp>
        <v>-0.42472864558754131</v>
        <stp/>
        <stp>ContractData</stp>
        <stp>S.ITW</stp>
        <stp>PerCentNetLastTrade</stp>
        <stp/>
        <stp>T</stp>
        <tr r="E257" s="1"/>
      </tp>
      <tp>
        <v>0.48699958728848536</v>
        <stp/>
        <stp>ContractData</stp>
        <stp>S.IRM</stp>
        <stp>PerCentNetLastTrade</stp>
        <stp/>
        <stp>T</stp>
        <tr r="E254" s="1"/>
      </tp>
      <tp>
        <v>0.95936321742773356</v>
        <stp/>
        <stp>ContractData</stp>
        <stp>S.IQV</stp>
        <stp>PerCentNetLastTrade</stp>
        <stp/>
        <stp>T</stp>
        <tr r="E252" s="1"/>
      </tp>
      <tp>
        <v>-1.100686405913651</v>
        <stp/>
        <stp>ContractData</stp>
        <stp>S.HON</stp>
        <stp>PerCentNetLastTrade</stp>
        <stp/>
        <stp>T</stp>
        <tr r="E229" s="1"/>
      </tp>
      <tp>
        <v>-1.6026448362720402</v>
        <stp/>
        <stp>ContractData</stp>
        <stp>S.HLT</stp>
        <stp>PerCentNetLastTrade</stp>
        <stp/>
        <stp>T</stp>
        <tr r="E228" s="1"/>
      </tp>
      <tp>
        <v>-0.4815745393634841</v>
        <stp/>
        <stp>ContractData</stp>
        <stp>S.HIG</stp>
        <stp>PerCentNetLastTrade</stp>
        <stp/>
        <stp>T</stp>
        <tr r="E226" s="1"/>
      </tp>
      <tp>
        <v>2.3699457593688362</v>
        <stp/>
        <stp>ContractData</stp>
        <stp>S.HII</stp>
        <stp>PerCentNetLastTrade</stp>
        <stp/>
        <stp>T</stp>
        <tr r="E227" s="1"/>
      </tp>
      <tp>
        <v>-0.43787497580801238</v>
        <stp/>
        <stp>ContractData</stp>
        <stp>S.HCA</stp>
        <stp>PerCentNetLastTrade</stp>
        <stp/>
        <stp>T</stp>
        <tr r="E224" s="1"/>
      </tp>
      <tp>
        <v>4.7663844465349641</v>
        <stp/>
        <stp>ContractData</stp>
        <stp>S.HAL</stp>
        <stp>PerCentNetLastTrade</stp>
        <stp/>
        <stp>T</stp>
        <tr r="E221" s="1"/>
      </tp>
      <tp>
        <v>0.45979469632164244</v>
        <stp/>
        <stp>ContractData</stp>
        <stp>S.HAS</stp>
        <stp>PerCentNetLastTrade</stp>
        <stp/>
        <stp>T</stp>
        <tr r="E222" s="1"/>
      </tp>
      <tp>
        <v>0.7379026536114659</v>
        <stp/>
        <stp>ContractData</stp>
        <stp>S.HWM</stp>
        <stp>PerCentNetLastTrade</stp>
        <stp/>
        <stp>T</stp>
        <tr r="E240" s="1"/>
      </tp>
      <tp>
        <v>0.89350649350649347</v>
        <stp/>
        <stp>ContractData</stp>
        <stp>S.HUM</stp>
        <stp>PerCentNetLastTrade</stp>
        <stp/>
        <stp>T</stp>
        <tr r="E239" s="1"/>
      </tp>
      <tp>
        <v>-1.079136690647482</v>
        <stp/>
        <stp>ContractData</stp>
        <stp>S.HRL</stp>
        <stp>PerCentNetLastTrade</stp>
        <stp/>
        <stp>T</stp>
        <tr r="E234" s="1"/>
      </tp>
      <tp>
        <v>-2.4903392013739802</v>
        <stp/>
        <stp>ContractData</stp>
        <stp>S.HST</stp>
        <stp>PerCentNetLastTrade</stp>
        <stp/>
        <stp>T</stp>
        <tr r="E236" s="1"/>
      </tp>
      <tp>
        <v>-0.47710446942692625</v>
        <stp/>
        <stp>ContractData</stp>
        <stp>S.HSY</stp>
        <stp>PerCentNetLastTrade</stp>
        <stp/>
        <stp>T</stp>
        <tr r="E237" s="1"/>
      </tp>
      <tp>
        <v>4.1149943630214203</v>
        <stp/>
        <stp>ContractData</stp>
        <stp>S.HPE</stp>
        <stp>PerCentNetLastTrade</stp>
        <stp/>
        <stp>T</stp>
        <tr r="E232" s="1"/>
      </tp>
      <tp>
        <v>6.6555740432612309E-2</v>
        <stp/>
        <stp>ContractData</stp>
        <stp>S.HPQ</stp>
        <stp>PerCentNetLastTrade</stp>
        <stp/>
        <stp>T</stp>
        <tr r="E233" s="1"/>
      </tp>
      <tp>
        <v>-1.7503621438918398</v>
        <stp/>
        <stp>ContractData</stp>
        <stp>S.GLW</stp>
        <stp>PerCentNetLastTrade</stp>
        <stp/>
        <stp>T</stp>
        <tr r="E211" s="1"/>
      </tp>
      <tp>
        <v>0.43372187584711303</v>
        <stp/>
        <stp>ContractData</stp>
        <stp>S.GIS</stp>
        <stp>PerCentNetLastTrade</stp>
        <stp/>
        <stp>T</stp>
        <tr r="E209" s="1"/>
      </tp>
      <tp>
        <v>0.44566335275968461</v>
        <stp/>
        <stp>ContractData</stp>
        <stp>S.GEN</stp>
        <stp>PerCentNetLastTrade</stp>
        <stp/>
        <stp>T</stp>
        <tr r="E206" s="1"/>
      </tp>
      <tp>
        <v>0.23628726068341546</v>
        <stp/>
        <stp>ContractData</stp>
        <stp>S.GEV</stp>
        <stp>PerCentNetLastTrade</stp>
        <stp/>
        <stp>T</stp>
        <tr r="E207" s="1"/>
      </tp>
      <tp>
        <v>1.0535791162772494</v>
        <stp/>
        <stp>ContractData</stp>
        <stp>S.GWW</stp>
        <stp>PerCentNetLastTrade</stp>
        <stp/>
        <stp>T</stp>
        <tr r="E220" s="1"/>
      </tp>
      <tp>
        <v>-1.0543390105433901</v>
        <stp/>
        <stp>ContractData</stp>
        <stp>S.GPC</stp>
        <stp>PerCentNetLastTrade</stp>
        <stp/>
        <stp>T</stp>
        <tr r="E216" s="1"/>
      </tp>
      <tp>
        <v>-0.53413841151881092</v>
        <stp/>
        <stp>ContractData</stp>
        <stp>S.GPN</stp>
        <stp>PerCentNetLastTrade</stp>
        <stp/>
        <stp>T</stp>
        <tr r="E217" s="1"/>
      </tp>
      <tp>
        <v>-1.1397510082412765</v>
        <stp/>
        <stp>ContractData</stp>
        <stp>S.FOX</stp>
        <stp>PerCentNetLastTrade</stp>
        <stp/>
        <stp>T</stp>
        <tr r="E196" s="1"/>
      </tp>
      <tp>
        <v>-0.77156885667523967</v>
        <stp/>
        <stp>ContractData</stp>
        <stp>S.FIS</stp>
        <stp>PerCentNetLastTrade</stp>
        <stp/>
        <stp>T</stp>
        <tr r="E191" s="1"/>
      </tp>
      <tp>
        <v>0.27027824496178926</v>
        <stp/>
        <stp>ContractData</stp>
        <stp>S.FIX</stp>
        <stp>PerCentNetLastTrade</stp>
        <stp/>
        <stp>T</stp>
        <tr r="E194" s="1"/>
      </tp>
      <tp>
        <v>0.35017683930384846</v>
        <stp/>
        <stp>ContractData</stp>
        <stp>S.FDS</stp>
        <stp>PerCentNetLastTrade</stp>
        <stp/>
        <stp>T</stp>
        <tr r="E184" s="1"/>
      </tp>
      <tp>
        <v>1.9085287377970306</v>
        <stp/>
        <stp>ContractData</stp>
        <stp>S.FDX</stp>
        <stp>PerCentNetLastTrade</stp>
        <stp/>
        <stp>T</stp>
        <tr r="E185" s="1"/>
      </tp>
      <tp>
        <v>1.9390979603562195</v>
        <stp/>
        <stp>ContractData</stp>
        <stp>S.FCX</stp>
        <stp>PerCentNetLastTrade</stp>
        <stp/>
        <stp>T</stp>
        <tr r="E183" s="1"/>
      </tp>
      <tp>
        <v>-0.46994004213255552</v>
        <stp/>
        <stp>ContractData</stp>
        <stp>S.FTV</stp>
        <stp>PerCentNetLastTrade</stp>
        <stp/>
        <stp>T</stp>
        <tr r="E201" s="1"/>
      </tp>
      <tp>
        <v>-1.3059229926699807</v>
        <stp/>
        <stp>ContractData</stp>
        <stp>S.FRT</stp>
        <stp>PerCentNetLastTrade</stp>
        <stp/>
        <stp>T</stp>
        <tr r="E198" s="1"/>
      </tp>
      <tp>
        <v>4.2600564049280099</v>
        <stp/>
        <stp>ContractData</stp>
        <stp>S.EOG</stp>
        <stp>PerCentNetLastTrade</stp>
        <stp/>
        <stp>T</stp>
        <tr r="E164" s="1"/>
      </tp>
      <tp>
        <v>1.017250126839168</v>
        <stp/>
        <stp>ContractData</stp>
        <stp>S.ELV</stp>
        <stp>PerCentNetLastTrade</stp>
        <stp/>
        <stp>T</stp>
        <tr r="E161" s="1"/>
      </tp>
      <tp>
        <v>0.32806953115436405</v>
        <stp/>
        <stp>ContractData</stp>
        <stp>S.EME</stp>
        <stp>PerCentNetLastTrade</stp>
        <stp/>
        <stp>T</stp>
        <tr r="E162" s="1"/>
      </tp>
      <tp>
        <v>0.61923417161632754</v>
        <stp/>
        <stp>ContractData</stp>
        <stp>S.EMR</stp>
        <stp>PerCentNetLastTrade</stp>
        <stp/>
        <stp>T</stp>
        <tr r="E163" s="1"/>
      </tp>
      <tp>
        <v>-0.9180996793937628</v>
        <stp/>
        <stp>ContractData</stp>
        <stp>S.EIX</stp>
        <stp>PerCentNetLastTrade</stp>
        <stp/>
        <stp>T</stp>
        <tr r="E159" s="1"/>
      </tp>
      <tp>
        <v>-0.4546450482033304</v>
        <stp/>
        <stp>ContractData</stp>
        <stp>S.EFX</stp>
        <stp>PerCentNetLastTrade</stp>
        <stp/>
        <stp>T</stp>
        <tr r="E157" s="1"/>
      </tp>
      <tp>
        <v>-0.32612126100220923</v>
        <stp/>
        <stp>ContractData</stp>
        <stp>S.ECL</stp>
        <stp>PerCentNetLastTrade</stp>
        <stp/>
        <stp>T</stp>
        <tr r="E155" s="1"/>
      </tp>
      <tp>
        <v>2.6497199482981473</v>
        <stp/>
        <stp>ContractData</stp>
        <stp>S.EXE</stp>
        <stp>PerCentNetLastTrade</stp>
        <stp/>
        <stp>T</stp>
        <tr r="E176" s="1"/>
      </tp>
      <tp>
        <v>-2.2363516772637579</v>
        <stp/>
        <stp>ContractData</stp>
        <stp>S.EXC</stp>
        <stp>PerCentNetLastTrade</stp>
        <stp/>
        <stp>T</stp>
        <tr r="E175" s="1"/>
      </tp>
      <tp>
        <v>-2.6146850341045873</v>
        <stp/>
        <stp>ContractData</stp>
        <stp>S.EXR</stp>
        <stp>PerCentNetLastTrade</stp>
        <stp/>
        <stp>T</stp>
        <tr r="E179" s="1"/>
      </tp>
      <tp>
        <v>-0.24070607114201659</v>
        <stp/>
        <stp>ContractData</stp>
        <stp>S.ETN</stp>
        <stp>PerCentNetLastTrade</stp>
        <stp/>
        <stp>T</stp>
        <tr r="E171" s="1"/>
      </tp>
      <tp>
        <v>-1.3528643403620078</v>
        <stp/>
        <stp>ContractData</stp>
        <stp>S.ETR</stp>
        <stp>PerCentNetLastTrade</stp>
        <stp/>
        <stp>T</stp>
        <tr r="E172" s="1"/>
      </tp>
      <tp>
        <v>-1.9333564734467199</v>
        <stp/>
        <stp>ContractData</stp>
        <stp>S.ESS</stp>
        <stp>PerCentNetLastTrade</stp>
        <stp/>
        <stp>T</stp>
        <tr r="E170" s="1"/>
      </tp>
      <tp>
        <v>2.9212613658347841</v>
        <stp/>
        <stp>ContractData</stp>
        <stp>S.EQT</stp>
        <stp>PerCentNetLastTrade</stp>
        <stp/>
        <stp>T</stp>
        <tr r="E167" s="1"/>
      </tp>
      <tp>
        <v>-2.027732220068585</v>
        <stp/>
        <stp>ContractData</stp>
        <stp>S.EQR</stp>
        <stp>PerCentNetLastTrade</stp>
        <stp/>
        <stp>T</stp>
        <tr r="E166" s="1"/>
      </tp>
      <tp>
        <v>375918.91642899998</v>
        <stp/>
        <stp>ContractData</stp>
        <stp>S.WYNN</stp>
        <stp>T_CVol</stp>
        <stp/>
        <stp>T</stp>
        <tr r="M496" s="1"/>
      </tp>
      <tp>
        <v>-1.7748715553479681</v>
        <stp/>
        <stp>ContractData</stp>
        <stp>S.DOC</stp>
        <stp>PerCentNetLastTrade</stp>
        <stp/>
        <stp>T</stp>
        <tr r="E143" s="1"/>
      </tp>
      <tp>
        <v>-0.39312272059868325</v>
        <stp/>
        <stp>ContractData</stp>
        <stp>S.DOV</stp>
        <stp>PerCentNetLastTrade</stp>
        <stp/>
        <stp>T</stp>
        <tr r="E144" s="1"/>
      </tp>
      <tp>
        <v>2.556237218813906</v>
        <stp/>
        <stp>ContractData</stp>
        <stp>S.DOW</stp>
        <stp>PerCentNetLastTrade</stp>
        <stp/>
        <stp>T</stp>
        <tr r="E145" s="1"/>
      </tp>
      <tp>
        <v>-1.0939112487100102</v>
        <stp/>
        <stp>ContractData</stp>
        <stp>S.DLR</stp>
        <stp>PerCentNetLastTrade</stp>
        <stp/>
        <stp>T</stp>
        <tr r="E141" s="1"/>
      </tp>
      <tp>
        <v>-2.8329361927455654</v>
        <stp/>
        <stp>ContractData</stp>
        <stp>S.DHI</stp>
        <stp>PerCentNetLastTrade</stp>
        <stp/>
        <stp>T</stp>
        <tr r="E138" s="1"/>
      </tp>
      <tp>
        <v>0.48837663606173082</v>
        <stp/>
        <stp>ContractData</stp>
        <stp>S.DHR</stp>
        <stp>PerCentNetLastTrade</stp>
        <stp/>
        <stp>T</stp>
        <tr r="E139" s="1"/>
      </tp>
      <tp>
        <v>-1.9445238776093794</v>
        <stp/>
        <stp>ContractData</stp>
        <stp>S.DIS</stp>
        <stp>PerCentNetLastTrade</stp>
        <stp/>
        <stp>T</stp>
        <tr r="E140" s="1"/>
      </tp>
      <tp>
        <v>-0.68386826096077202</v>
        <stp/>
        <stp>ContractData</stp>
        <stp>S.DGX</stp>
        <stp>PerCentNetLastTrade</stp>
        <stp/>
        <stp>T</stp>
        <tr r="E137" s="1"/>
      </tp>
      <tp>
        <v>-1.77359316838187</v>
        <stp/>
        <stp>ContractData</stp>
        <stp>S.DAL</stp>
        <stp>PerCentNetLastTrade</stp>
        <stp/>
        <stp>T</stp>
        <tr r="E129" s="1"/>
      </tp>
      <tp>
        <v>-1.0012515644555695</v>
        <stp/>
        <stp>ContractData</stp>
        <stp>S.DVA</stp>
        <stp>PerCentNetLastTrade</stp>
        <stp/>
        <stp>T</stp>
        <tr r="E150" s="1"/>
      </tp>
      <tp>
        <v>4.1647277803629592</v>
        <stp/>
        <stp>ContractData</stp>
        <stp>S.DVN</stp>
        <stp>PerCentNetLastTrade</stp>
        <stp/>
        <stp>T</stp>
        <tr r="E151" s="1"/>
      </tp>
      <tp>
        <v>-1.5514406234360478</v>
        <stp/>
        <stp>ContractData</stp>
        <stp>S.DTE</stp>
        <stp>PerCentNetLastTrade</stp>
        <stp/>
        <stp>T</stp>
        <tr r="E148" s="1"/>
      </tp>
      <tp>
        <v>-2.2266720064076893</v>
        <stp/>
        <stp>ContractData</stp>
        <stp>S.DUK</stp>
        <stp>PerCentNetLastTrade</stp>
        <stp/>
        <stp>T</stp>
        <tr r="E149" s="1"/>
      </tp>
      <tp>
        <v>0.59880239520958078</v>
        <stp/>
        <stp>ContractData</stp>
        <stp>S.DRI</stp>
        <stp>PerCentNetLastTrade</stp>
        <stp/>
        <stp>T</stp>
        <tr r="E147" s="1"/>
      </tp>
      <tp>
        <v>-1.1796552215415301</v>
        <stp/>
        <stp>ContractData</stp>
        <stp>S.DPZ</stp>
        <stp>PerCentNetLastTrade</stp>
        <stp/>
        <stp>T</stp>
        <tr r="E146" s="1"/>
      </tp>
      <tp>
        <v>135148.17695299999</v>
        <stp/>
        <stp>ContractData</stp>
        <stp>S.VRSN</stp>
        <stp>T_CVol</stp>
        <stp/>
        <stp>T</stp>
        <tr r="M473" s="1"/>
      </tp>
      <tp>
        <v>1.3075870457655465</v>
        <stp/>
        <stp>ContractData</stp>
        <stp>S.CNC</stp>
        <stp>PerCentNetLastTrade</stp>
        <stp/>
        <stp>T</stp>
        <tr r="E103" s="1"/>
      </tp>
      <tp>
        <v>-1.2291052114060963</v>
        <stp/>
        <stp>ContractData</stp>
        <stp>S.CNP</stp>
        <stp>PerCentNetLastTrade</stp>
        <stp/>
        <stp>T</stp>
        <tr r="E104" s="1"/>
      </tp>
      <tp>
        <v>0.42707567964731813</v>
        <stp/>
        <stp>ContractData</stp>
        <stp>S.COF</stp>
        <stp>PerCentNetLastTrade</stp>
        <stp/>
        <stp>T</stp>
        <tr r="E105" s="1"/>
      </tp>
      <tp>
        <v>1.7782567695002021</v>
        <stp/>
        <stp>ContractData</stp>
        <stp>S.COO</stp>
        <stp>PerCentNetLastTrade</stp>
        <stp/>
        <stp>T</stp>
        <tr r="E108" s="1"/>
      </tp>
      <tp>
        <v>3.3245472323781993</v>
        <stp/>
        <stp>ContractData</stp>
        <stp>S.COP</stp>
        <stp>PerCentNetLastTrade</stp>
        <stp/>
        <stp>T</stp>
        <tr r="E109" s="1"/>
      </tp>
      <tp>
        <v>0.68651313736503772</v>
        <stp/>
        <stp>ContractData</stp>
        <stp>S.COR</stp>
        <stp>PerCentNetLastTrade</stp>
        <stp/>
        <stp>T</stp>
        <tr r="E110" s="1"/>
      </tp>
      <tp>
        <v>2.0637184973846887</v>
        <stp/>
        <stp>ContractData</stp>
        <stp>S.CLX</stp>
        <stp>PerCentNetLastTrade</stp>
        <stp/>
        <stp>T</stp>
        <tr r="E97" s="1"/>
      </tp>
      <tp>
        <v>1.0771448077068952</v>
        <stp/>
        <stp>ContractData</stp>
        <stp>S.CME</stp>
        <stp>PerCentNetLastTrade</stp>
        <stp/>
        <stp>T</stp>
        <tr r="E99" s="1"/>
      </tp>
      <tp>
        <v>-1.0064043915827996</v>
        <stp/>
        <stp>ContractData</stp>
        <stp>S.CMG</stp>
        <stp>PerCentNetLastTrade</stp>
        <stp/>
        <stp>T</stp>
        <tr r="E100" s="1"/>
      </tp>
      <tp>
        <v>-0.38493775804799307</v>
        <stp/>
        <stp>ContractData</stp>
        <stp>S.CMI</stp>
        <stp>PerCentNetLastTrade</stp>
        <stp/>
        <stp>T</stp>
        <tr r="E101" s="1"/>
      </tp>
      <tp>
        <v>-1.9991552864986626</v>
        <stp/>
        <stp>ContractData</stp>
        <stp>S.CMS</stp>
        <stp>PerCentNetLastTrade</stp>
        <stp/>
        <stp>T</stp>
        <tr r="E102" s="1"/>
      </tp>
      <tp>
        <v>-4.8430840759395584E-2</v>
        <stp/>
        <stp>ContractData</stp>
        <stp>S.CHD</stp>
        <stp>PerCentNetLastTrade</stp>
        <stp/>
        <stp>T</stp>
        <tr r="E90" s="1"/>
      </tp>
      <tp>
        <v>-6.880418329434429E-2</v>
        <stp/>
        <stp>ContractData</stp>
        <stp>S.CFG</stp>
        <stp>PerCentNetLastTrade</stp>
        <stp/>
        <stp>T</stp>
        <tr r="E89" s="1"/>
      </tp>
      <tp>
        <v>0.46388336646785949</v>
        <stp/>
        <stp>ContractData</stp>
        <stp>S.CDW</stp>
        <stp>PerCentNetLastTrade</stp>
        <stp/>
        <stp>T</stp>
        <tr r="E86" s="1"/>
      </tp>
      <tp>
        <v>0.72992700729927007</v>
        <stp/>
        <stp>ContractData</stp>
        <stp>S.CEG</stp>
        <stp>PerCentNetLastTrade</stp>
        <stp/>
        <stp>T</stp>
        <tr r="E87" s="1"/>
      </tp>
      <tp>
        <v>-2.3801310796826494</v>
        <stp/>
        <stp>ContractData</stp>
        <stp>S.CCL</stp>
        <stp>PerCentNetLastTrade</stp>
        <stp/>
        <stp>T</stp>
        <tr r="E84" s="1"/>
      </tp>
      <tp>
        <v>-2.2489747321074218</v>
        <stp/>
        <stp>ContractData</stp>
        <stp>S.CCI</stp>
        <stp>PerCentNetLastTrade</stp>
        <stp/>
        <stp>T</stp>
        <tr r="E83" s="1"/>
      </tp>
      <tp>
        <v>1.2690355329949238E-2</v>
        <stp/>
        <stp>ContractData</stp>
        <stp>S.CAH</stp>
        <stp>PerCentNetLastTrade</stp>
        <stp/>
        <stp>T</stp>
        <tr r="E76" s="1"/>
      </tp>
      <tp>
        <v>3.6808796114890942E-2</v>
        <stp/>
        <stp>ContractData</stp>
        <stp>S.CAT</stp>
        <stp>PerCentNetLastTrade</stp>
        <stp/>
        <stp>T</stp>
        <tr r="E79" s="1"/>
      </tp>
      <tp>
        <v>-0.71055381400208983</v>
        <stp/>
        <stp>ContractData</stp>
        <stp>S.CVS</stp>
        <stp>PerCentNetLastTrade</stp>
        <stp/>
        <stp>T</stp>
        <tr r="E126" s="1"/>
      </tp>
      <tp>
        <v>3.4787735849056602</v>
        <stp/>
        <stp>ContractData</stp>
        <stp>S.CVX</stp>
        <stp>PerCentNetLastTrade</stp>
        <stp/>
        <stp>T</stp>
        <tr r="E127" s="1"/>
      </tp>
      <tp>
        <v>0.94209129313245354</v>
        <stp/>
        <stp>ContractData</stp>
        <stp>S.CRL</stp>
        <stp>PerCentNetLastTrade</stp>
        <stp/>
        <stp>T</stp>
        <tr r="E116" s="1"/>
      </tp>
      <tp>
        <v>1.3956625505862821</v>
        <stp/>
        <stp>ContractData</stp>
        <stp>S.CRM</stp>
        <stp>PerCentNetLastTrade</stp>
        <stp/>
        <stp>T</stp>
        <tr r="E117" s="1"/>
      </tp>
      <tp>
        <v>1.9904458598726114E-2</v>
        <stp/>
        <stp>ContractData</stp>
        <stp>S.CRH</stp>
        <stp>PerCentNetLastTrade</stp>
        <stp/>
        <stp>T</stp>
        <tr r="E115" s="1"/>
      </tp>
      <tp>
        <v>-9.9462900338173857E-2</v>
        <stp/>
        <stp>ContractData</stp>
        <stp>S.CSX</stp>
        <stp>PerCentNetLastTrade</stp>
        <stp/>
        <stp>T</stp>
        <tr r="E121" s="1"/>
      </tp>
      <tp>
        <v>-2.197802197802198</v>
        <stp/>
        <stp>ContractData</stp>
        <stp>S.CPT</stp>
        <stp>PerCentNetLastTrade</stp>
        <stp/>
        <stp>T</stp>
        <tr r="E114" s="1"/>
      </tp>
      <tp>
        <v>1.1484042890679524</v>
        <stp/>
        <stp>ContractData</stp>
        <stp>S.BNY</stp>
        <stp>PerCentNetLastTrade</stp>
        <stp/>
        <stp>T</stp>
        <tr r="E68" s="1"/>
      </tp>
      <tp>
        <v>-0.24815424282156653</v>
        <stp/>
        <stp>ContractData</stp>
        <stp>S.BLK</stp>
        <stp>PerCentNetLastTrade</stp>
        <stp/>
        <stp>T</stp>
        <tr r="E66" s="1"/>
      </tp>
      <tp>
        <v>0.30902348578491967</v>
        <stp/>
        <stp>ContractData</stp>
        <stp>S.BMY</stp>
        <stp>PerCentNetLastTrade</stp>
        <stp/>
        <stp>T</stp>
        <tr r="E67" s="1"/>
      </tp>
      <tp>
        <v>3.2656376929325752</v>
        <stp/>
        <stp>ContractData</stp>
        <stp>S.BKR</stp>
        <stp>PerCentNetLastTrade</stp>
        <stp/>
        <stp>T</stp>
        <tr r="E64" s="1"/>
      </tp>
      <tp>
        <v>-1.2272089761570828</v>
        <stp/>
        <stp>ContractData</stp>
        <stp>S.BFB</stp>
        <stp>PerCentNetLastTrade</stp>
        <stp/>
        <stp>T</stp>
        <tr r="E60" s="1"/>
      </tp>
      <tp>
        <v>0.57107316521542462</v>
        <stp/>
        <stp>ContractData</stp>
        <stp>S.BDX</stp>
        <stp>PerCentNetLastTrade</stp>
        <stp/>
        <stp>T</stp>
        <tr r="E58" s="1"/>
      </tp>
      <tp>
        <v>0.26650873556411014</v>
        <stp/>
        <stp>ContractData</stp>
        <stp>S.BEN</stp>
        <stp>PerCentNetLastTrade</stp>
        <stp/>
        <stp>T</stp>
        <tr r="E59" s="1"/>
      </tp>
      <tp>
        <v>0.24390243902439024</v>
        <stp/>
        <stp>ContractData</stp>
        <stp>S.BBY</stp>
        <stp>PerCentNetLastTrade</stp>
        <stp/>
        <stp>T</stp>
        <tr r="E57" s="1"/>
      </tp>
      <tp>
        <v>1.0131391483299035</v>
        <stp/>
        <stp>ContractData</stp>
        <stp>S.BAC</stp>
        <stp>PerCentNetLastTrade</stp>
        <stp/>
        <stp>T</stp>
        <tr r="E54" s="1"/>
      </tp>
      <tp>
        <v>0.50816696914700543</v>
        <stp/>
        <stp>ContractData</stp>
        <stp>S.BAX</stp>
        <stp>PerCentNetLastTrade</stp>
        <stp/>
        <stp>T</stp>
        <tr r="E56" s="1"/>
      </tp>
      <tp>
        <v>-2.7542676803901878</v>
        <stp/>
        <stp>ContractData</stp>
        <stp>S.BXP</stp>
        <stp>PerCentNetLastTrade</stp>
        <stp/>
        <stp>T</stp>
        <tr r="E74" s="1"/>
      </tp>
      <tp>
        <v>-0.68598628027439457</v>
        <stp/>
        <stp>ContractData</stp>
        <stp>S.BRO</stp>
        <stp>PerCentNetLastTrade</stp>
        <stp/>
        <stp>T</stp>
        <tr r="E71" s="1"/>
      </tp>
      <tp>
        <v>2.413303589535591</v>
        <stp/>
        <stp>ContractData</stp>
        <stp>S.BSX</stp>
        <stp>PerCentNetLastTrade</stp>
        <stp/>
        <stp>T</stp>
        <tr r="E72" s="1"/>
      </tp>
      <tp>
        <v>-0.19257605358638014</v>
        <stp/>
        <stp>ContractData</stp>
        <stp>S.AON</stp>
        <stp>PerCentNetLastTrade</stp>
        <stp/>
        <stp>T</stp>
        <tr r="E35" s="1"/>
      </tp>
      <tp>
        <v>-2.2819631134729601</v>
        <stp/>
        <stp>ContractData</stp>
        <stp>S.AOS</stp>
        <stp>PerCentNetLastTrade</stp>
        <stp/>
        <stp>T</stp>
        <tr r="E36" s="1"/>
      </tp>
      <tp>
        <v>0.39661353062314086</v>
        <stp/>
        <stp>ContractData</stp>
        <stp>S.ALB</stp>
        <stp>PerCentNetLastTrade</stp>
        <stp/>
        <stp>T</stp>
        <tr r="E22" s="1"/>
      </tp>
      <tp>
        <v>1.2771535580524345</v>
        <stp/>
        <stp>ContractData</stp>
        <stp>S.ALL</stp>
        <stp>PerCentNetLastTrade</stp>
        <stp/>
        <stp>T</stp>
        <tr r="E24" s="1"/>
      </tp>
      <tp>
        <v>-1.0447699437272426</v>
        <stp/>
        <stp>ContractData</stp>
        <stp>S.AMD</stp>
        <stp>PerCentNetLastTrade</stp>
        <stp/>
        <stp>T</stp>
        <tr r="E28" s="1"/>
      </tp>
      <tp>
        <v>-0.13009540329575023</v>
        <stp/>
        <stp>ContractData</stp>
        <stp>S.AME</stp>
        <stp>PerCentNetLastTrade</stp>
        <stp/>
        <stp>T</stp>
        <tr r="E29" s="1"/>
      </tp>
      <tp>
        <v>-1.8894169467949462</v>
        <stp/>
        <stp>ContractData</stp>
        <stp>S.AMT</stp>
        <stp>PerCentNetLastTrade</stp>
        <stp/>
        <stp>T</stp>
        <tr r="E32" s="1"/>
      </tp>
      <tp>
        <v>1.6993369324975542</v>
        <stp/>
        <stp>ContractData</stp>
        <stp>S.AMP</stp>
        <stp>PerCentNetLastTrade</stp>
        <stp/>
        <stp>T</stp>
        <tr r="E31" s="1"/>
      </tp>
      <tp>
        <v>0.97533451555698858</v>
        <stp/>
        <stp>ContractData</stp>
        <stp>S.AJG</stp>
        <stp>PerCentNetLastTrade</stp>
        <stp/>
        <stp>T</stp>
        <tr r="E20" s="1"/>
      </tp>
      <tp>
        <v>-1.0535668951510535</v>
        <stp/>
        <stp>ContractData</stp>
        <stp>S.AIG</stp>
        <stp>PerCentNetLastTrade</stp>
        <stp/>
        <stp>T</stp>
        <tr r="E18" s="1"/>
      </tp>
      <tp>
        <v>-0.51113797271628392</v>
        <stp/>
        <stp>ContractData</stp>
        <stp>S.AIZ</stp>
        <stp>PerCentNetLastTrade</stp>
        <stp/>
        <stp>T</stp>
        <tr r="E19" s="1"/>
      </tp>
      <tp>
        <v>-0.96300457427172781</v>
        <stp/>
        <stp>ContractData</stp>
        <stp>S.AFL</stp>
        <stp>PerCentNetLastTrade</stp>
        <stp/>
        <stp>T</stp>
        <tr r="E17" s="1"/>
      </tp>
      <tp>
        <v>3.7733385559472516</v>
        <stp/>
        <stp>ContractData</stp>
        <stp>S.ADM</stp>
        <stp>PerCentNetLastTrade</stp>
        <stp/>
        <stp>T</stp>
        <tr r="E11" s="1"/>
      </tp>
      <tp>
        <v>-0.76423973533711176</v>
        <stp/>
        <stp>ContractData</stp>
        <stp>S.ADI</stp>
        <stp>PerCentNetLastTrade</stp>
        <stp/>
        <stp>T</stp>
        <tr r="E10" s="1"/>
      </tp>
      <tp>
        <v>5.5285272003538256E-2</v>
        <stp/>
        <stp>ContractData</stp>
        <stp>S.ADP</stp>
        <stp>PerCentNetLastTrade</stp>
        <stp/>
        <stp>T</stp>
        <tr r="E12" s="1"/>
      </tp>
      <tp>
        <v>-1.7181183388460124</v>
        <stp/>
        <stp>ContractData</stp>
        <stp>S.AEE</stp>
        <stp>PerCentNetLastTrade</stp>
        <stp/>
        <stp>T</stp>
        <tr r="E14" s="1"/>
      </tp>
      <tp>
        <v>-2.4258331344945518</v>
        <stp/>
        <stp>ContractData</stp>
        <stp>S.AEP</stp>
        <stp>PerCentNetLastTrade</stp>
        <stp/>
        <stp>T</stp>
        <tr r="E15" s="1"/>
      </tp>
      <tp>
        <v>-6.7888662593346916E-2</v>
        <stp/>
        <stp>ContractData</stp>
        <stp>S.AES</stp>
        <stp>PerCentNetLastTrade</stp>
        <stp/>
        <stp>T</stp>
        <tr r="E16" s="1"/>
      </tp>
      <tp>
        <v>0.78842407939894255</v>
        <stp/>
        <stp>ContractData</stp>
        <stp>S.ABT</stp>
        <stp>PerCentNetLastTrade</stp>
        <stp/>
        <stp>T</stp>
        <tr r="E6" s="1"/>
      </tp>
      <tp>
        <v>0.93899385385841105</v>
        <stp/>
        <stp>ContractData</stp>
        <stp>S.ACN</stp>
        <stp>PerCentNetLastTrade</stp>
        <stp/>
        <stp>T</stp>
        <tr r="E8" s="1"/>
      </tp>
      <tp>
        <v>-1.6266479923512049</v>
        <stp/>
        <stp>ContractData</stp>
        <stp>S.AZO</stp>
        <stp>PerCentNetLastTrade</stp>
        <stp/>
        <stp>T</stp>
        <tr r="E52" s="1"/>
      </tp>
      <tp>
        <v>-0.63066498489337364</v>
        <stp/>
        <stp>ContractData</stp>
        <stp>S.AXP</stp>
        <stp>PerCentNetLastTrade</stp>
        <stp/>
        <stp>T</stp>
        <tr r="E51" s="1"/>
      </tp>
      <tp>
        <v>-2.0741135697147426</v>
        <stp/>
        <stp>ContractData</stp>
        <stp>S.AVB</stp>
        <stp>PerCentNetLastTrade</stp>
        <stp/>
        <stp>T</stp>
        <tr r="E46" s="1"/>
      </tp>
      <tp>
        <v>0.10723557963652783</v>
        <stp/>
        <stp>ContractData</stp>
        <stp>S.AVY</stp>
        <stp>PerCentNetLastTrade</stp>
        <stp/>
        <stp>T</stp>
        <tr r="E48" s="1"/>
      </tp>
      <tp>
        <v>-1.69980045820708</v>
        <stp/>
        <stp>ContractData</stp>
        <stp>S.AWK</stp>
        <stp>PerCentNetLastTrade</stp>
        <stp/>
        <stp>T</stp>
        <tr r="E49" s="1"/>
      </tp>
      <tp>
        <v>-1.5335801163405605</v>
        <stp/>
        <stp>ContractData</stp>
        <stp>S.ATO</stp>
        <stp>PerCentNetLastTrade</stp>
        <stp/>
        <stp>T</stp>
        <tr r="E45" s="1"/>
      </tp>
      <tp>
        <v>-2.5733815842380379</v>
        <stp/>
        <stp>ContractData</stp>
        <stp>S.ARE</stp>
        <stp>PerCentNetLastTrade</stp>
        <stp/>
        <stp>T</stp>
        <tr r="E43" s="1"/>
      </tp>
      <tp>
        <v>0.83377273925652517</v>
        <stp/>
        <stp>ContractData</stp>
        <stp>S.APD</stp>
        <stp>PerCentNetLastTrade</stp>
        <stp/>
        <stp>T</stp>
        <tr r="E38" s="1"/>
      </tp>
      <tp>
        <v>7.1751262290725482</v>
        <stp/>
        <stp>ContractData</stp>
        <stp>S.APA</stp>
        <stp>PerCentNetLastTrade</stp>
        <stp/>
        <stp>T</stp>
        <tr r="E37" s="1"/>
      </tp>
      <tp>
        <v>1.4202762084118017</v>
        <stp/>
        <stp>ContractData</stp>
        <stp>S.APO</stp>
        <stp>PerCentNetLastTrade</stp>
        <stp/>
        <stp>T</stp>
        <tr r="E40" s="1"/>
      </tp>
      <tp>
        <v>0.76250147771604204</v>
        <stp/>
        <stp>ContractData</stp>
        <stp>S.APH</stp>
        <stp>PerCentNetLastTrade</stp>
        <stp/>
        <stp>T</stp>
        <tr r="E39" s="1"/>
      </tp>
      <tp>
        <v>-1.2716262975778547</v>
        <stp/>
        <stp>ContractData</stp>
        <stp>S.APP</stp>
        <stp>PerCentNetLastTrade</stp>
        <stp/>
        <stp>T</stp>
        <tr r="E41" s="1"/>
      </tp>
      <tp>
        <v>173960.66029500001</v>
        <stp/>
        <stp>ContractData</stp>
        <stp>S.REGN</stp>
        <stp>T_CVol</stp>
        <stp/>
        <stp>T</stp>
        <tr r="M390" s="1"/>
      </tp>
      <tp>
        <v>408.46000000000004</v>
        <stp/>
        <stp>ContractData</stp>
        <stp>S.AMGN</stp>
        <stp>Open</stp>
        <stp/>
        <stp>T</stp>
        <tr r="F30" s="1"/>
      </tp>
      <tp>
        <v>32</v>
        <stp/>
        <stp>ContractData</stp>
        <stp>S.SMCI</stp>
        <stp>Open</stp>
        <stp/>
        <stp>T</stp>
        <tr r="F408" s="1"/>
      </tp>
      <tp>
        <v>47.39</v>
        <stp/>
        <stp>ContractData</stp>
        <stp>S.AMCR</stp>
        <stp>Open</stp>
        <stp/>
        <stp>T</stp>
        <tr r="F27" s="1"/>
      </tp>
      <tp>
        <v>555</v>
        <stp/>
        <stp>ContractData</stp>
        <stp>S.AMAT</stp>
        <stp>Open</stp>
        <stp/>
        <stp>T</stp>
        <tr r="F26" s="1"/>
      </tp>
      <tp>
        <v>274.01</v>
        <stp/>
        <stp>ContractData</stp>
        <stp>S.AMZN</stp>
        <stp>Open</stp>
        <stp/>
        <stp>T</stp>
        <tr r="F33" s="1"/>
      </tp>
      <tp>
        <v>175.94</v>
        <stp/>
        <stp>ContractData</stp>
        <stp>S.TMUS</stp>
        <stp>Open</stp>
        <stp/>
        <stp>T</stp>
        <tr r="F440" s="1"/>
      </tp>
      <tp>
        <v>3096712.9826607602</v>
        <stp/>
        <stp>StudyData</stp>
        <stp>S.CHTR</stp>
        <stp>MA</stp>
        <stp>InputChoice=Vol,MAType=Sim,Period=21</stp>
        <stp>MA</stp>
        <stp>D</stp>
        <stp>-1</stp>
        <stp>all</stp>
        <stp/>
        <stp/>
        <stp/>
        <stp>T</stp>
        <tr r="N92" s="1"/>
      </tp>
      <tp>
        <v>2389131.6533706202</v>
        <stp/>
        <stp>StudyData</stp>
        <stp>S.DLTR</stp>
        <stp>MA</stp>
        <stp>InputChoice=Vol,MAType=Sim,Period=21</stp>
        <stp>MA</stp>
        <stp>D</stp>
        <stp>-1</stp>
        <stp>all</stp>
        <stp/>
        <stp/>
        <stp/>
        <stp>T</stp>
        <tr r="N142" s="1"/>
      </tp>
      <tp>
        <v>45267862.364535101</v>
        <stp/>
        <stp>StudyData</stp>
        <stp>S.PLTR</stp>
        <stp>MA</stp>
        <stp>InputChoice=Vol,MAType=Sim,Period=21</stp>
        <stp>MA</stp>
        <stp>D</stp>
        <stp>-1</stp>
        <stp>all</stp>
        <stp/>
        <stp/>
        <stp/>
        <stp>T</stp>
        <tr r="N371" s="1"/>
      </tp>
      <tp>
        <v>3986889.02661752</v>
        <stp/>
        <stp>StudyData</stp>
        <stp>S.INTU</stp>
        <stp>MA</stp>
        <stp>InputChoice=Vol,MAType=Sim,Period=21</stp>
        <stp>MA</stp>
        <stp>D</stp>
        <stp>-1</stp>
        <stp>all</stp>
        <stp/>
        <stp/>
        <stp/>
        <stp>T</stp>
        <tr r="N249" s="1"/>
      </tp>
      <tp>
        <v>3729580.7248613802</v>
        <stp/>
        <stp>StudyData</stp>
        <stp>S.APTV</stp>
        <stp>MA</stp>
        <stp>InputChoice=Vol,MAType=Sim,Period=21</stp>
        <stp>MA</stp>
        <stp>D</stp>
        <stp>-1</stp>
        <stp>all</stp>
        <stp/>
        <stp/>
        <stp/>
        <stp>T</stp>
        <tr r="N42" s="1"/>
      </tp>
      <tp>
        <v>1323147.080766096</v>
        <stp/>
        <stp>StudyData</stp>
        <stp>S.VRTX</stp>
        <stp>MA</stp>
        <stp>InputChoice=Vol,MAType=Sim,Period=21</stp>
        <stp>MA</stp>
        <stp>D</stp>
        <stp>-1</stp>
        <stp>all</stp>
        <stp/>
        <stp/>
        <stp/>
        <stp>T</stp>
        <tr r="N475" s="1"/>
      </tp>
      <tp>
        <v>1511110.2999821431</v>
        <stp/>
        <stp>StudyData</stp>
        <stp>S.RVTY</stp>
        <stp>MA</stp>
        <stp>InputChoice=Vol,MAType=Sim,Period=21</stp>
        <stp>MA</stp>
        <stp>D</stp>
        <stp>-1</stp>
        <stp>all</stp>
        <stp/>
        <stp/>
        <stp/>
        <stp>T</stp>
        <tr r="N401" s="1"/>
      </tp>
      <tp>
        <v>143.41</v>
        <stp/>
        <stp>ContractData</stp>
        <stp>S.FDXF</stp>
        <stp>LastTrade</stp>
        <stp/>
        <stp>T</stp>
        <tr r="C186" s="1"/>
      </tp>
      <tp>
        <v>63.46</v>
        <stp/>
        <stp>ContractData</stp>
        <stp>S.FOXA</stp>
        <stp>LastTrade</stp>
        <stp/>
        <stp>T</stp>
        <tr r="C197" s="1"/>
      </tp>
      <tp>
        <v>18363486.982779529</v>
        <stp/>
        <stp>StudyData</stp>
        <stp>S.META</stp>
        <stp>MA</stp>
        <stp>InputChoice=Vol,MAType=Sim,Period=21</stp>
        <stp>MA</stp>
        <stp>D</stp>
        <stp>-1</stp>
        <stp>all</stp>
        <stp/>
        <stp/>
        <stp/>
        <stp>T</stp>
        <tr r="N307" s="1"/>
      </tp>
      <tp>
        <v>557602.15470252396</v>
        <stp/>
        <stp>StudyData</stp>
        <stp>S.ULTA</stp>
        <stp>MA</stp>
        <stp>InputChoice=Vol,MAType=Sim,Period=21</stp>
        <stp>MA</stp>
        <stp>D</stp>
        <stp>-1</stp>
        <stp>all</stp>
        <stp/>
        <stp/>
        <stp/>
        <stp>T</stp>
        <tr r="N460" s="1"/>
      </tp>
      <tp>
        <v>5926559.1364637604</v>
        <stp/>
        <stp>StudyData</stp>
        <stp>S.FITB</stp>
        <stp>MA</stp>
        <stp>InputChoice=Vol,MAType=Sim,Period=21</stp>
        <stp>MA</stp>
        <stp>D</stp>
        <stp>-1</stp>
        <stp>all</stp>
        <stp/>
        <stp/>
        <stp/>
        <stp>T</stp>
        <tr r="N193" s="1"/>
      </tp>
      <tp>
        <v>112582385.5636667</v>
        <stp/>
        <stp>StudyData</stp>
        <stp>S.INTC</stp>
        <stp>MA</stp>
        <stp>InputChoice=Vol,MAType=Sim,Period=21</stp>
        <stp>MA</stp>
        <stp>D</stp>
        <stp>-1</stp>
        <stp>all</stp>
        <stp/>
        <stp/>
        <stp/>
        <stp>T</stp>
        <tr r="N248" s="1"/>
      </tp>
      <tp>
        <v>4523127.10349291</v>
        <stp/>
        <stp>StudyData</stp>
        <stp>S.LITE</stp>
        <stp>MA</stp>
        <stp>InputChoice=Vol,MAType=Sim,Period=21</stp>
        <stp>MA</stp>
        <stp>D</stp>
        <stp>-1</stp>
        <stp>all</stp>
        <stp/>
        <stp/>
        <stp/>
        <stp>T</stp>
        <tr r="N285" s="1"/>
      </tp>
      <tp>
        <v>596.57000000000005</v>
        <stp/>
        <stp>ContractData</stp>
        <stp>S.IDXX</stp>
        <stp>LastTrade</stp>
        <stp/>
        <stp>T</stp>
        <tr r="C244" s="1"/>
      </tp>
      <tp>
        <v>1730843.6252234769</v>
        <stp/>
        <stp>StudyData</stp>
        <stp>S.VLTO</stp>
        <stp>MA</stp>
        <stp>InputChoice=Vol,MAType=Sim,Period=21</stp>
        <stp>MA</stp>
        <stp>D</stp>
        <stp>-1</stp>
        <stp>all</stp>
        <stp/>
        <stp/>
        <stp/>
        <stp>T</stp>
        <tr r="N470" s="1"/>
      </tp>
      <tp>
        <v>28.8</v>
        <stp/>
        <stp>ContractData</stp>
        <stp>S.GEN</stp>
        <stp>Open</stp>
        <stp/>
        <stp>T</stp>
        <tr r="F206" s="1"/>
      </tp>
      <tp>
        <v>1003.9300000000001</v>
        <stp/>
        <stp>ContractData</stp>
        <stp>S.GEV</stp>
        <stp>Open</stp>
        <stp/>
        <stp>T</stp>
        <tr r="F207" s="1"/>
      </tp>
      <tp>
        <v>-3.7099999999999937</v>
        <stp/>
        <stp>ContractData</stp>
        <stp>S.UAL</stp>
        <stp>NetLastTrade</stp>
        <stp/>
        <stp>T</stp>
        <tr r="D456" s="1"/>
      </tp>
      <tp>
        <v>-0.78000000000000114</v>
        <stp/>
        <stp>ContractData</stp>
        <stp>S.UDR</stp>
        <stp>NetLastTrade</stp>
        <stp/>
        <stp>T</stp>
        <tr r="D458" s="1"/>
      </tp>
      <tp>
        <v>167.88</v>
        <stp/>
        <stp>ContractData</stp>
        <stp>S.GLW</stp>
        <stp>Open</stp>
        <stp/>
        <stp>T</stp>
        <tr r="F211" s="1"/>
      </tp>
      <tp>
        <v>-0.79999999999998295</v>
        <stp/>
        <stp>ContractData</stp>
        <stp>S.UHS</stp>
        <stp>NetLastTrade</stp>
        <stp/>
        <stp>T</stp>
        <tr r="D459" s="1"/>
      </tp>
      <tp>
        <v>4.0300000000000296</v>
        <stp/>
        <stp>ContractData</stp>
        <stp>S.UNH</stp>
        <stp>NetLastTrade</stp>
        <stp/>
        <stp>T</stp>
        <tr r="D461" s="1"/>
      </tp>
      <tp>
        <v>36.53</v>
        <stp/>
        <stp>ContractData</stp>
        <stp>S.GIS</stp>
        <stp>Open</stp>
        <stp/>
        <stp>T</stp>
        <tr r="F209" s="1"/>
      </tp>
      <tp>
        <v>-0.12000000000000455</v>
        <stp/>
        <stp>ContractData</stp>
        <stp>S.UNP</stp>
        <stp>NetLastTrade</stp>
        <stp/>
        <stp>T</stp>
        <tr r="D462" s="1"/>
      </tp>
      <tp>
        <v>0.21000000000000085</v>
        <stp/>
        <stp>ContractData</stp>
        <stp>S.USB</stp>
        <stp>NetLastTrade</stp>
        <stp/>
        <stp>T</stp>
        <tr r="D465" s="1"/>
      </tp>
      <tp>
        <v>-14.919999999999845</v>
        <stp/>
        <stp>ContractData</stp>
        <stp>S.URI</stp>
        <stp>NetLastTrade</stp>
        <stp/>
        <stp>T</stp>
        <tr r="D464" s="1"/>
      </tp>
      <tp>
        <v>1274.6000000000001</v>
        <stp/>
        <stp>ContractData</stp>
        <stp>S.GWW</stp>
        <stp>Open</stp>
        <stp/>
        <stp>T</stp>
        <tr r="F220" s="1"/>
      </tp>
      <tp>
        <v>-0.34000000000000341</v>
        <stp/>
        <stp>ContractData</stp>
        <stp>S.UPS</stp>
        <stp>NetLastTrade</stp>
        <stp/>
        <stp>T</stp>
        <tr r="D463" s="1"/>
      </tp>
      <tp>
        <v>85.7</v>
        <stp/>
        <stp>ContractData</stp>
        <stp>S.GPN</stp>
        <stp>Open</stp>
        <stp/>
        <stp>T</stp>
        <tr r="F217" s="1"/>
      </tp>
      <tp>
        <v>133.56</v>
        <stp/>
        <stp>ContractData</stp>
        <stp>S.GPC</stp>
        <stp>Open</stp>
        <stp/>
        <stp>T</stp>
        <tr r="F216" s="1"/>
      </tp>
      <tp>
        <v>306452.19936000003</v>
        <stp/>
        <stp>ContractData</stp>
        <stp>S.MSCI</stp>
        <stp>T_CVol</stp>
        <stp/>
        <stp>T</stp>
        <tr r="M322" s="1"/>
      </tp>
      <tp>
        <v>839359.64765599999</v>
        <stp/>
        <stp>ContractData</stp>
        <stp>S.NXPI</stp>
        <stp>T_CVol</stp>
        <stp/>
        <stp>T</stp>
        <tr r="M347" s="1"/>
      </tp>
      <tp>
        <v>2942806.9976940001</v>
        <stp/>
        <stp>ContractData</stp>
        <stp>S.VICI</stp>
        <stp>T_CVol</stp>
        <stp/>
        <stp>T</stp>
        <tr r="M468" s="1"/>
      </tp>
      <tp>
        <v>455571.06724800001</v>
        <stp/>
        <stp>ContractData</stp>
        <stp>S.SPGI</stp>
        <stp>T_CVol</stp>
        <stp/>
        <stp>T</stp>
        <tr r="M415" s="1"/>
      </tp>
      <tp>
        <v>34063270.316292003</v>
        <stp/>
        <stp>ContractData</stp>
        <stp>S.SMCI</stp>
        <stp>T_CVol</stp>
        <stp/>
        <stp>T</stp>
        <tr r="F33" s="2"/>
        <tr r="M408" s="1"/>
      </tp>
      <tp>
        <v>167.70000000000002</v>
        <stp/>
        <stp>ContractData</stp>
        <stp>S.ALLE</stp>
        <stp>Open</stp>
        <stp/>
        <stp>T</stp>
        <tr r="F25" s="1"/>
      </tp>
      <tp>
        <v>173.02</v>
        <stp/>
        <stp>ContractData</stp>
        <stp>S.ALGN</stp>
        <stp>Open</stp>
        <stp/>
        <stp>T</stp>
        <tr r="F23" s="1"/>
      </tp>
      <tp>
        <v>73.5</v>
        <stp/>
        <stp>ContractData</stp>
        <stp>S.BLDR</stp>
        <stp>Open</stp>
        <stp/>
        <stp>T</stp>
        <tr r="F65" s="1"/>
      </tp>
      <tp>
        <v>122.72</v>
        <stp/>
        <stp>ContractData</stp>
        <stp>S.FLEX</stp>
        <stp>Open</stp>
        <stp/>
        <stp>T</stp>
        <tr r="F195" s="1"/>
      </tp>
      <tp>
        <v>0.50071530758226246</v>
        <stp/>
        <stp>StudyData</stp>
        <stp>S.F</stp>
        <stp>PCB</stp>
        <stp>BaseType=Index,Index=1</stp>
        <stp>Close</stp>
        <stp>W</stp>
        <stp>0</stp>
        <stp>all</stp>
        <stp/>
        <stp/>
        <stp/>
        <stp>T</stp>
        <tr r="I180" s="1"/>
      </tp>
      <tp>
        <v>1.0791366906474846</v>
        <stp/>
        <stp>StudyData</stp>
        <stp>S.F</stp>
        <stp>PCB</stp>
        <stp>BaseType=Index,Index=1</stp>
        <stp>Close</stp>
        <stp>Q</stp>
        <stp>0</stp>
        <stp>all</stp>
        <stp/>
        <stp/>
        <stp/>
        <stp>T</stp>
        <tr r="K180" s="1"/>
      </tp>
      <tp>
        <v>7.0884146341463383</v>
        <stp/>
        <stp>StudyData</stp>
        <stp>S.F</stp>
        <stp>PCB</stp>
        <stp>BaseType=Index,Index=1</stp>
        <stp>Close</stp>
        <stp>A</stp>
        <stp>0</stp>
        <stp>all</stp>
        <stp/>
        <stp/>
        <stp/>
        <stp>T</stp>
        <tr r="L180" s="1"/>
      </tp>
      <tp>
        <v>-4.291553133514979</v>
        <stp/>
        <stp>StudyData</stp>
        <stp>S.F</stp>
        <stp>PCB</stp>
        <stp>BaseType=Index,Index=1</stp>
        <stp>Close</stp>
        <stp>M</stp>
        <stp>0</stp>
        <stp>all</stp>
        <stp/>
        <stp/>
        <stp/>
        <stp>T</stp>
        <tr r="J180" s="1"/>
      </tp>
      <tp>
        <v>204.78</v>
        <stp/>
        <stp>ContractData</stp>
        <stp>S.KLAC</stp>
        <stp>Open</stp>
        <stp/>
        <stp>T</stp>
        <tr r="F272" s="1"/>
      </tp>
      <tp>
        <v>120.14</v>
        <stp/>
        <stp>ContractData</stp>
        <stp>S.AKAM</stp>
        <stp>High</stp>
        <stp/>
        <stp>T</stp>
        <tr r="G21" s="1"/>
      </tp>
      <tp>
        <v>215.45000000000002</v>
        <stp/>
        <stp>ContractData</stp>
        <stp>S.BKNG</stp>
        <stp>High</stp>
        <stp/>
        <stp>T</stp>
        <tr r="G63" s="1"/>
      </tp>
      <tp>
        <v>97.78</v>
        <stp/>
        <stp>ContractData</stp>
        <stp>S.VLTO</stp>
        <stp>Open</stp>
        <stp/>
        <stp>T</stp>
        <tr r="F470" s="1"/>
      </tp>
      <tp>
        <v>560.99</v>
        <stp/>
        <stp>ContractData</stp>
        <stp>S.ULTA</stp>
        <stp>Open</stp>
        <stp/>
        <stp>T</stp>
        <tr r="F460" s="1"/>
      </tp>
      <tp>
        <v>171.01</v>
        <stp/>
        <stp>ContractData</stp>
        <stp>S.PLTR</stp>
        <stp>Open</stp>
        <stp/>
        <stp>T</stp>
        <tr r="F371" s="1"/>
      </tp>
      <tp>
        <v>129.14000000000001</v>
        <stp/>
        <stp>ContractData</stp>
        <stp>S.DLTR</stp>
        <stp>Open</stp>
        <stp/>
        <stp>T</stp>
        <tr r="F142" s="1"/>
      </tp>
      <tp>
        <v>155.89000000000001</v>
        <stp/>
        <stp>ContractData</stp>
        <stp>S.JKHY</stp>
        <stp>High</stp>
        <stp/>
        <stp>T</stp>
        <tr r="G263" s="1"/>
      </tp>
      <tp>
        <v>199771.96248700001</v>
        <stp/>
        <stp>ContractData</stp>
        <stp>S.J</stp>
        <stp>T_CVol</stp>
        <stp/>
        <stp>T</stp>
        <tr r="M259" s="1"/>
      </tp>
      <tp>
        <v>5045359.8745014798</v>
        <stp/>
        <stp>StudyData</stp>
        <stp>S.TMUS</stp>
        <stp>MA</stp>
        <stp>InputChoice=Vol,MAType=Sim,Period=21</stp>
        <stp>MA</stp>
        <stp>D</stp>
        <stp>-1</stp>
        <stp>all</stp>
        <stp/>
        <stp/>
        <stp/>
        <stp>T</stp>
        <tr r="N440" s="1"/>
      </tp>
      <tp>
        <v>7879661.8155321404</v>
        <stp/>
        <stp>StudyData</stp>
        <stp>S.SBUX</stp>
        <stp>MA</stp>
        <stp>InputChoice=Vol,MAType=Sim,Period=21</stp>
        <stp>MA</stp>
        <stp>D</stp>
        <stp>-1</stp>
        <stp>all</stp>
        <stp/>
        <stp/>
        <stp/>
        <stp>T</stp>
        <tr r="N403" s="1"/>
      </tp>
      <tp>
        <v>21010530.466888141</v>
        <stp/>
        <stp>StudyData</stp>
        <stp>S.KVUE</stp>
        <stp>MA</stp>
        <stp>InputChoice=Vol,MAType=Sim,Period=21</stp>
        <stp>MA</stp>
        <stp>D</stp>
        <stp>-1</stp>
        <stp>all</stp>
        <stp/>
        <stp/>
        <stp/>
        <stp>T</stp>
        <tr r="N277" s="1"/>
      </tp>
      <tp>
        <v>120.15</v>
        <stp/>
        <stp>ContractData</stp>
        <stp>S.PAYX</stp>
        <stp>LastTrade</stp>
        <stp/>
        <stp>T</stp>
        <tr r="C358" s="1"/>
      </tp>
      <tp>
        <v>340.79</v>
        <stp/>
        <stp>ContractData</stp>
        <stp>S.KEYS</stp>
        <stp>LastTrade</stp>
        <stp/>
        <stp>T</stp>
        <tr r="C268" s="1"/>
      </tp>
      <tp>
        <v>317.62</v>
        <stp/>
        <stp>ContractData</stp>
        <stp>S.FDX</stp>
        <stp>Open</stp>
        <stp/>
        <stp>T</stp>
        <tr r="F185" s="1"/>
      </tp>
      <tp>
        <v>282.56</v>
        <stp/>
        <stp>ContractData</stp>
        <stp>S.FDS</stp>
        <stp>Open</stp>
        <stp/>
        <stp>T</stp>
        <tr r="F184" s="1"/>
      </tp>
      <tp>
        <v>-1.1499999999999986</v>
        <stp/>
        <stp>ContractData</stp>
        <stp>S.TAP</stp>
        <stp>NetLastTrade</stp>
        <stp/>
        <stp>T</stp>
        <tr r="D429" s="1"/>
      </tp>
      <tp>
        <v>1.9499999999999886</v>
        <stp/>
        <stp>ContractData</stp>
        <stp>S.TGT</stp>
        <stp>NetLastTrade</stp>
        <stp/>
        <stp>T</stp>
        <tr r="D436" s="1"/>
      </tp>
      <tp>
        <v>-0.32000000000000028</v>
        <stp/>
        <stp>ContractData</stp>
        <stp>S.TFC</stp>
        <stp>NetLastTrade</stp>
        <stp/>
        <stp>T</stp>
        <tr r="D435" s="1"/>
      </tp>
      <tp>
        <v>342</v>
        <stp/>
        <stp>ContractData</stp>
        <stp>S.AXP</stp>
        <stp>High</stp>
        <stp/>
        <stp>T</stp>
        <tr r="G51" s="1"/>
      </tp>
      <tp>
        <v>6.9999999999993179E-2</v>
        <stp/>
        <stp>ContractData</stp>
        <stp>S.TEL</stp>
        <stp>NetLastTrade</stp>
        <stp/>
        <stp>T</stp>
        <tr r="D433" s="1"/>
      </tp>
      <tp>
        <v>-10.300000000000011</v>
        <stp/>
        <stp>ContractData</stp>
        <stp>S.TER</stp>
        <stp>NetLastTrade</stp>
        <stp/>
        <stp>T</stp>
        <tr r="D434" s="1"/>
      </tp>
      <tp>
        <v>3118.07</v>
        <stp/>
        <stp>ContractData</stp>
        <stp>S.AZO</stp>
        <stp>High</stp>
        <stp/>
        <stp>T</stp>
        <tr r="G52" s="1"/>
      </tp>
      <tp>
        <v>-0.70000000000004547</v>
        <stp/>
        <stp>ContractData</stp>
        <stp>S.TDG</stp>
        <stp>NetLastTrade</stp>
        <stp/>
        <stp>T</stp>
        <tr r="D430" s="1"/>
      </tp>
      <tp>
        <v>3</v>
        <stp/>
        <stp>ContractData</stp>
        <stp>S.TDY</stp>
        <stp>NetLastTrade</stp>
        <stp/>
        <stp>T</stp>
        <tr r="D431" s="1"/>
      </tp>
      <tp>
        <v>69.739999999999995</v>
        <stp/>
        <stp>ContractData</stp>
        <stp>S.FCX</stp>
        <stp>Open</stp>
        <stp/>
        <stp>T</stp>
        <tr r="F183" s="1"/>
      </tp>
      <tp>
        <v>1.9399999999999977</v>
        <stp/>
        <stp>ContractData</stp>
        <stp>S.TKO</stp>
        <stp>NetLastTrade</stp>
        <stp/>
        <stp>T</stp>
        <tr r="D438" s="1"/>
      </tp>
      <tp>
        <v>172.27</v>
        <stp/>
        <stp>ContractData</stp>
        <stp>S.ATO</stp>
        <stp>High</stp>
        <stp/>
        <stp>T</stp>
        <tr r="G45" s="1"/>
      </tp>
      <tp>
        <v>-1.1800000000000068</v>
        <stp/>
        <stp>ContractData</stp>
        <stp>S.TJX</stp>
        <stp>NetLastTrade</stp>
        <stp/>
        <stp>T</stp>
        <tr r="D437" s="1"/>
      </tp>
      <tp>
        <v>134.19</v>
        <stp/>
        <stp>ContractData</stp>
        <stp>S.AWK</stp>
        <stp>High</stp>
        <stp/>
        <stp>T</stp>
        <tr r="G49" s="1"/>
      </tp>
      <tp>
        <v>186.4</v>
        <stp/>
        <stp>ContractData</stp>
        <stp>S.AVB</stp>
        <stp>High</stp>
        <stp/>
        <stp>T</stp>
        <tr r="G46" s="1"/>
      </tp>
      <tp>
        <v>177.51</v>
        <stp/>
        <stp>ContractData</stp>
        <stp>S.AVY</stp>
        <stp>High</stp>
        <stp/>
        <stp>T</stp>
        <tr r="G48" s="1"/>
      </tp>
      <tp>
        <v>56.11</v>
        <stp/>
        <stp>ContractData</stp>
        <stp>S.FOX</stp>
        <stp>Open</stp>
        <stp/>
        <stp>T</stp>
        <tr r="F196" s="1"/>
      </tp>
      <tp>
        <v>129.36000000000001</v>
        <stp/>
        <stp>ContractData</stp>
        <stp>S.APO</stp>
        <stp>High</stp>
        <stp/>
        <stp>T</stp>
        <tr r="G40" s="1"/>
      </tp>
      <tp>
        <v>171.71</v>
        <stp/>
        <stp>ContractData</stp>
        <stp>S.APH</stp>
        <stp>High</stp>
        <stp/>
        <stp>T</stp>
        <tr r="G39" s="1"/>
      </tp>
      <tp>
        <v>306.52</v>
        <stp/>
        <stp>ContractData</stp>
        <stp>S.APD</stp>
        <stp>High</stp>
        <stp/>
        <stp>T</stp>
        <tr r="G38" s="1"/>
      </tp>
      <tp>
        <v>40.35</v>
        <stp/>
        <stp>ContractData</stp>
        <stp>S.APA</stp>
        <stp>High</stp>
        <stp/>
        <stp>T</stp>
        <tr r="G37" s="1"/>
      </tp>
      <tp>
        <v>1707.89</v>
        <stp/>
        <stp>ContractData</stp>
        <stp>S.FIX</stp>
        <stp>Open</stp>
        <stp/>
        <stp>T</stp>
        <tr r="F194" s="1"/>
      </tp>
      <tp>
        <v>350.28000000000003</v>
        <stp/>
        <stp>ContractData</stp>
        <stp>S.APP</stp>
        <stp>High</stp>
        <stp/>
        <stp>T</stp>
        <tr r="G41" s="1"/>
      </tp>
      <tp>
        <v>42.31</v>
        <stp/>
        <stp>ContractData</stp>
        <stp>S.FIS</stp>
        <stp>Open</stp>
        <stp/>
        <stp>T</stp>
        <tr r="F191" s="1"/>
      </tp>
      <tp>
        <v>-1.4700000000000273</v>
        <stp/>
        <stp>ContractData</stp>
        <stp>S.TMO</stp>
        <stp>NetLastTrade</stp>
        <stp/>
        <stp>T</stp>
        <tr r="D439" s="1"/>
      </tp>
      <tp>
        <v>49.46</v>
        <stp/>
        <stp>ContractData</stp>
        <stp>S.ARE</stp>
        <stp>High</stp>
        <stp/>
        <stp>T</stp>
        <tr r="G43" s="1"/>
      </tp>
      <tp>
        <v>-0.5</v>
        <stp/>
        <stp>ContractData</stp>
        <stp>S.TSN</stp>
        <stp>NetLastTrade</stp>
        <stp/>
        <stp>T</stp>
        <tr r="D449" s="1"/>
      </tp>
      <tp>
        <v>483.36</v>
        <stp/>
        <stp>ContractData</stp>
        <stp>S.AMD</stp>
        <stp>High</stp>
        <stp/>
        <stp>T</stp>
        <tr r="G28" s="1"/>
      </tp>
      <tp>
        <v>256.89</v>
        <stp/>
        <stp>ContractData</stp>
        <stp>S.AME</stp>
        <stp>High</stp>
        <stp/>
        <stp>T</stp>
        <tr r="G29" s="1"/>
      </tp>
      <tp>
        <v>171.62</v>
        <stp/>
        <stp>ContractData</stp>
        <stp>S.AMT</stp>
        <stp>High</stp>
        <stp/>
        <stp>T</stp>
        <tr r="G32" s="1"/>
      </tp>
      <tp>
        <v>62.07</v>
        <stp/>
        <stp>ContractData</stp>
        <stp>S.FTV</stp>
        <stp>Open</stp>
        <stp/>
        <stp>T</stp>
        <tr r="F201" s="1"/>
      </tp>
      <tp>
        <v>562.41999999999996</v>
        <stp/>
        <stp>ContractData</stp>
        <stp>S.AMP</stp>
        <stp>High</stp>
        <stp/>
        <stp>T</stp>
        <tr r="G31" s="1"/>
      </tp>
      <tp>
        <v>271.63</v>
        <stp/>
        <stp>ContractData</stp>
        <stp>S.ALL</stp>
        <stp>High</stp>
        <stp/>
        <stp>T</stp>
        <tr r="G24" s="1"/>
      </tp>
      <tp>
        <v>133.22</v>
        <stp/>
        <stp>ContractData</stp>
        <stp>S.ALB</stp>
        <stp>High</stp>
        <stp/>
        <stp>T</stp>
        <tr r="G22" s="1"/>
      </tp>
      <tp>
        <v>-6.0099999999999909</v>
        <stp/>
        <stp>ContractData</stp>
        <stp>S.TRV</stp>
        <stp>NetLastTrade</stp>
        <stp/>
        <stp>T</stp>
        <tr r="D446" s="1"/>
      </tp>
      <tp>
        <v>359.53000000000003</v>
        <stp/>
        <stp>ContractData</stp>
        <stp>S.AON</stp>
        <stp>High</stp>
        <stp/>
        <stp>T</stp>
        <tr r="G35" s="1"/>
      </tp>
      <tp>
        <v>63.690000000000005</v>
        <stp/>
        <stp>ContractData</stp>
        <stp>S.AOS</stp>
        <stp>High</stp>
        <stp/>
        <stp>T</stp>
        <tr r="G36" s="1"/>
      </tp>
      <tp>
        <v>4.1899999999999977</v>
        <stp/>
        <stp>ContractData</stp>
        <stp>S.TPL</stp>
        <stp>NetLastTrade</stp>
        <stp/>
        <stp>T</stp>
        <tr r="D441" s="1"/>
      </tp>
      <tp>
        <v>-1.3700000000000045</v>
        <stp/>
        <stp>ContractData</stp>
        <stp>S.TPR</stp>
        <stp>NetLastTrade</stp>
        <stp/>
        <stp>T</stp>
        <tr r="D442" s="1"/>
      </tp>
      <tp>
        <v>78.430000000000007</v>
        <stp/>
        <stp>ContractData</stp>
        <stp>S.AIG</stp>
        <stp>High</stp>
        <stp/>
        <stp>T</stp>
        <tr r="G18" s="1"/>
      </tp>
      <tp>
        <v>289.37</v>
        <stp/>
        <stp>ContractData</stp>
        <stp>S.AIZ</stp>
        <stp>High</stp>
        <stp/>
        <stp>T</stp>
        <tr r="G19" s="1"/>
      </tp>
      <tp>
        <v>118.10000000000001</v>
        <stp/>
        <stp>ContractData</stp>
        <stp>S.FRT</stp>
        <stp>Open</stp>
        <stp/>
        <stp>T</stp>
        <tr r="F198" s="1"/>
      </tp>
      <tp>
        <v>-0.89000000000000057</v>
        <stp/>
        <stp>ContractData</stp>
        <stp>S.TTD</stp>
        <stp>NetLastTrade</stp>
        <stp/>
        <stp>T</stp>
        <tr r="D451" s="1"/>
      </tp>
      <tp>
        <v>250.55</v>
        <stp/>
        <stp>ContractData</stp>
        <stp>S.AJG</stp>
        <stp>High</stp>
        <stp/>
        <stp>T</stp>
        <tr r="G20" s="1"/>
      </tp>
      <tp>
        <v>108.67</v>
        <stp/>
        <stp>ContractData</stp>
        <stp>S.AEE</stp>
        <stp>High</stp>
        <stp/>
        <stp>T</stp>
        <tr r="G14" s="1"/>
      </tp>
      <tp>
        <v>125.67</v>
        <stp/>
        <stp>ContractData</stp>
        <stp>S.AEP</stp>
        <stp>High</stp>
        <stp/>
        <stp>T</stp>
        <tr r="G15" s="1"/>
      </tp>
      <tp>
        <v>14.75</v>
        <stp/>
        <stp>ContractData</stp>
        <stp>S.AES</stp>
        <stp>High</stp>
        <stp/>
        <stp>T</stp>
        <tr r="G16" s="1"/>
      </tp>
      <tp>
        <v>79.489999999999995</v>
        <stp/>
        <stp>ContractData</stp>
        <stp>S.ADM</stp>
        <stp>High</stp>
        <stp/>
        <stp>T</stp>
        <tr r="G11" s="1"/>
      </tp>
      <tp>
        <v>394.04</v>
        <stp/>
        <stp>ContractData</stp>
        <stp>S.ADI</stp>
        <stp>High</stp>
        <stp/>
        <stp>T</stp>
        <tr r="G10" s="1"/>
      </tp>
      <tp>
        <v>272.7</v>
        <stp/>
        <stp>ContractData</stp>
        <stp>S.ADP</stp>
        <stp>High</stp>
        <stp/>
        <stp>T</stp>
        <tr r="G12" s="1"/>
      </tp>
      <tp>
        <v>4.8100000000000023</v>
        <stp/>
        <stp>ContractData</stp>
        <stp>S.TYL</stp>
        <stp>NetLastTrade</stp>
        <stp/>
        <stp>T</stp>
        <tr r="D455" s="1"/>
      </tp>
      <tp>
        <v>124.8</v>
        <stp/>
        <stp>ContractData</stp>
        <stp>S.AFL</stp>
        <stp>High</stp>
        <stp/>
        <stp>T</stp>
        <tr r="G17" s="1"/>
      </tp>
      <tp>
        <v>-4.3899999999999864</v>
        <stp/>
        <stp>ContractData</stp>
        <stp>S.TXN</stp>
        <stp>NetLastTrade</stp>
        <stp/>
        <stp>T</stp>
        <tr r="D453" s="1"/>
      </tp>
      <tp>
        <v>-0.34000000000000341</v>
        <stp/>
        <stp>ContractData</stp>
        <stp>S.TXT</stp>
        <stp>NetLastTrade</stp>
        <stp/>
        <stp>T</stp>
        <tr r="D454" s="1"/>
      </tp>
      <tp>
        <v>177.9</v>
        <stp/>
        <stp>ContractData</stp>
        <stp>S.ACN</stp>
        <stp>High</stp>
        <stp/>
        <stp>T</stp>
        <tr r="G8" s="1"/>
      </tp>
      <tp>
        <v>109.09</v>
        <stp/>
        <stp>ContractData</stp>
        <stp>S.ABT</stp>
        <stp>High</stp>
        <stp/>
        <stp>T</stp>
        <tr r="G6" s="1"/>
      </tp>
      <tp>
        <v>467831.50657899998</v>
        <stp/>
        <stp>ContractData</stp>
        <stp>S.MRSH</stp>
        <stp>T_CVol</stp>
        <stp/>
        <stp>T</stp>
        <tr r="M319" s="1"/>
      </tp>
      <tp>
        <v>5448319.9011199996</v>
        <stp/>
        <stp>ContractData</stp>
        <stp>S.NCLH</stp>
        <stp>T_CVol</stp>
        <stp/>
        <stp>T</stp>
        <tr r="M328" s="1"/>
      </tp>
      <tp>
        <v>725117.87101799995</v>
        <stp/>
        <stp>ContractData</stp>
        <stp>S.INVH</stp>
        <stp>T_CVol</stp>
        <stp/>
        <stp>T</stp>
        <tr r="M250" s="1"/>
      </tp>
      <tp>
        <v>2831135.0589510002</v>
        <stp/>
        <stp>ContractData</stp>
        <stp>S.DASH</stp>
        <stp>T_CVol</stp>
        <stp/>
        <stp>T</stp>
        <tr r="F38" s="2"/>
        <tr r="M130" s="1"/>
      </tp>
      <tp>
        <v>325453.69528099999</v>
        <stp/>
        <stp>ContractData</stp>
        <stp>S.CB</stp>
        <stp>T_CVol</stp>
        <stp/>
        <stp>T</stp>
        <tr r="M80" s="1"/>
      </tp>
      <tp>
        <v>2135147.7847770001</v>
        <stp/>
        <stp>ContractData</stp>
        <stp>S.CTSH</stp>
        <stp>T_CVol</stp>
        <stp/>
        <stp>T</stp>
        <tr r="M123" s="1"/>
      </tp>
      <tp>
        <v>1678983.707768</v>
        <stp/>
        <stp>ContractData</stp>
        <stp>S.TECH</stp>
        <stp>T_CVol</stp>
        <stp/>
        <stp>T</stp>
        <tr r="M432" s="1"/>
      </tp>
      <tp>
        <v>163.35</v>
        <stp/>
        <stp>ContractData</stp>
        <stp>S.HONA</stp>
        <stp>Open</stp>
        <stp/>
        <stp>T</stp>
        <tr r="F230" s="1"/>
      </tp>
      <tp>
        <v>354.24</v>
        <stp/>
        <stp>ContractData</stp>
        <stp>S.GOOG</stp>
        <stp>Open</stp>
        <stp/>
        <stp>T</stp>
        <tr r="F214" s="1"/>
      </tp>
      <tp>
        <v>93.24</v>
        <stp/>
        <stp>ContractData</stp>
        <stp>S.HOOD</stp>
        <stp>Open</stp>
        <stp/>
        <stp>T</stp>
        <tr r="F231" s="1"/>
      </tp>
      <tp>
        <v>82.29</v>
        <stp/>
        <stp>ContractData</stp>
        <stp>S.SOLV</stp>
        <stp>Open</stp>
        <stp/>
        <stp>T</stp>
        <tr r="F413" s="1"/>
      </tp>
      <tp>
        <v>151.68</v>
        <stp/>
        <stp>ContractData</stp>
        <stp>S.CHTR</stp>
        <stp>High</stp>
        <stp/>
        <stp>T</stp>
        <tr r="G92" s="1"/>
      </tp>
      <tp>
        <v>151.52000000000001</v>
        <stp/>
        <stp>ContractData</stp>
        <stp>S.CHRW</stp>
        <stp>High</stp>
        <stp/>
        <stp>T</stp>
        <tr r="G91" s="1"/>
      </tp>
      <tp>
        <v>383.18</v>
        <stp/>
        <stp>ContractData</stp>
        <stp>S.COHR</stp>
        <stp>Open</stp>
        <stp/>
        <stp>T</stp>
        <tr r="F106" s="1"/>
      </tp>
      <tp>
        <v>153.34</v>
        <stp/>
        <stp>ContractData</stp>
        <stp>S.COIN</stp>
        <stp>Open</stp>
        <stp/>
        <stp>T</stp>
        <tr r="F107" s="1"/>
      </tp>
      <tp>
        <v>140.55000000000001</v>
        <stp/>
        <stp>ContractData</stp>
        <stp>S.PODD</stp>
        <stp>Open</stp>
        <stp/>
        <stp>T</stp>
        <tr r="F376" s="1"/>
      </tp>
      <tp>
        <v>62.72</v>
        <stp/>
        <stp>ContractData</stp>
        <stp>S.FOXA</stp>
        <stp>Open</stp>
        <stp/>
        <stp>T</stp>
        <tr r="F197" s="1"/>
      </tp>
      <tp>
        <v>255.02</v>
        <stp/>
        <stp>ContractData</stp>
        <stp>S.ROST</stp>
        <stp>Open</stp>
        <stp/>
        <stp>T</stp>
        <tr r="F398" s="1"/>
      </tp>
      <tp>
        <v>942.47</v>
        <stp/>
        <stp>ContractData</stp>
        <stp>S.COST</stp>
        <stp>Open</stp>
        <stp/>
        <stp>T</stp>
        <tr r="F111" s="1"/>
      </tp>
      <tp>
        <v>279.40000000000003</v>
        <stp/>
        <stp>ContractData</stp>
        <stp>S.AMZN</stp>
        <stp>LastTrade</stp>
        <stp/>
        <stp>T</stp>
        <tr r="C33" s="1"/>
      </tp>
      <tp>
        <v>4530500.2603919497</v>
        <stp/>
        <stp>StudyData</stp>
        <stp>S.CTVA</stp>
        <stp>MA</stp>
        <stp>InputChoice=Vol,MAType=Sim,Period=21</stp>
        <stp>MA</stp>
        <stp>D</stp>
        <stp>-1</stp>
        <stp>all</stp>
        <stp/>
        <stp/>
        <stp/>
        <stp>T</stp>
        <tr r="N124" s="1"/>
      </tp>
      <tp>
        <v>4291709.8004264804</v>
        <stp/>
        <stp>StudyData</stp>
        <stp>S.INVH</stp>
        <stp>MA</stp>
        <stp>InputChoice=Vol,MAType=Sim,Period=21</stp>
        <stp>MA</stp>
        <stp>D</stp>
        <stp>-1</stp>
        <stp>all</stp>
        <stp/>
        <stp/>
        <stp/>
        <stp>T</stp>
        <tr r="N250" s="1"/>
      </tp>
      <tp>
        <v>23554223.753567901</v>
        <stp/>
        <stp>StudyData</stp>
        <stp>S.MRVL</stp>
        <stp>MA</stp>
        <stp>InputChoice=Vol,MAType=Sim,Period=21</stp>
        <stp>MA</stp>
        <stp>D</stp>
        <stp>-1</stp>
        <stp>all</stp>
        <stp/>
        <stp/>
        <stp/>
        <stp>T</stp>
        <tr r="N320" s="1"/>
      </tp>
      <tp>
        <v>0.23999999999999844</v>
        <stp/>
        <stp>ContractData</stp>
        <stp>S.WBD</stp>
        <stp>NetLastTrade</stp>
        <stp/>
        <stp>T</stp>
        <tr r="D482" s="1"/>
      </tp>
      <tp>
        <v>-0.43000000000000682</v>
        <stp/>
        <stp>ContractData</stp>
        <stp>S.WAB</stp>
        <stp>NetLastTrade</stp>
        <stp/>
        <stp>T</stp>
        <tr r="D480" s="1"/>
      </tp>
      <tp>
        <v>180.42000000000002</v>
        <stp/>
        <stp>ContractData</stp>
        <stp>S.EFX</stp>
        <stp>Open</stp>
        <stp/>
        <stp>T</stp>
        <tr r="F157" s="1"/>
      </tp>
      <tp>
        <v>4.2300000000000182</v>
        <stp/>
        <stp>ContractData</stp>
        <stp>S.WAT</stp>
        <stp>NetLastTrade</stp>
        <stp/>
        <stp>T</stp>
        <tr r="D481" s="1"/>
      </tp>
      <tp>
        <v>0.25</v>
        <stp/>
        <stp>ContractData</stp>
        <stp>S.WFC</stp>
        <stp>NetLastTrade</stp>
        <stp/>
        <stp>T</stp>
        <tr r="D487" s="1"/>
      </tp>
      <tp>
        <v>69.41</v>
        <stp/>
        <stp>ContractData</stp>
        <stp>S.BXP</stp>
        <stp>High</stp>
        <stp/>
        <stp>T</stp>
        <tr r="G74" s="1"/>
      </tp>
      <tp>
        <v>-1.5499999999999972</v>
        <stp/>
        <stp>ContractData</stp>
        <stp>S.WEC</stp>
        <stp>NetLastTrade</stp>
        <stp/>
        <stp>T</stp>
        <tr r="D485" s="1"/>
      </tp>
      <tp>
        <v>284.25</v>
        <stp/>
        <stp>ContractData</stp>
        <stp>S.ECL</stp>
        <stp>Open</stp>
        <stp/>
        <stp>T</stp>
        <tr r="F155" s="1"/>
      </tp>
      <tp>
        <v>10.740000000000009</v>
        <stp/>
        <stp>ContractData</stp>
        <stp>S.WDC</stp>
        <stp>NetLastTrade</stp>
        <stp/>
        <stp>T</stp>
        <tr r="D484" s="1"/>
      </tp>
      <tp>
        <v>395.31</v>
        <stp/>
        <stp>ContractData</stp>
        <stp>S.ELV</stp>
        <stp>Open</stp>
        <stp/>
        <stp>T</stp>
        <tr r="F161" s="1"/>
      </tp>
      <tp>
        <v>823.99</v>
        <stp/>
        <stp>ContractData</stp>
        <stp>S.EME</stp>
        <stp>Open</stp>
        <stp/>
        <stp>T</stp>
        <tr r="F162" s="1"/>
      </tp>
      <tp>
        <v>158.43</v>
        <stp/>
        <stp>ContractData</stp>
        <stp>S.EMR</stp>
        <stp>Open</stp>
        <stp/>
        <stp>T</stp>
        <tr r="F163" s="1"/>
      </tp>
      <tp>
        <v>137.18</v>
        <stp/>
        <stp>ContractData</stp>
        <stp>S.EOG</stp>
        <stp>Open</stp>
        <stp/>
        <stp>T</stp>
        <tr r="F164" s="1"/>
      </tp>
      <tp>
        <v>68.08</v>
        <stp/>
        <stp>ContractData</stp>
        <stp>S.EIX</stp>
        <stp>Open</stp>
        <stp/>
        <stp>T</stp>
        <tr r="F159" s="1"/>
      </tp>
      <tp>
        <v>0.37999999999999545</v>
        <stp/>
        <stp>ContractData</stp>
        <stp>S.WMB</stp>
        <stp>NetLastTrade</stp>
        <stp/>
        <stp>T</stp>
        <tr r="D489" s="1"/>
      </tp>
      <tp>
        <v>50.72</v>
        <stp/>
        <stp>ContractData</stp>
        <stp>S.BSX</stp>
        <stp>High</stp>
        <stp/>
        <stp>T</stp>
        <tr r="G72" s="1"/>
      </tp>
      <tp>
        <v>-0.39000000000000057</v>
        <stp/>
        <stp>ContractData</stp>
        <stp>S.WMT</stp>
        <stp>NetLastTrade</stp>
        <stp/>
        <stp>T</stp>
        <tr r="D490" s="1"/>
      </tp>
      <tp>
        <v>71.239999999999995</v>
        <stp/>
        <stp>ContractData</stp>
        <stp>S.BRO</stp>
        <stp>High</stp>
        <stp/>
        <stp>T</stp>
        <tr r="G71" s="1"/>
      </tp>
      <tp>
        <v>453.90000000000003</v>
        <stp/>
        <stp>ContractData</stp>
        <stp>S.ETN</stp>
        <stp>Open</stp>
        <stp/>
        <stp>T</stp>
        <tr r="F171" s="1"/>
      </tp>
      <tp>
        <v>-0.12000000000000455</v>
        <stp/>
        <stp>ContractData</stp>
        <stp>S.WSM</stp>
        <stp>NetLastTrade</stp>
        <stp/>
        <stp>T</stp>
        <tr r="D492" s="1"/>
      </tp>
      <tp>
        <v>65.040000000000006</v>
        <stp/>
        <stp>ContractData</stp>
        <stp>S.BMY</stp>
        <stp>High</stp>
        <stp/>
        <stp>T</stp>
        <tr r="G67" s="1"/>
      </tp>
      <tp>
        <v>1.6999999999999886</v>
        <stp/>
        <stp>ContractData</stp>
        <stp>S.WST</stp>
        <stp>NetLastTrade</stp>
        <stp/>
        <stp>T</stp>
        <tr r="D493" s="1"/>
      </tp>
      <tp>
        <v>106.75</v>
        <stp/>
        <stp>ContractData</stp>
        <stp>S.ETR</stp>
        <stp>Open</stp>
        <stp/>
        <stp>T</stp>
        <tr r="F172" s="1"/>
      </tp>
      <tp>
        <v>1139.98</v>
        <stp/>
        <stp>ContractData</stp>
        <stp>S.BLK</stp>
        <stp>High</stp>
        <stp/>
        <stp>T</stp>
        <tr r="G66" s="1"/>
      </tp>
      <tp>
        <v>-0.85000000000000853</v>
        <stp/>
        <stp>ContractData</stp>
        <stp>S.WRB</stp>
        <stp>NetLastTrade</stp>
        <stp/>
        <stp>T</stp>
        <tr r="D491" s="1"/>
      </tp>
      <tp>
        <v>160.11000000000001</v>
        <stp/>
        <stp>ContractData</stp>
        <stp>S.BNY</stp>
        <stp>High</stp>
        <stp/>
        <stp>T</stp>
        <tr r="G68" s="1"/>
      </tp>
      <tp>
        <v>52.44</v>
        <stp/>
        <stp>ContractData</stp>
        <stp>S.EQT</stp>
        <stp>Open</stp>
        <stp/>
        <stp>T</stp>
        <tr r="F167" s="1"/>
      </tp>
      <tp>
        <v>66.53</v>
        <stp/>
        <stp>ContractData</stp>
        <stp>S.EQR</stp>
        <stp>Open</stp>
        <stp/>
        <stp>T</stp>
        <tr r="F166" s="1"/>
      </tp>
      <tp>
        <v>63.76</v>
        <stp/>
        <stp>ContractData</stp>
        <stp>S.BKR</stp>
        <stp>High</stp>
        <stp/>
        <stp>T</stp>
        <tr r="G64" s="1"/>
      </tp>
      <tp>
        <v>-0.24000000000000909</v>
        <stp/>
        <stp>ContractData</stp>
        <stp>S.WTW</stp>
        <stp>NetLastTrade</stp>
        <stp/>
        <stp>T</stp>
        <tr r="D494" s="1"/>
      </tp>
      <tp>
        <v>286.20999999999998</v>
        <stp/>
        <stp>ContractData</stp>
        <stp>S.ESS</stp>
        <stp>Open</stp>
        <stp/>
        <stp>T</stp>
        <tr r="F170" s="1"/>
      </tp>
      <tp>
        <v>33.92</v>
        <stp/>
        <stp>ContractData</stp>
        <stp>S.BEN</stp>
        <stp>High</stp>
        <stp/>
        <stp>T</stp>
        <tr r="G59" s="1"/>
      </tp>
      <tp>
        <v>178.34</v>
        <stp/>
        <stp>ContractData</stp>
        <stp>S.BDX</stp>
        <stp>High</stp>
        <stp/>
        <stp>T</stp>
        <tr r="G58" s="1"/>
      </tp>
      <tp>
        <v>28.6</v>
        <stp/>
        <stp>ContractData</stp>
        <stp>S.BFB</stp>
        <stp>High</stp>
        <stp/>
        <stp>T</stp>
        <tr r="G60" s="1"/>
      </tp>
      <tp>
        <v>94.03</v>
        <stp/>
        <stp>ContractData</stp>
        <stp>S.EXE</stp>
        <stp>Open</stp>
        <stp/>
        <stp>T</stp>
        <tr r="F176" s="1"/>
      </tp>
      <tp>
        <v>45.32</v>
        <stp/>
        <stp>ContractData</stp>
        <stp>S.EXC</stp>
        <stp>Open</stp>
        <stp/>
        <stp>T</stp>
        <tr r="F175" s="1"/>
      </tp>
      <tp>
        <v>64</v>
        <stp/>
        <stp>ContractData</stp>
        <stp>S.BAC</stp>
        <stp>High</stp>
        <stp/>
        <stp>T</stp>
        <tr r="G54" s="1"/>
      </tp>
      <tp>
        <v>27.810000000000002</v>
        <stp/>
        <stp>ContractData</stp>
        <stp>S.BAX</stp>
        <stp>High</stp>
        <stp/>
        <stp>T</stp>
        <tr r="G56" s="1"/>
      </tp>
      <tp>
        <v>148.30000000000001</v>
        <stp/>
        <stp>ContractData</stp>
        <stp>S.EXR</stp>
        <stp>Open</stp>
        <stp/>
        <stp>T</stp>
        <tr r="F179" s="1"/>
      </tp>
      <tp>
        <v>82.66</v>
        <stp/>
        <stp>ContractData</stp>
        <stp>S.BBY</stp>
        <stp>High</stp>
        <stp/>
        <stp>T</stp>
        <tr r="G57" s="1"/>
      </tp>
      <tp>
        <v>667190.34935599996</v>
        <stp/>
        <stp>ContractData</stp>
        <stp>S.DECK</stp>
        <stp>T_CVol</stp>
        <stp/>
        <stp>T</stp>
        <tr r="M134" s="1"/>
      </tp>
      <tp>
        <v>332011.86807999999</v>
        <stp/>
        <stp>ContractData</stp>
        <stp>S.ADSK</stp>
        <stp>T_CVol</stp>
        <stp/>
        <stp>T</stp>
        <tr r="M13" s="1"/>
      </tp>
      <tp>
        <v>671381.15040200006</v>
        <stp/>
        <stp>ContractData</stp>
        <stp>S.MA</stp>
        <stp>T_CVol</stp>
        <stp/>
        <stp>T</stp>
        <tr r="M296" s="1"/>
      </tp>
      <tp>
        <v>1353764.120288</v>
        <stp/>
        <stp>ContractData</stp>
        <stp>S.BA</stp>
        <stp>T_CVol</stp>
        <stp/>
        <stp>T</stp>
        <tr r="M53" s="1"/>
      </tp>
      <tp>
        <v>813592.78564300004</v>
        <stp/>
        <stp>ContractData</stp>
        <stp>S.VRSK</stp>
        <stp>T_CVol</stp>
        <stp/>
        <stp>T</stp>
        <tr r="M472" s="1"/>
      </tp>
      <tp>
        <v>6558847.8946009995</v>
        <stp/>
        <stp>ContractData</stp>
        <stp>S.SNDK</stp>
        <stp>T_CVol</stp>
        <stp/>
        <stp>T</stp>
        <tr r="M410" s="1"/>
      </tp>
      <tp>
        <v>937</v>
        <stp/>
        <stp>ContractData</stp>
        <stp>S.LITE</stp>
        <stp>High</stp>
        <stp/>
        <stp>T</stp>
        <tr r="G285" s="1"/>
      </tp>
      <tp>
        <v>57.230000000000004</v>
        <stp/>
        <stp>ContractData</stp>
        <stp>S.FITB</stp>
        <stp>High</stp>
        <stp/>
        <stp>T</stp>
        <tr r="G193" s="1"/>
      </tp>
      <tp>
        <v>53.04</v>
        <stp/>
        <stp>ContractData</stp>
        <stp>S.FISV</stp>
        <stp>High</stp>
        <stp/>
        <stp>T</stp>
        <tr r="G192" s="1"/>
      </tp>
      <tp>
        <v>1203.4100000000001</v>
        <stp/>
        <stp>ContractData</stp>
        <stp>S.SNDK</stp>
        <stp>Open</stp>
        <stp/>
        <stp>T</stp>
        <tr r="F410" s="1"/>
      </tp>
      <tp>
        <v>-0.62323786912004997</v>
        <stp/>
        <stp>StudyData</stp>
        <stp>S.D</stp>
        <stp>PCB</stp>
        <stp>BaseType=Index,Index=1</stp>
        <stp>Close</stp>
        <stp>W</stp>
        <stp>0</stp>
        <stp>all</stp>
        <stp/>
        <stp/>
        <stp/>
        <stp>T</stp>
        <tr r="I128" s="1"/>
      </tp>
      <tp>
        <v>-1.9329330795138486</v>
        <stp/>
        <stp>StudyData</stp>
        <stp>S.D</stp>
        <stp>PCB</stp>
        <stp>BaseType=Index,Index=1</stp>
        <stp>Close</stp>
        <stp>Q</stp>
        <stp>0</stp>
        <stp>all</stp>
        <stp/>
        <stp/>
        <stp/>
        <stp>T</stp>
        <tr r="K128" s="1"/>
      </tp>
      <tp>
        <v>14.302782044717519</v>
        <stp/>
        <stp>StudyData</stp>
        <stp>S.D</stp>
        <stp>PCB</stp>
        <stp>BaseType=Index,Index=1</stp>
        <stp>Close</stp>
        <stp>A</stp>
        <stp>0</stp>
        <stp>all</stp>
        <stp/>
        <stp/>
        <stp/>
        <stp>T</stp>
        <tr r="L128" s="1"/>
      </tp>
      <tp>
        <v>-3.180569611103083</v>
        <stp/>
        <stp>StudyData</stp>
        <stp>S.D</stp>
        <stp>PCB</stp>
        <stp>BaseType=Index,Index=1</stp>
        <stp>Close</stp>
        <stp>M</stp>
        <stp>0</stp>
        <stp>all</stp>
        <stp/>
        <stp/>
        <stp/>
        <stp>T</stp>
        <tr r="J128" s="1"/>
      </tp>
      <tp>
        <v>192.49</v>
        <stp/>
        <stp>ContractData</stp>
        <stp>S.ANET</stp>
        <stp>Open</stp>
        <stp/>
        <stp>T</stp>
        <tr r="F34" s="1"/>
      </tp>
      <tp>
        <v>120.56</v>
        <stp/>
        <stp>ContractData</stp>
        <stp>S.INCY</stp>
        <stp>Open</stp>
        <stp/>
        <stp>T</stp>
        <tr r="F247" s="1"/>
      </tp>
      <tp>
        <v>420</v>
        <stp/>
        <stp>ContractData</stp>
        <stp>S.CIEN</stp>
        <stp>High</stp>
        <stp/>
        <stp>T</stp>
        <tr r="G94" s="1"/>
      </tp>
      <tp>
        <v>1061.47</v>
        <stp/>
        <stp>ContractData</stp>
        <stp>S.FICO</stp>
        <stp>High</stp>
        <stp/>
        <stp>T</stp>
        <tr r="G190" s="1"/>
      </tp>
      <tp>
        <v>26.6</v>
        <stp/>
        <stp>ContractData</stp>
        <stp>S.VICI</stp>
        <stp>High</stp>
        <stp/>
        <stp>T</stp>
        <tr r="G468" s="1"/>
      </tp>
      <tp>
        <v>62.26</v>
        <stp/>
        <stp>ContractData</stp>
        <stp>S.O</stp>
        <stp>High</stp>
        <stp/>
        <stp>T</stp>
        <tr r="G348" s="1"/>
      </tp>
      <tp>
        <v>115.44</v>
        <stp/>
        <stp>ContractData</stp>
        <stp>S.L</stp>
        <stp>High</stp>
        <stp/>
        <stp>T</stp>
        <tr r="G278" s="1"/>
      </tp>
      <tp>
        <v>147.59</v>
        <stp/>
        <stp>ContractData</stp>
        <stp>S.J</stp>
        <stp>High</stp>
        <stp/>
        <stp>T</stp>
        <tr r="G259" s="1"/>
      </tp>
      <tp>
        <v>14.05</v>
        <stp/>
        <stp>ContractData</stp>
        <stp>S.F</stp>
        <stp>High</stp>
        <stp/>
        <stp>T</stp>
        <tr r="G180" s="1"/>
      </tp>
      <tp>
        <v>67.400000000000006</v>
        <stp/>
        <stp>ContractData</stp>
        <stp>S.D</stp>
        <stp>High</stp>
        <stp/>
        <stp>T</stp>
        <tr r="G128" s="1"/>
      </tp>
      <tp>
        <v>136.14000000000001</v>
        <stp/>
        <stp>ContractData</stp>
        <stp>S.C</stp>
        <stp>High</stp>
        <stp/>
        <stp>T</stp>
        <tr r="G75" s="1"/>
      </tp>
      <tp>
        <v>148.64000000000001</v>
        <stp/>
        <stp>ContractData</stp>
        <stp>S.A</stp>
        <stp>High</stp>
        <stp/>
        <stp>T</stp>
        <tr r="G2" s="1"/>
      </tp>
      <tp>
        <v>364.17</v>
        <stp/>
        <stp>ContractData</stp>
        <stp>S.V</stp>
        <stp>High</stp>
        <stp/>
        <stp>T</stp>
        <tr r="G466" s="1"/>
      </tp>
      <tp>
        <v>23.85</v>
        <stp/>
        <stp>ContractData</stp>
        <stp>S.T</stp>
        <stp>High</stp>
        <stp/>
        <stp>T</stp>
        <tr r="G428" s="1"/>
      </tp>
      <tp>
        <v>139.99</v>
        <stp/>
        <stp>ContractData</stp>
        <stp>S.Q</stp>
        <stp>High</stp>
        <stp/>
        <stp>T</stp>
        <tr r="G386" s="1"/>
      </tp>
      <tp>
        <v>30.09</v>
        <stp/>
        <stp>ContractData</stp>
        <stp>S.INVH</stp>
        <stp>Open</stp>
        <stp/>
        <stp>T</stp>
        <tr r="F250" s="1"/>
      </tp>
      <tp>
        <v>177.23</v>
        <stp/>
        <stp>ContractData</stp>
        <stp>S.CINF</stp>
        <stp>High</stp>
        <stp/>
        <stp>T</stp>
        <tr r="G95" s="1"/>
      </tp>
      <tp>
        <v>98.26</v>
        <stp/>
        <stp>ContractData</stp>
        <stp>S.INTC</stp>
        <stp>Open</stp>
        <stp/>
        <stp>T</stp>
        <tr r="F248" s="1"/>
      </tp>
      <tp>
        <v>322.81</v>
        <stp/>
        <stp>ContractData</stp>
        <stp>S.INTU</stp>
        <stp>Open</stp>
        <stp/>
        <stp>T</stp>
        <tr r="F249" s="1"/>
      </tp>
      <tp>
        <v>134.32</v>
        <stp/>
        <stp>ContractData</stp>
        <stp>S.GILD</stp>
        <stp>High</stp>
        <stp/>
        <stp>T</stp>
        <tr r="G208" s="1"/>
      </tp>
      <tp>
        <v>213.70000000000002</v>
        <stp/>
        <stp>ContractData</stp>
        <stp>S.GNRC</stp>
        <stp>Open</stp>
        <stp/>
        <stp>T</stp>
        <tr r="F213" s="1"/>
      </tp>
      <tp>
        <v>90.33</v>
        <stp/>
        <stp>ContractData</stp>
        <stp>S.MNST</stp>
        <stp>Open</stp>
        <stp/>
        <stp>T</stp>
        <tr r="F312" s="1"/>
      </tp>
      <tp>
        <v>210.02</v>
        <stp/>
        <stp>ContractData</stp>
        <stp>S.BIIB</stp>
        <stp>High</stp>
        <stp/>
        <stp>T</stp>
        <tr r="G62" s="1"/>
      </tp>
      <tp>
        <v>416</v>
        <stp/>
        <stp>ContractData</stp>
        <stp>S.SNPS</stp>
        <stp>Open</stp>
        <stp/>
        <stp>T</stp>
        <tr r="F411" s="1"/>
      </tp>
      <tp>
        <v>929267.74836604798</v>
        <stp/>
        <stp>StudyData</stp>
        <stp>S.MPWR</stp>
        <stp>MA</stp>
        <stp>InputChoice=Vol,MAType=Sim,Period=21</stp>
        <stp>MA</stp>
        <stp>D</stp>
        <stp>-1</stp>
        <stp>all</stp>
        <stp/>
        <stp/>
        <stp/>
        <stp>T</stp>
        <tr r="N316" s="1"/>
      </tp>
      <tp>
        <v>0.78423092299999997</v>
        <stp/>
        <stp>StudyData</stp>
        <stp>S.FE</stp>
        <stp>StdDev</stp>
        <stp>InputChoice=Close,Period1=21</stp>
        <stp>STDDEV</stp>
        <stp>D</stp>
        <stp/>
        <stp>all</stp>
        <stp/>
        <stp/>
        <stp/>
        <stp>T</stp>
        <tr r="Q187" s="1"/>
      </tp>
      <tp>
        <v>5.2235433798999997</v>
        <stp/>
        <stp>StudyData</stp>
        <stp>S.GM</stp>
        <stp>StdDev</stp>
        <stp>InputChoice=Close,Period1=21</stp>
        <stp>STDDEV</stp>
        <stp>D</stp>
        <stp/>
        <stp>all</stp>
        <stp/>
        <stp/>
        <stp/>
        <stp>T</stp>
        <tr r="Q212" s="1"/>
      </tp>
      <tp>
        <v>4.0796120485999996</v>
        <stp/>
        <stp>StudyData</stp>
        <stp>S.GL</stp>
        <stp>StdDev</stp>
        <stp>InputChoice=Close,Period1=21</stp>
        <stp>STDDEV</stp>
        <stp>D</stp>
        <stp/>
        <stp>all</stp>
        <stp/>
        <stp/>
        <stp/>
        <stp>T</stp>
        <tr r="Q210" s="1"/>
      </tp>
      <tp>
        <v>11.7309431703</v>
        <stp/>
        <stp>StudyData</stp>
        <stp>S.GE</stp>
        <stp>StdDev</stp>
        <stp>InputChoice=Close,Period1=21</stp>
        <stp>STDDEV</stp>
        <stp>D</stp>
        <stp/>
        <stp>all</stp>
        <stp/>
        <stp/>
        <stp/>
        <stp>T</stp>
        <tr r="Q204" s="1"/>
      </tp>
      <tp>
        <v>9.0943322411</v>
        <stp/>
        <stp>StudyData</stp>
        <stp>S.GD</stp>
        <stp>StdDev</stp>
        <stp>InputChoice=Close,Period1=21</stp>
        <stp>STDDEV</stp>
        <stp>D</stp>
        <stp/>
        <stp>all</stp>
        <stp/>
        <stp/>
        <stp/>
        <stp>T</stp>
        <tr r="Q202" s="1"/>
      </tp>
      <tp>
        <v>38.740038298199998</v>
        <stp/>
        <stp>StudyData</stp>
        <stp>S.GS</stp>
        <stp>StdDev</stp>
        <stp>InputChoice=Close,Period1=21</stp>
        <stp>STDDEV</stp>
        <stp>D</stp>
        <stp/>
        <stp>all</stp>
        <stp/>
        <stp/>
        <stp/>
        <stp>T</stp>
        <tr r="Q219" s="1"/>
      </tp>
      <tp>
        <v>3.6028118271</v>
        <stp/>
        <stp>StudyData</stp>
        <stp>S.DG</stp>
        <stp>StdDev</stp>
        <stp>InputChoice=Close,Period1=21</stp>
        <stp>STDDEV</stp>
        <stp>D</stp>
        <stp/>
        <stp>all</stp>
        <stp/>
        <stp/>
        <stp/>
        <stp>T</stp>
        <tr r="Q136" s="1"/>
      </tp>
      <tp>
        <v>15.141958883199999</v>
        <stp/>
        <stp>StudyData</stp>
        <stp>S.DE</stp>
        <stp>StdDev</stp>
        <stp>InputChoice=Close,Period1=21</stp>
        <stp>STDDEV</stp>
        <stp>D</stp>
        <stp/>
        <stp>all</stp>
        <stp/>
        <stp/>
        <stp/>
        <stp>T</stp>
        <tr r="Q133" s="1"/>
      </tp>
      <tp>
        <v>3.6397866300000001</v>
        <stp/>
        <stp>StudyData</stp>
        <stp>S.DD</stp>
        <stp>StdDev</stp>
        <stp>InputChoice=Close,Period1=21</stp>
        <stp>STDDEV</stp>
        <stp>D</stp>
        <stp/>
        <stp>all</stp>
        <stp/>
        <stp/>
        <stp/>
        <stp>T</stp>
        <tr r="Q131" s="1"/>
      </tp>
      <tp>
        <v>2.2693623426</v>
        <stp/>
        <stp>StudyData</stp>
        <stp>S.EL</stp>
        <stp>StdDev</stp>
        <stp>InputChoice=Close,Period1=21</stp>
        <stp>STDDEV</stp>
        <stp>D</stp>
        <stp/>
        <stp>all</stp>
        <stp/>
        <stp/>
        <stp/>
        <stp>T</stp>
        <tr r="Q160" s="1"/>
      </tp>
      <tp>
        <v>8.2335143333000005</v>
        <stp/>
        <stp>StudyData</stp>
        <stp>S.EG</stp>
        <stp>StdDev</stp>
        <stp>InputChoice=Close,Period1=21</stp>
        <stp>STDDEV</stp>
        <stp>D</stp>
        <stp/>
        <stp>all</stp>
        <stp/>
        <stp/>
        <stp/>
        <stp>T</stp>
        <tr r="Q158" s="1"/>
      </tp>
      <tp>
        <v>1.9388692732999999</v>
        <stp/>
        <stp>StudyData</stp>
        <stp>S.ED</stp>
        <stp>StdDev</stp>
        <stp>InputChoice=Close,Period1=21</stp>
        <stp>STDDEV</stp>
        <stp>D</stp>
        <stp/>
        <stp>all</stp>
        <stp/>
        <stp/>
        <stp/>
        <stp>T</stp>
        <tr r="Q156" s="1"/>
      </tp>
      <tp>
        <v>2.7990127834999998</v>
        <stp/>
        <stp>StudyData</stp>
        <stp>S.EW</stp>
        <stp>StdDev</stp>
        <stp>InputChoice=Close,Period1=21</stp>
        <stp>STDDEV</stp>
        <stp>D</stp>
        <stp/>
        <stp>all</stp>
        <stp/>
        <stp/>
        <stp/>
        <stp>T</stp>
        <tr r="Q174" s="1"/>
      </tp>
      <tp>
        <v>1.2619243485</v>
        <stp/>
        <stp>StudyData</stp>
        <stp>S.ES</stp>
        <stp>StdDev</stp>
        <stp>InputChoice=Close,Period1=21</stp>
        <stp>STDDEV</stp>
        <stp>D</stp>
        <stp/>
        <stp>all</stp>
        <stp/>
        <stp/>
        <stp/>
        <stp>T</stp>
        <tr r="Q169" s="1"/>
      </tp>
      <tp>
        <v>6.2416431568000004</v>
        <stp/>
        <stp>StudyData</stp>
        <stp>S.BG</stp>
        <stp>StdDev</stp>
        <stp>InputChoice=Close,Period1=21</stp>
        <stp>STDDEV</stp>
        <stp>D</stp>
        <stp/>
        <stp>all</stp>
        <stp/>
        <stp/>
        <stp/>
        <stp>T</stp>
        <tr r="Q61" s="1"/>
      </tp>
      <tp>
        <v>10.711790968800001</v>
        <stp/>
        <stp>StudyData</stp>
        <stp>S.BA</stp>
        <stp>StdDev</stp>
        <stp>InputChoice=Close,Period1=21</stp>
        <stp>STDDEV</stp>
        <stp>D</stp>
        <stp/>
        <stp>all</stp>
        <stp/>
        <stp/>
        <stp/>
        <stp>T</stp>
        <tr r="Q53" s="1"/>
      </tp>
      <tp>
        <v>5.1535281268000004</v>
        <stp/>
        <stp>StudyData</stp>
        <stp>S.BX</stp>
        <stp>StdDev</stp>
        <stp>InputChoice=Close,Period1=21</stp>
        <stp>STDDEV</stp>
        <stp>D</stp>
        <stp/>
        <stp>all</stp>
        <stp/>
        <stp/>
        <stp/>
        <stp>T</stp>
        <tr r="Q73" s="1"/>
      </tp>
      <tp>
        <v>7.9801996463</v>
        <stp/>
        <stp>StudyData</stp>
        <stp>S.BR</stp>
        <stp>StdDev</stp>
        <stp>InputChoice=Close,Period1=21</stp>
        <stp>STDDEV</stp>
        <stp>D</stp>
        <stp/>
        <stp>all</stp>
        <stp/>
        <stp/>
        <stp/>
        <stp>T</stp>
        <tr r="Q69" s="1"/>
      </tp>
      <tp>
        <v>1.1754578401</v>
        <stp/>
        <stp>StudyData</stp>
        <stp>S.CL</stp>
        <stp>StdDev</stp>
        <stp>InputChoice=Close,Period1=21</stp>
        <stp>STDDEV</stp>
        <stp>D</stp>
        <stp/>
        <stp>all</stp>
        <stp/>
        <stp/>
        <stp/>
        <stp>T</stp>
        <tr r="Q96" s="1"/>
      </tp>
      <tp>
        <v>9.2817268605999992</v>
        <stp/>
        <stp>StudyData</stp>
        <stp>S.CI</stp>
        <stp>StdDev</stp>
        <stp>InputChoice=Close,Period1=21</stp>
        <stp>STDDEV</stp>
        <stp>D</stp>
        <stp/>
        <stp>all</stp>
        <stp/>
        <stp/>
        <stp/>
        <stp>T</stp>
        <tr r="Q93" s="1"/>
      </tp>
      <tp>
        <v>3.8242761976000001</v>
        <stp/>
        <stp>StudyData</stp>
        <stp>S.CF</stp>
        <stp>StdDev</stp>
        <stp>InputChoice=Close,Period1=21</stp>
        <stp>STDDEV</stp>
        <stp>D</stp>
        <stp/>
        <stp>all</stp>
        <stp/>
        <stp/>
        <stp/>
        <stp>T</stp>
        <tr r="Q88" s="1"/>
      </tp>
      <tp>
        <v>6.1602104832000002</v>
        <stp/>
        <stp>StudyData</stp>
        <stp>S.CB</stp>
        <stp>StdDev</stp>
        <stp>InputChoice=Close,Period1=21</stp>
        <stp>STDDEV</stp>
        <stp>D</stp>
        <stp/>
        <stp>all</stp>
        <stp/>
        <stp/>
        <stp/>
        <stp>T</stp>
        <tr r="Q80" s="1"/>
      </tp>
      <tp>
        <v>1.427470687</v>
        <stp/>
        <stp>StudyData</stp>
        <stp>S.NI</stp>
        <stp>StdDev</stp>
        <stp>InputChoice=Close,Period1=21</stp>
        <stp>STDDEV</stp>
        <stp>D</stp>
        <stp/>
        <stp>all</stp>
        <stp/>
        <stp/>
        <stp/>
        <stp>T</stp>
        <tr r="Q334" s="1"/>
      </tp>
      <tp>
        <v>5.0761702849999999</v>
        <stp/>
        <stp>StudyData</stp>
        <stp>S.ON</stp>
        <stp>StdDev</stp>
        <stp>InputChoice=Close,Period1=21</stp>
        <stp>STDDEV</stp>
        <stp>D</stp>
        <stp/>
        <stp>all</stp>
        <stp/>
        <stp/>
        <stp/>
        <stp>T</stp>
        <tr r="Q352" s="1"/>
      </tp>
      <tp>
        <v>16.2974871955</v>
        <stp/>
        <stp>StudyData</stp>
        <stp>S.LH</stp>
        <stp>StdDev</stp>
        <stp>InputChoice=Close,Period1=21</stp>
        <stp>STDDEV</stp>
        <stp>D</stp>
        <stp/>
        <stp>all</stp>
        <stp/>
        <stp/>
        <stp/>
        <stp>T</stp>
        <tr r="Q281" s="1"/>
      </tp>
      <tp>
        <v>2.6768263098</v>
        <stp/>
        <stp>StudyData</stp>
        <stp>S.MO</stp>
        <stp>StdDev</stp>
        <stp>InputChoice=Close,Period1=21</stp>
        <stp>STDDEV</stp>
        <stp>D</stp>
        <stp/>
        <stp>all</stp>
        <stp/>
        <stp/>
        <stp/>
        <stp>T</stp>
        <tr r="Q313" s="1"/>
      </tp>
      <tp>
        <v>15.6108960436</v>
        <stp/>
        <stp>StudyData</stp>
        <stp>S.MA</stp>
        <stp>StdDev</stp>
        <stp>InputChoice=Close,Period1=21</stp>
        <stp>STDDEV</stp>
        <stp>D</stp>
        <stp/>
        <stp>all</stp>
        <stp/>
        <stp/>
        <stp/>
        <stp>T</stp>
        <tr r="Q296" s="1"/>
      </tp>
      <tp>
        <v>59.158186580200002</v>
        <stp/>
        <stp>StudyData</stp>
        <stp>S.MU</stp>
        <stp>StdDev</stp>
        <stp>InputChoice=Close,Period1=21</stp>
        <stp>STDDEV</stp>
        <stp>D</stp>
        <stp/>
        <stp>all</stp>
        <stp/>
        <stp/>
        <stp/>
        <stp>T</stp>
        <tr r="Q327" s="1"/>
      </tp>
      <tp>
        <v>5.5494675031999998</v>
        <stp/>
        <stp>StudyData</stp>
        <stp>S.MS</stp>
        <stp>StdDev</stp>
        <stp>InputChoice=Close,Period1=21</stp>
        <stp>STDDEV</stp>
        <stp>D</stp>
        <stp/>
        <stp>all</stp>
        <stp/>
        <stp/>
        <stp/>
        <stp>T</stp>
        <tr r="Q321" s="1"/>
      </tp>
      <tp>
        <v>2.5824594089000001</v>
        <stp/>
        <stp>StudyData</stp>
        <stp>S.KO</stp>
        <stp>StdDev</stp>
        <stp>InputChoice=Close,Period1=21</stp>
        <stp>STDDEV</stp>
        <stp>D</stp>
        <stp/>
        <stp>all</stp>
        <stp/>
        <stp/>
        <stp/>
        <stp>T</stp>
        <tr r="Q275" s="1"/>
      </tp>
      <tp>
        <v>1.0275996291</v>
        <stp/>
        <stp>StudyData</stp>
        <stp>S.KR</stp>
        <stp>StdDev</stp>
        <stp>InputChoice=Close,Period1=21</stp>
        <stp>STDDEV</stp>
        <stp>D</stp>
        <stp/>
        <stp>all</stp>
        <stp/>
        <stp/>
        <stp/>
        <stp>T</stp>
        <tr r="Q276" s="1"/>
      </tp>
      <tp>
        <v>8.0307776441000005</v>
        <stp/>
        <stp>StudyData</stp>
        <stp>S.HD</stp>
        <stp>StdDev</stp>
        <stp>InputChoice=Close,Period1=21</stp>
        <stp>STDDEV</stp>
        <stp>D</stp>
        <stp/>
        <stp>all</stp>
        <stp/>
        <stp/>
        <stp/>
        <stp>T</stp>
        <tr r="Q225" s="1"/>
      </tp>
      <tp>
        <v>20.029792639899998</v>
        <stp/>
        <stp>StudyData</stp>
        <stp>S.IT</stp>
        <stp>StdDev</stp>
        <stp>InputChoice=Close,Period1=21</stp>
        <stp>STDDEV</stp>
        <stp>D</stp>
        <stp/>
        <stp>all</stp>
        <stp/>
        <stp/>
        <stp/>
        <stp>T</stp>
        <tr r="Q256" s="1"/>
      </tp>
      <tp>
        <v>3.2909427</v>
        <stp/>
        <stp>StudyData</stp>
        <stp>S.IR</stp>
        <stp>StdDev</stp>
        <stp>InputChoice=Close,Period1=21</stp>
        <stp>STDDEV</stp>
        <stp>D</stp>
        <stp/>
        <stp>all</stp>
        <stp/>
        <stp/>
        <stp/>
        <stp>T</stp>
        <tr r="Q253" s="1"/>
      </tp>
      <tp>
        <v>2.5768483448000001</v>
        <stp/>
        <stp>StudyData</stp>
        <stp>S.IP</stp>
        <stp>StdDev</stp>
        <stp>InputChoice=Close,Period1=21</stp>
        <stp>STDDEV</stp>
        <stp>D</stp>
        <stp/>
        <stp>all</stp>
        <stp/>
        <stp/>
        <stp/>
        <stp>T</stp>
        <tr r="Q251" s="1"/>
      </tp>
      <tp>
        <v>1.8343674264000001</v>
        <stp/>
        <stp>StudyData</stp>
        <stp>S.VZ</stp>
        <stp>StdDev</stp>
        <stp>InputChoice=Close,Period1=21</stp>
        <stp>STDDEV</stp>
        <stp>D</stp>
        <stp/>
        <stp>all</stp>
        <stp/>
        <stp/>
        <stp/>
        <stp>T</stp>
        <tr r="Q479" s="1"/>
      </tp>
      <tp>
        <v>5.6565806599000004</v>
        <stp/>
        <stp>StudyData</stp>
        <stp>S.WM</stp>
        <stp>StdDev</stp>
        <stp>InputChoice=Close,Period1=21</stp>
        <stp>STDDEV</stp>
        <stp>D</stp>
        <stp/>
        <stp>all</stp>
        <stp/>
        <stp/>
        <stp/>
        <stp>T</stp>
        <tr r="Q488" s="1"/>
      </tp>
      <tp>
        <v>0.78141449740000002</v>
        <stp/>
        <stp>StudyData</stp>
        <stp>S.WY</stp>
        <stp>StdDev</stp>
        <stp>InputChoice=Close,Period1=21</stp>
        <stp>STDDEV</stp>
        <stp>D</stp>
        <stp/>
        <stp>all</stp>
        <stp/>
        <stp/>
        <stp/>
        <stp>T</stp>
        <tr r="Q495" s="1"/>
      </tp>
      <tp>
        <v>11.8726185487</v>
        <stp/>
        <stp>StudyData</stp>
        <stp>S.TT</stp>
        <stp>StdDev</stp>
        <stp>InputChoice=Close,Period1=21</stp>
        <stp>STDDEV</stp>
        <stp>D</stp>
        <stp/>
        <stp>all</stp>
        <stp/>
        <stp/>
        <stp/>
        <stp>T</stp>
        <tr r="Q450" s="1"/>
      </tp>
      <tp>
        <v>8.4503950182000001</v>
        <stp/>
        <stp>StudyData</stp>
        <stp>S.RL</stp>
        <stp>StdDev</stp>
        <stp>InputChoice=Close,Period1=21</stp>
        <stp>STDDEV</stp>
        <stp>D</stp>
        <stp/>
        <stp>all</stp>
        <stp/>
        <stp/>
        <stp/>
        <stp>T</stp>
        <tr r="Q393" s="1"/>
      </tp>
      <tp>
        <v>0.44371243570000002</v>
        <stp/>
        <stp>StudyData</stp>
        <stp>S.RF</stp>
        <stp>StdDev</stp>
        <stp>InputChoice=Close,Period1=21</stp>
        <stp>STDDEV</stp>
        <stp>D</stp>
        <stp/>
        <stp>all</stp>
        <stp/>
        <stp/>
        <stp/>
        <stp>T</stp>
        <tr r="Q391" s="1"/>
      </tp>
      <tp>
        <v>1.6063671497000001</v>
        <stp/>
        <stp>StudyData</stp>
        <stp>S.SO</stp>
        <stp>StdDev</stp>
        <stp>InputChoice=Close,Period1=21</stp>
        <stp>STDDEV</stp>
        <stp>D</stp>
        <stp/>
        <stp>all</stp>
        <stp/>
        <stp/>
        <stp/>
        <stp>T</stp>
        <tr r="Q412" s="1"/>
      </tp>
      <tp>
        <v>2.4523644012000001</v>
        <stp/>
        <stp>StudyData</stp>
        <stp>S.SW</stp>
        <stp>StdDev</stp>
        <stp>InputChoice=Close,Period1=21</stp>
        <stp>STDDEV</stp>
        <stp>D</stp>
        <stp/>
        <stp>all</stp>
        <stp/>
        <stp/>
        <stp/>
        <stp>T</stp>
        <tr r="Q422" s="1"/>
      </tp>
      <tp>
        <v>5.6193884480999996</v>
        <stp/>
        <stp>StudyData</stp>
        <stp>S.PM</stp>
        <stp>StdDev</stp>
        <stp>InputChoice=Close,Period1=21</stp>
        <stp>STDDEV</stp>
        <stp>D</stp>
        <stp/>
        <stp>all</stp>
        <stp/>
        <stp/>
        <stp/>
        <stp>T</stp>
        <tr r="Q372" s="1"/>
      </tp>
      <tp>
        <v>37.547684282900001</v>
        <stp/>
        <stp>StudyData</stp>
        <stp>S.PH</stp>
        <stp>StdDev</stp>
        <stp>InputChoice=Close,Period1=21</stp>
        <stp>STDDEV</stp>
        <stp>D</stp>
        <stp/>
        <stp>all</stp>
        <stp/>
        <stp/>
        <stp/>
        <stp>T</stp>
        <tr r="Q367" s="1"/>
      </tp>
      <tp>
        <v>1.8416494135000001</v>
        <stp/>
        <stp>StudyData</stp>
        <stp>S.PG</stp>
        <stp>StdDev</stp>
        <stp>InputChoice=Close,Period1=21</stp>
        <stp>STDDEV</stp>
        <stp>D</stp>
        <stp/>
        <stp>all</stp>
        <stp/>
        <stp/>
        <stp/>
        <stp>T</stp>
        <tr r="Q365" s="1"/>
      </tp>
      <tp>
        <v>8264948.8558063796</v>
        <stp/>
        <stp>StudyData</stp>
        <stp>S.CRWD</stp>
        <stp>MA</stp>
        <stp>InputChoice=Vol,MAType=Sim,Period=21</stp>
        <stp>MA</stp>
        <stp>D</stp>
        <stp>-1</stp>
        <stp>all</stp>
        <stp/>
        <stp/>
        <stp/>
        <stp>T</stp>
        <tr r="N118" s="1"/>
      </tp>
      <tp>
        <v>1984222.0936749999</v>
        <stp/>
        <stp>StudyData</stp>
        <stp>S.TTWO</stp>
        <stp>MA</stp>
        <stp>InputChoice=Vol,MAType=Sim,Period=21</stp>
        <stp>MA</stp>
        <stp>D</stp>
        <stp>-1</stp>
        <stp>all</stp>
        <stp/>
        <stp/>
        <stp/>
        <stp>T</stp>
        <tr r="N452" s="1"/>
      </tp>
      <tp>
        <v>236.53</v>
        <stp/>
        <stp>ContractData</stp>
        <stp>S.DGX</stp>
        <stp>Open</stp>
        <stp/>
        <stp>T</stp>
        <tr r="F137" s="1"/>
      </tp>
      <tp>
        <v>90.34</v>
        <stp/>
        <stp>ContractData</stp>
        <stp>S.DAL</stp>
        <stp>Open</stp>
        <stp/>
        <stp>T</stp>
        <tr r="F129" s="1"/>
      </tp>
      <tp>
        <v>193.03</v>
        <stp/>
        <stp>ContractData</stp>
        <stp>S.DLR</stp>
        <stp>Open</stp>
        <stp/>
        <stp>T</stp>
        <tr r="F141" s="1"/>
      </tp>
      <tp>
        <v>21.3</v>
        <stp/>
        <stp>ContractData</stp>
        <stp>S.DOC</stp>
        <stp>Open</stp>
        <stp/>
        <stp>T</stp>
        <tr r="F143" s="1"/>
      </tp>
      <tp>
        <v>193.15</v>
        <stp/>
        <stp>ContractData</stp>
        <stp>S.CVX</stp>
        <stp>High</stp>
        <stp/>
        <stp>T</stp>
        <tr r="G127" s="1"/>
      </tp>
      <tp>
        <v>210.41</v>
        <stp/>
        <stp>ContractData</stp>
        <stp>S.DOV</stp>
        <stp>Open</stp>
        <stp/>
        <stp>T</stp>
        <tr r="F144" s="1"/>
      </tp>
      <tp>
        <v>29.650000000000002</v>
        <stp/>
        <stp>ContractData</stp>
        <stp>S.DOW</stp>
        <stp>Open</stp>
        <stp/>
        <stp>T</stp>
        <tr r="F145" s="1"/>
      </tp>
      <tp>
        <v>96.34</v>
        <stp/>
        <stp>ContractData</stp>
        <stp>S.CVS</stp>
        <stp>High</stp>
        <stp/>
        <stp>T</stp>
        <tr r="G126" s="1"/>
      </tp>
      <tp>
        <v>150.03</v>
        <stp/>
        <stp>ContractData</stp>
        <stp>S.DHI</stp>
        <stp>Open</stp>
        <stp/>
        <stp>T</stp>
        <tr r="F138" s="1"/>
      </tp>
      <tp>
        <v>203.26</v>
        <stp/>
        <stp>ContractData</stp>
        <stp>S.DHR</stp>
        <stp>Open</stp>
        <stp/>
        <stp>T</stp>
        <tr r="F139" s="1"/>
      </tp>
      <tp>
        <v>111.5</v>
        <stp/>
        <stp>ContractData</stp>
        <stp>S.CPT</stp>
        <stp>High</stp>
        <stp/>
        <stp>T</stp>
        <tr r="G114" s="1"/>
      </tp>
      <tp>
        <v>104.61</v>
        <stp/>
        <stp>ContractData</stp>
        <stp>S.DIS</stp>
        <stp>Open</stp>
        <stp/>
        <stp>T</stp>
        <tr r="F140" s="1"/>
      </tp>
      <tp>
        <v>-0.31999999999999318</v>
        <stp/>
        <stp>ContractData</stp>
        <stp>S.VMC</stp>
        <stp>NetLastTrade</stp>
        <stp/>
        <stp>T</stp>
        <tr r="D471" s="1"/>
      </tp>
      <tp>
        <v>50.45</v>
        <stp/>
        <stp>ContractData</stp>
        <stp>S.CSX</stp>
        <stp>High</stp>
        <stp/>
        <stp>T</stp>
        <tr r="G121" s="1"/>
      </tp>
      <tp>
        <v>13.889999999999986</v>
        <stp/>
        <stp>ContractData</stp>
        <stp>S.VLO</stp>
        <stp>NetLastTrade</stp>
        <stp/>
        <stp>T</stp>
        <tr r="D469" s="1"/>
      </tp>
      <tp>
        <v>271.14999999999998</v>
        <stp/>
        <stp>ContractData</stp>
        <stp>S.CRL</stp>
        <stp>High</stp>
        <stp/>
        <stp>T</stp>
        <tr r="G116" s="1"/>
      </tp>
      <tp>
        <v>195.69</v>
        <stp/>
        <stp>ContractData</stp>
        <stp>S.CRM</stp>
        <stp>High</stp>
        <stp/>
        <stp>T</stp>
        <tr r="G117" s="1"/>
      </tp>
      <tp>
        <v>101.33</v>
        <stp/>
        <stp>ContractData</stp>
        <stp>S.CRH</stp>
        <stp>High</stp>
        <stp/>
        <stp>T</stp>
        <tr r="G115" s="1"/>
      </tp>
      <tp>
        <v>653</v>
        <stp/>
        <stp>ContractData</stp>
        <stp>S.CMI</stp>
        <stp>High</stp>
        <stp/>
        <stp>T</stp>
        <tr r="G101" s="1"/>
      </tp>
      <tp>
        <v>268.53000000000003</v>
        <stp/>
        <stp>ContractData</stp>
        <stp>S.CME</stp>
        <stp>High</stp>
        <stp/>
        <stp>T</stp>
        <tr r="G99" s="1"/>
      </tp>
      <tp>
        <v>32.92</v>
        <stp/>
        <stp>ContractData</stp>
        <stp>S.CMG</stp>
        <stp>High</stp>
        <stp/>
        <stp>T</stp>
        <tr r="G100" s="1"/>
      </tp>
      <tp>
        <v>139.17000000000002</v>
        <stp/>
        <stp>ContractData</stp>
        <stp>S.DTE</stp>
        <stp>Open</stp>
        <stp/>
        <stp>T</stp>
        <tr r="F148" s="1"/>
      </tp>
      <tp>
        <v>2.9199999999999875</v>
        <stp/>
        <stp>ContractData</stp>
        <stp>S.VST</stp>
        <stp>NetLastTrade</stp>
        <stp/>
        <stp>T</stp>
        <tr r="D476" s="1"/>
      </tp>
      <tp>
        <v>70.67</v>
        <stp/>
        <stp>ContractData</stp>
        <stp>S.CMS</stp>
        <stp>High</stp>
        <stp/>
        <stp>T</stp>
        <tr r="G102" s="1"/>
      </tp>
      <tp>
        <v>124</v>
        <stp/>
        <stp>ContractData</stp>
        <stp>S.DUK</stp>
        <stp>Open</stp>
        <stp/>
        <stp>T</stp>
        <tr r="F149" s="1"/>
      </tp>
      <tp>
        <v>108.06</v>
        <stp/>
        <stp>ContractData</stp>
        <stp>S.CLX</stp>
        <stp>High</stp>
        <stp/>
        <stp>T</stp>
        <tr r="G97" s="1"/>
      </tp>
      <tp>
        <v>0.1400000000000432</v>
        <stp/>
        <stp>ContractData</stp>
        <stp>S.VRT</stp>
        <stp>NetLastTrade</stp>
        <stp/>
        <stp>T</stp>
        <tr r="D474" s="1"/>
      </tp>
      <tp>
        <v>43.78</v>
        <stp/>
        <stp>ContractData</stp>
        <stp>S.DVN</stp>
        <stp>Open</stp>
        <stp/>
        <stp>T</stp>
        <tr r="F151" s="1"/>
      </tp>
      <tp>
        <v>76.600000000000009</v>
        <stp/>
        <stp>ContractData</stp>
        <stp>S.COO</stp>
        <stp>High</stp>
        <stp/>
        <stp>T</stp>
        <tr r="G108" s="1"/>
      </tp>
      <tp>
        <v>219.33</v>
        <stp/>
        <stp>ContractData</stp>
        <stp>S.COF</stp>
        <stp>High</stp>
        <stp/>
        <stp>T</stp>
        <tr r="G105" s="1"/>
      </tp>
      <tp>
        <v>182.33</v>
        <stp/>
        <stp>ContractData</stp>
        <stp>S.DVA</stp>
        <stp>Open</stp>
        <stp/>
        <stp>T</stp>
        <tr r="F150" s="1"/>
      </tp>
      <tp>
        <v>121.62</v>
        <stp/>
        <stp>ContractData</stp>
        <stp>S.COP</stp>
        <stp>High</stp>
        <stp/>
        <stp>T</stp>
        <tr r="G109" s="1"/>
      </tp>
      <tp>
        <v>325.69</v>
        <stp/>
        <stp>ContractData</stp>
        <stp>S.COR</stp>
        <stp>High</stp>
        <stp/>
        <stp>T</stp>
        <tr r="G110" s="1"/>
      </tp>
      <tp>
        <v>67.66</v>
        <stp/>
        <stp>ContractData</stp>
        <stp>S.CNC</stp>
        <stp>High</stp>
        <stp/>
        <stp>T</stp>
        <tr r="G103" s="1"/>
      </tp>
      <tp>
        <v>41.68</v>
        <stp/>
        <stp>ContractData</stp>
        <stp>S.CNP</stp>
        <stp>High</stp>
        <stp/>
        <stp>T</stp>
        <tr r="G104" s="1"/>
      </tp>
      <tp>
        <v>343.79</v>
        <stp/>
        <stp>ContractData</stp>
        <stp>S.DPZ</stp>
        <stp>Open</stp>
        <stp/>
        <stp>T</stp>
        <tr r="F146" s="1"/>
      </tp>
      <tp>
        <v>103.66</v>
        <stp/>
        <stp>ContractData</stp>
        <stp>S.CHD</stp>
        <stp>High</stp>
        <stp/>
        <stp>T</stp>
        <tr r="G90" s="1"/>
      </tp>
      <tp>
        <v>214.57</v>
        <stp/>
        <stp>ContractData</stp>
        <stp>S.DRI</stp>
        <stp>Open</stp>
        <stp/>
        <stp>T</stp>
        <tr r="F147" s="1"/>
      </tp>
      <tp>
        <v>-0.81999999999999318</v>
        <stp/>
        <stp>ContractData</stp>
        <stp>S.VTR</stp>
        <stp>NetLastTrade</stp>
        <stp/>
        <stp>T</stp>
        <tr r="D477" s="1"/>
      </tp>
      <tp>
        <v>274.88</v>
        <stp/>
        <stp>ContractData</stp>
        <stp>S.CEG</stp>
        <stp>High</stp>
        <stp/>
        <stp>T</stp>
        <tr r="G87" s="1"/>
      </tp>
      <tp>
        <v>137.1</v>
        <stp/>
        <stp>ContractData</stp>
        <stp>S.CDW</stp>
        <stp>High</stp>
        <stp/>
        <stp>T</stp>
        <tr r="G86" s="1"/>
      </tp>
      <tp>
        <v>72.91</v>
        <stp/>
        <stp>ContractData</stp>
        <stp>S.CFG</stp>
        <stp>High</stp>
        <stp/>
        <stp>T</stp>
        <tr r="G89" s="1"/>
      </tp>
      <tp>
        <v>239.54</v>
        <stp/>
        <stp>ContractData</stp>
        <stp>S.CAH</stp>
        <stp>High</stp>
        <stp/>
        <stp>T</stp>
        <tr r="G76" s="1"/>
      </tp>
      <tp>
        <v>854.93000000000006</v>
        <stp/>
        <stp>ContractData</stp>
        <stp>S.CAT</stp>
        <stp>High</stp>
        <stp/>
        <stp>T</stp>
        <tr r="G79" s="1"/>
      </tp>
      <tp>
        <v>28.490000000000002</v>
        <stp/>
        <stp>ContractData</stp>
        <stp>S.CCL</stp>
        <stp>High</stp>
        <stp/>
        <stp>T</stp>
        <tr r="G84" s="1"/>
      </tp>
      <tp>
        <v>75.31</v>
        <stp/>
        <stp>ContractData</stp>
        <stp>S.CCI</stp>
        <stp>High</stp>
        <stp/>
        <stp>T</stp>
        <tr r="G83" s="1"/>
      </tp>
      <tp>
        <v>190.8</v>
        <stp/>
        <stp>ContractData</stp>
        <stp>S.FANG</stp>
        <stp>Open</stp>
        <stp/>
        <stp>T</stp>
        <tr r="F181" s="1"/>
      </tp>
      <tp>
        <v>-0.25999999999999091</v>
        <stp/>
        <stp>ContractData</stp>
        <stp>S.HSIC</stp>
        <stp>NetLastTrade</stp>
        <stp/>
        <stp>T</stp>
        <tr r="D235" s="1"/>
      </tp>
      <tp>
        <v>365.38</v>
        <stp/>
        <stp>ContractData</stp>
        <stp>S.PANW</stp>
        <stp>Open</stp>
        <stp/>
        <stp>T</stp>
        <tr r="F357" s="1"/>
      </tp>
      <tp>
        <v>62.93</v>
        <stp/>
        <stp>ContractData</stp>
        <stp>S.BALL</stp>
        <stp>Open</stp>
        <stp/>
        <stp>T</stp>
        <tr r="F55" s="1"/>
      </tp>
      <tp>
        <v>-0.11999999999999922</v>
        <stp/>
        <stp>ContractData</stp>
        <stp>S.PSKY</stp>
        <stp>NetLastTrade</stp>
        <stp/>
        <stp>T</stp>
        <tr r="D381" s="1"/>
      </tp>
      <tp>
        <v>1.6899999999999977</v>
        <stp/>
        <stp>ContractData</stp>
        <stp>S.TSLA</stp>
        <stp>NetLastTrade</stp>
        <stp/>
        <stp>T</stp>
        <tr r="D448" s="1"/>
      </tp>
      <tp>
        <v>-14.629999999999995</v>
        <stp/>
        <stp>ContractData</stp>
        <stp>S.FSLR</stp>
        <stp>NetLastTrade</stp>
        <stp/>
        <stp>T</stp>
        <tr r="D199" s="1"/>
      </tp>
      <tp>
        <v>1.9099999999999966</v>
        <stp/>
        <stp>ContractData</stp>
        <stp>S.CSCO</stp>
        <stp>NetLastTrade</stp>
        <stp/>
        <stp>T</stp>
        <tr r="D119" s="1"/>
      </tp>
      <tp>
        <v>-0.12000000000000455</v>
        <stp/>
        <stp>ContractData</stp>
        <stp>S.TSCO</stp>
        <stp>NetLastTrade</stp>
        <stp/>
        <stp>T</stp>
        <tr r="D447" s="1"/>
      </tp>
      <tp>
        <v>2.3900000000001</v>
        <stp/>
        <stp>ContractData</stp>
        <stp>S.MSCI</stp>
        <stp>NetLastTrade</stp>
        <stp/>
        <stp>T</stp>
        <tr r="D322" s="1"/>
      </tp>
      <tp>
        <v>0.5</v>
        <stp/>
        <stp>ContractData</stp>
        <stp>S.CSGP</stp>
        <stp>NetLastTrade</stp>
        <stp/>
        <stp>T</stp>
        <tr r="D120" s="1"/>
      </tp>
      <tp>
        <v>10.129999999999995</v>
        <stp/>
        <stp>ContractData</stp>
        <stp>S.MSFT</stp>
        <stp>NetLastTrade</stp>
        <stp/>
        <stp>T</stp>
        <tr r="D323" s="1"/>
      </tp>
      <tp>
        <v>119.74000000000001</v>
        <stp/>
        <stp>ContractData</stp>
        <stp>S.PAYX</stp>
        <stp>Open</stp>
        <stp/>
        <stp>T</stp>
        <tr r="F358" s="1"/>
      </tp>
      <tp>
        <v>8.9499999999999886</v>
        <stp/>
        <stp>ContractData</stp>
        <stp>S.ISRG</stp>
        <stp>NetLastTrade</stp>
        <stp/>
        <stp>T</stp>
        <tr r="D255" s="1"/>
      </tp>
      <tp>
        <v>75.11</v>
        <stp/>
        <stp>ContractData</stp>
        <stp>S.NFLX</stp>
        <stp>High</stp>
        <stp/>
        <stp>T</stp>
        <tr r="G333" s="1"/>
      </tp>
      <tp>
        <v>63.940000000000005</v>
        <stp/>
        <stp>ContractData</stp>
        <stp>S.CARR</stp>
        <stp>Open</stp>
        <stp/>
        <stp>T</stp>
        <tr r="F77" s="1"/>
      </tp>
      <tp>
        <v>212.5</v>
        <stp/>
        <stp>ContractData</stp>
        <stp>S.DASH</stp>
        <stp>Open</stp>
        <stp/>
        <stp>T</stp>
        <tr r="F130" s="1"/>
      </tp>
      <tp>
        <v>825.28</v>
        <stp/>
        <stp>ContractData</stp>
        <stp>S.CASY</stp>
        <stp>Open</stp>
        <stp/>
        <stp>T</stp>
        <tr r="F78" s="1"/>
      </tp>
      <tp>
        <v>51.7</v>
        <stp/>
        <stp>ContractData</stp>
        <stp>S.FAST</stp>
        <stp>Open</stp>
        <stp/>
        <stp>T</stp>
        <tr r="F182" s="1"/>
      </tp>
      <tp>
        <v>306.83</v>
        <stp/>
        <stp>ContractData</stp>
        <stp>S.AAPL</stp>
        <stp>Open</stp>
        <stp/>
        <stp>T</stp>
        <tr r="F3" s="1"/>
      </tp>
      <tp>
        <v>415.21000000000004</v>
        <stp/>
        <stp>ContractData</stp>
        <stp>S.FFIV</stp>
        <stp>High</stp>
        <stp/>
        <stp>T</stp>
        <tr r="G189" s="1"/>
      </tp>
      <tp>
        <v>97.62</v>
        <stp/>
        <stp>ContractData</stp>
        <stp>S.VLTO</stp>
        <stp>LastTrade</stp>
        <stp/>
        <stp>T</stp>
        <tr r="C470" s="1"/>
      </tp>
      <tp>
        <v>654170.457200857</v>
        <stp/>
        <stp>StudyData</stp>
        <stp>S.IDXX</stp>
        <stp>MA</stp>
        <stp>InputChoice=Vol,MAType=Sim,Period=21</stp>
        <stp>MA</stp>
        <stp>D</stp>
        <stp>-1</stp>
        <stp>all</stp>
        <stp/>
        <stp/>
        <stp/>
        <stp>T</stp>
        <tr r="N244" s="1"/>
      </tp>
      <tp>
        <v>840</v>
        <stp/>
        <stp>ContractData</stp>
        <stp>S.LITE</stp>
        <stp>LastTrade</stp>
        <stp/>
        <stp>T</stp>
        <tr r="C285" s="1"/>
      </tp>
      <tp>
        <v>554.37</v>
        <stp/>
        <stp>ContractData</stp>
        <stp>S.ULTA</stp>
        <stp>LastTrade</stp>
        <stp/>
        <stp>T</stp>
        <tr r="C460" s="1"/>
      </tp>
      <tp>
        <v>599.93000000000006</v>
        <stp/>
        <stp>ContractData</stp>
        <stp>S.META</stp>
        <stp>LastTrade</stp>
        <stp/>
        <stp>T</stp>
        <tr r="C307" s="1"/>
      </tp>
      <tp>
        <v>98.09</v>
        <stp/>
        <stp>ContractData</stp>
        <stp>S.INTC</stp>
        <stp>LastTrade</stp>
        <stp/>
        <stp>T</stp>
        <tr r="C248" s="1"/>
      </tp>
      <tp>
        <v>57</v>
        <stp/>
        <stp>ContractData</stp>
        <stp>S.FITB</stp>
        <stp>LastTrade</stp>
        <stp/>
        <stp>T</stp>
        <tr r="C193" s="1"/>
      </tp>
      <tp>
        <v>4600032.9001499098</v>
        <stp/>
        <stp>StudyData</stp>
        <stp>S.FOXA</stp>
        <stp>MA</stp>
        <stp>InputChoice=Vol,MAType=Sim,Period=21</stp>
        <stp>MA</stp>
        <stp>D</stp>
        <stp>-1</stp>
        <stp>all</stp>
        <stp/>
        <stp/>
        <stp/>
        <stp>T</stp>
        <tr r="N197" s="1"/>
      </tp>
      <tp>
        <v>115.74000000000001</v>
        <stp/>
        <stp>ContractData</stp>
        <stp>S.RVTY</stp>
        <stp>LastTrade</stp>
        <stp/>
        <stp>T</stp>
        <tr r="C401" s="1"/>
      </tp>
      <tp>
        <v>529.04999999999995</v>
        <stp/>
        <stp>ContractData</stp>
        <stp>S.VRTX</stp>
        <stp>LastTrade</stp>
        <stp/>
        <stp>T</stp>
        <tr r="R30" s="2"/>
        <tr r="C475" s="1"/>
      </tp>
      <tp>
        <v>1112150.476260857</v>
        <stp/>
        <stp>StudyData</stp>
        <stp>S.FDXF</stp>
        <stp>MA</stp>
        <stp>InputChoice=Vol,MAType=Sim,Period=21</stp>
        <stp>MA</stp>
        <stp>D</stp>
        <stp>-1</stp>
        <stp>all</stp>
        <stp/>
        <stp/>
        <stp/>
        <stp>T</stp>
        <tr r="N186" s="1"/>
      </tp>
      <tp>
        <v>329.88</v>
        <stp/>
        <stp>ContractData</stp>
        <stp>S.INTU</stp>
        <stp>LastTrade</stp>
        <stp/>
        <stp>T</stp>
        <tr r="C249" s="1"/>
      </tp>
      <tp>
        <v>49.01</v>
        <stp/>
        <stp>ContractData</stp>
        <stp>S.APTV</stp>
        <stp>LastTrade</stp>
        <stp/>
        <stp>T</stp>
        <tr r="C42" s="1"/>
      </tp>
      <tp>
        <v>179.21</v>
        <stp/>
        <stp>ContractData</stp>
        <stp>S.PLTR</stp>
        <stp>LastTrade</stp>
        <stp/>
        <stp>T</stp>
        <tr r="R38" s="2"/>
        <tr r="C371" s="1"/>
      </tp>
      <tp>
        <v>150.33000000000001</v>
        <stp/>
        <stp>ContractData</stp>
        <stp>S.CHTR</stp>
        <stp>LastTrade</stp>
        <stp/>
        <stp>T</stp>
        <tr r="C92" s="1"/>
      </tp>
      <tp>
        <v>130.35</v>
        <stp/>
        <stp>ContractData</stp>
        <stp>S.DLTR</stp>
        <stp>LastTrade</stp>
        <stp/>
        <stp>T</stp>
        <tr r="C142" s="1"/>
      </tp>
      <tp>
        <v>29.75</v>
        <stp/>
        <stp>ContractData</stp>
        <stp>S.KDP</stp>
        <stp>Open</stp>
        <stp/>
        <stp>T</stp>
        <tr r="F266" s="1"/>
      </tp>
      <tp>
        <v>22.63</v>
        <stp/>
        <stp>ContractData</stp>
        <stp>S.KEY</stp>
        <stp>Open</stp>
        <stp/>
        <stp>T</stp>
        <tr r="F267" s="1"/>
      </tp>
      <tp>
        <v>61.980000000000004</v>
        <stp/>
        <stp>ContractData</stp>
        <stp>S.LYB</stp>
        <stp>High</stp>
        <stp/>
        <stp>T</stp>
        <tr r="G294" s="1"/>
      </tp>
      <tp>
        <v>183.53</v>
        <stp/>
        <stp>ContractData</stp>
        <stp>S.LYV</stp>
        <stp>High</stp>
        <stp/>
        <stp>T</stp>
        <tr r="G295" s="1"/>
      </tp>
      <tp>
        <v>46.44</v>
        <stp/>
        <stp>ContractData</stp>
        <stp>S.LUV</stp>
        <stp>High</stp>
        <stp/>
        <stp>T</stp>
        <tr r="G292" s="1"/>
      </tp>
      <tp>
        <v>31.080000000000002</v>
        <stp/>
        <stp>ContractData</stp>
        <stp>S.KMI</stp>
        <stp>Open</stp>
        <stp/>
        <stp>T</stp>
        <tr r="F274" s="1"/>
      </tp>
      <tp>
        <v>108.37</v>
        <stp/>
        <stp>ContractData</stp>
        <stp>S.KMB</stp>
        <stp>Open</stp>
        <stp/>
        <stp>T</stp>
        <tr r="F273" s="1"/>
      </tp>
      <tp>
        <v>0.71238095239999999</v>
        <stp/>
        <stp>StudyData</stp>
        <stp>ATR(S.T,MAType:=Sim,Period:=21)</stp>
        <stp>Bar</stp>
        <stp/>
        <stp>Close</stp>
        <stp>D</stp>
        <stp/>
        <stp/>
        <stp/>
        <stp/>
        <stp/>
        <stp>T</stp>
        <tr r="O428" s="1"/>
      </tp>
      <tp>
        <v>7.9685714285999998</v>
        <stp/>
        <stp>StudyData</stp>
        <stp>ATR(S.V,MAType:=Sim,Period:=21)</stp>
        <stp>Bar</stp>
        <stp/>
        <stp>Close</stp>
        <stp>D</stp>
        <stp/>
        <stp/>
        <stp/>
        <stp/>
        <stp/>
        <stp>T</stp>
        <tr r="O466" s="1"/>
      </tp>
      <tp>
        <v>7.3728571429</v>
        <stp/>
        <stp>StudyData</stp>
        <stp>ATR(S.Q,MAType:=Sim,Period:=21)</stp>
        <stp>Bar</stp>
        <stp/>
        <stp>Close</stp>
        <stp>D</stp>
        <stp/>
        <stp/>
        <stp/>
        <stp/>
        <stp/>
        <stp>T</stp>
        <tr r="O386" s="1"/>
      </tp>
      <tp>
        <v>1.3776190476000001</v>
        <stp/>
        <stp>StudyData</stp>
        <stp>ATR(S.D,MAType:=Sim,Period:=21)</stp>
        <stp>Bar</stp>
        <stp/>
        <stp>Close</stp>
        <stp>D</stp>
        <stp/>
        <stp/>
        <stp/>
        <stp/>
        <stp/>
        <stp>T</stp>
        <tr r="O128" s="1"/>
      </tp>
      <tp>
        <v>0.48285714289999998</v>
        <stp/>
        <stp>StudyData</stp>
        <stp>ATR(S.F,MAType:=Sim,Period:=21)</stp>
        <stp>Bar</stp>
        <stp/>
        <stp>Close</stp>
        <stp>D</stp>
        <stp/>
        <stp/>
        <stp/>
        <stp/>
        <stp/>
        <stp>T</stp>
        <tr r="O180" s="1"/>
      </tp>
      <tp>
        <v>3.8838095238000001</v>
        <stp/>
        <stp>StudyData</stp>
        <stp>ATR(S.A,MAType:=Sim,Period:=21)</stp>
        <stp>Bar</stp>
        <stp/>
        <stp>Close</stp>
        <stp>D</stp>
        <stp/>
        <stp/>
        <stp/>
        <stp/>
        <stp/>
        <stp>T</stp>
        <tr r="O2" s="1"/>
      </tp>
      <tp>
        <v>3.9085714286000002</v>
        <stp/>
        <stp>StudyData</stp>
        <stp>ATR(S.C,MAType:=Sim,Period:=21)</stp>
        <stp>Bar</stp>
        <stp/>
        <stp>Close</stp>
        <stp>D</stp>
        <stp/>
        <stp/>
        <stp/>
        <stp/>
        <stp/>
        <stp>T</stp>
        <tr r="O75" s="1"/>
      </tp>
      <tp>
        <v>2.2676190476000002</v>
        <stp/>
        <stp>StudyData</stp>
        <stp>ATR(S.L,MAType:=Sim,Period:=21)</stp>
        <stp>Bar</stp>
        <stp/>
        <stp>Close</stp>
        <stp>D</stp>
        <stp/>
        <stp/>
        <stp/>
        <stp/>
        <stp/>
        <stp>T</stp>
        <tr r="O278" s="1"/>
      </tp>
      <tp>
        <v>1.2485714286</v>
        <stp/>
        <stp>StudyData</stp>
        <stp>ATR(S.O,MAType:=Sim,Period:=21)</stp>
        <stp>Bar</stp>
        <stp/>
        <stp>Close</stp>
        <stp>D</stp>
        <stp/>
        <stp/>
        <stp/>
        <stp/>
        <stp/>
        <stp>T</stp>
        <tr r="O348" s="1"/>
      </tp>
      <tp>
        <v>3.9128571429000001</v>
        <stp/>
        <stp>StudyData</stp>
        <stp>ATR(S.J,MAType:=Sim,Period:=21)</stp>
        <stp>Bar</stp>
        <stp/>
        <stp>Close</stp>
        <stp>D</stp>
        <stp/>
        <stp/>
        <stp/>
        <stp/>
        <stp/>
        <stp>T</stp>
        <tr r="O259" s="1"/>
      </tp>
      <tp>
        <v>46.09</v>
        <stp/>
        <stp>ContractData</stp>
        <stp>S.LVS</stp>
        <stp>High</stp>
        <stp/>
        <stp>T</stp>
        <tr r="G293" s="1"/>
      </tp>
      <tp>
        <v>25.25</v>
        <stp/>
        <stp>ContractData</stp>
        <stp>S.KHC</stp>
        <stp>Open</stp>
        <stp/>
        <stp>T</stp>
        <tr r="F269" s="1"/>
      </tp>
      <tp>
        <v>24.330000000000002</v>
        <stp/>
        <stp>ContractData</stp>
        <stp>S.KIM</stp>
        <stp>Open</stp>
        <stp/>
        <stp>T</stp>
        <tr r="F270" s="1"/>
      </tp>
      <tp>
        <v>101.81</v>
        <stp/>
        <stp>ContractData</stp>
        <stp>S.KKR</stp>
        <stp>Open</stp>
        <stp/>
        <stp>T</stp>
        <tr r="F271" s="1"/>
      </tp>
      <tp>
        <v>604.95000000000005</v>
        <stp/>
        <stp>ContractData</stp>
        <stp>S.LMT</stp>
        <stp>High</stp>
        <stp/>
        <stp>T</stp>
        <tr r="G287" s="1"/>
      </tp>
      <tp>
        <v>1218</v>
        <stp/>
        <stp>ContractData</stp>
        <stp>S.LLY</stp>
        <stp>High</stp>
        <stp/>
        <stp>T</stp>
        <tr r="G286" s="1"/>
      </tp>
      <tp>
        <v>221.23000000000002</v>
        <stp/>
        <stp>ContractData</stp>
        <stp>S.LOW</stp>
        <stp>High</stp>
        <stp/>
        <stp>T</stp>
        <tr r="G289" s="1"/>
      </tp>
      <tp>
        <v>69.540000000000006</v>
        <stp/>
        <stp>ContractData</stp>
        <stp>S.LNT</stp>
        <stp>High</stp>
        <stp/>
        <stp>T</stp>
        <tr r="G288" s="1"/>
      </tp>
      <tp>
        <v>490.55</v>
        <stp/>
        <stp>ContractData</stp>
        <stp>S.LIN</stp>
        <stp>High</stp>
        <stp/>
        <stp>T</stp>
        <tr r="G284" s="1"/>
      </tp>
      <tp>
        <v>439.96000000000004</v>
        <stp/>
        <stp>ContractData</stp>
        <stp>S.LII</stp>
        <stp>High</stp>
        <stp/>
        <stp>T</stp>
        <tr r="G283" s="1"/>
      </tp>
      <tp>
        <v>294.14</v>
        <stp/>
        <stp>ContractData</stp>
        <stp>S.LHX</stp>
        <stp>High</stp>
        <stp/>
        <stp>T</stp>
        <tr r="G282" s="1"/>
      </tp>
      <tp>
        <v>-4.1399999999999864</v>
        <stp/>
        <stp>ContractData</stp>
        <stp>S.YUM</stp>
        <stp>NetLastTrade</stp>
        <stp/>
        <stp>T</stp>
        <tr r="D501" s="1"/>
      </tp>
      <tp>
        <v>87.76</v>
        <stp/>
        <stp>ContractData</stp>
        <stp>S.LEN</stp>
        <stp>High</stp>
        <stp/>
        <stp>T</stp>
        <tr r="G280" s="1"/>
      </tp>
      <tp>
        <v>3243385.8043</v>
        <stp/>
        <stp>ContractData</stp>
        <stp>S.LITE</stp>
        <stp>T_CVol</stp>
        <stp/>
        <stp>T</stp>
        <tr r="F39" s="2"/>
        <tr r="M285" s="1"/>
      </tp>
      <tp>
        <v>5399275.0396659998</v>
        <stp/>
        <stp>ContractData</stp>
        <stp>S.KVUE</stp>
        <stp>T_CVol</stp>
        <stp/>
        <stp>T</stp>
        <tr r="M277" s="1"/>
      </tp>
      <tp>
        <v>444243.75116500002</v>
        <stp/>
        <stp>ContractData</stp>
        <stp>S.EXPE</stp>
        <stp>T_CVol</stp>
        <stp/>
        <stp>T</stp>
        <tr r="M178" s="1"/>
      </tp>
      <tp>
        <v>52460.004853999999</v>
        <stp/>
        <stp>ContractData</stp>
        <stp>S.ERIE</stp>
        <stp>T_CVol</stp>
        <stp/>
        <stp>T</stp>
        <tr r="M168" s="1"/>
      </tp>
      <tp>
        <v>159539.384307</v>
        <stp/>
        <stp>ContractData</stp>
        <stp>S.ALLE</stp>
        <stp>T_CVol</stp>
        <stp/>
        <stp>T</stp>
        <tr r="M25" s="1"/>
      </tp>
      <tp>
        <v>1244691.229938</v>
        <stp/>
        <stp>ContractData</stp>
        <stp>S.ADBE</stp>
        <stp>T_CVol</stp>
        <stp/>
        <stp>T</stp>
        <tr r="M9" s="1"/>
      </tp>
      <tp>
        <v>4034199.7557760002</v>
        <stp/>
        <stp>ContractData</stp>
        <stp>S.MO</stp>
        <stp>T_CVol</stp>
        <stp/>
        <stp>T</stp>
        <tr r="M313" s="1"/>
      </tp>
      <tp>
        <v>4869552.0669630002</v>
        <stp/>
        <stp>ContractData</stp>
        <stp>S.KO</stp>
        <stp>T_CVol</stp>
        <stp/>
        <stp>T</stp>
        <tr r="M275" s="1"/>
      </tp>
      <tp>
        <v>1268270.079499</v>
        <stp/>
        <stp>ContractData</stp>
        <stp>S.SO</stp>
        <stp>T_CVol</stp>
        <stp/>
        <stp>T</stp>
        <tr r="M412" s="1"/>
      </tp>
      <tp>
        <v>129997.222083</v>
        <stp/>
        <stp>ContractData</stp>
        <stp>S.CBOE</stp>
        <stp>T_CVol</stp>
        <stp/>
        <stp>T</stp>
        <tr r="M81" s="1"/>
      </tp>
      <tp>
        <v>329950.87116799998</v>
        <stp/>
        <stp>ContractData</stp>
        <stp>S.CBRE</stp>
        <stp>T_CVol</stp>
        <stp/>
        <stp>T</stp>
        <tr r="M82" s="1"/>
      </tp>
      <tp>
        <v>-3.1299999999999955</v>
        <stp/>
        <stp>ContractData</stp>
        <stp>S.ERIE</stp>
        <stp>NetLastTrade</stp>
        <stp/>
        <stp>T</stp>
        <tr r="D168" s="1"/>
      </tp>
      <tp>
        <v>12.010000000000105</v>
        <stp/>
        <stp>ContractData</stp>
        <stp>S.BRKB</stp>
        <stp>NetLastTrade</stp>
        <stp/>
        <stp>T</stp>
        <tr r="D70" s="1"/>
      </tp>
      <tp>
        <v>0.59000000000003183</v>
        <stp/>
        <stp>ContractData</stp>
        <stp>S.GRMN</stp>
        <stp>NetLastTrade</stp>
        <stp/>
        <stp>T</stp>
        <tr r="D218" s="1"/>
      </tp>
      <tp>
        <v>-0.51999999999999602</v>
        <stp/>
        <stp>ContractData</stp>
        <stp>S.TRMB</stp>
        <stp>NetLastTrade</stp>
        <stp/>
        <stp>T</stp>
        <tr r="D444" s="1"/>
      </tp>
      <tp>
        <v>-1.2099999999999937</v>
        <stp/>
        <stp>ContractData</stp>
        <stp>S.ORLY</stp>
        <stp>NetLastTrade</stp>
        <stp/>
        <stp>T</stp>
        <tr r="D354" s="1"/>
      </tp>
      <tp>
        <v>6.0000000000002274E-2</v>
        <stp/>
        <stp>ContractData</stp>
        <stp>S.TROW</stp>
        <stp>NetLastTrade</stp>
        <stp/>
        <stp>T</stp>
        <tr r="D445" s="1"/>
      </tp>
      <tp>
        <v>0.20000000000000284</v>
        <stp/>
        <stp>ContractData</stp>
        <stp>S.MRNA</stp>
        <stp>NetLastTrade</stp>
        <stp/>
        <stp>T</stp>
        <tr r="D318" s="1"/>
      </tp>
      <tp>
        <v>2.7199999999999989</v>
        <stp/>
        <stp>ContractData</stp>
        <stp>S.ORCL</stp>
        <stp>NetLastTrade</stp>
        <stp/>
        <stp>T</stp>
        <tr r="D353" s="1"/>
      </tp>
      <tp>
        <v>-2.7400000000000091</v>
        <stp/>
        <stp>ContractData</stp>
        <stp>S.LRCX</stp>
        <stp>NetLastTrade</stp>
        <stp/>
        <stp>T</stp>
        <tr r="D290" s="1"/>
      </tp>
      <tp>
        <v>1.0546632660095134</v>
        <stp/>
        <stp>StudyData</stp>
        <stp>S.J</stp>
        <stp>PCB</stp>
        <stp>BaseType=Index,Index=1</stp>
        <stp>Close</stp>
        <stp>W</stp>
        <stp>0</stp>
        <stp>all</stp>
        <stp/>
        <stp/>
        <stp/>
        <stp>T</stp>
        <tr r="I259" s="1"/>
      </tp>
      <tp>
        <v>16.349206349206344</v>
        <stp/>
        <stp>StudyData</stp>
        <stp>S.J</stp>
        <stp>PCB</stp>
        <stp>BaseType=Index,Index=1</stp>
        <stp>Close</stp>
        <stp>Q</stp>
        <stp>0</stp>
        <stp>all</stp>
        <stp/>
        <stp/>
        <stp/>
        <stp>T</stp>
        <tr r="K259" s="1"/>
      </tp>
      <tp>
        <v>10.674920730786642</v>
        <stp/>
        <stp>StudyData</stp>
        <stp>S.J</stp>
        <stp>PCB</stp>
        <stp>BaseType=Index,Index=1</stp>
        <stp>Close</stp>
        <stp>A</stp>
        <stp>0</stp>
        <stp>all</stp>
        <stp/>
        <stp/>
        <stp/>
        <stp>T</stp>
        <tr r="L259" s="1"/>
      </tp>
      <tp>
        <v>8.6489290743348306</v>
        <stp/>
        <stp>StudyData</stp>
        <stp>S.J</stp>
        <stp>PCB</stp>
        <stp>BaseType=Index,Index=1</stp>
        <stp>Close</stp>
        <stp>M</stp>
        <stp>0</stp>
        <stp>all</stp>
        <stp/>
        <stp/>
        <stp/>
        <stp>T</stp>
        <tr r="J259" s="1"/>
      </tp>
      <tp>
        <v>-1.0199999999999818</v>
        <stp/>
        <stp>ContractData</stp>
        <stp>S.ARES</stp>
        <stp>NetLastTrade</stp>
        <stp/>
        <stp>T</stp>
        <tr r="D44" s="1"/>
      </tp>
      <tp>
        <v>4.9900000000000091</v>
        <stp/>
        <stp>ContractData</stp>
        <stp>S.TRGP</stp>
        <stp>NetLastTrade</stp>
        <stp/>
        <stp>T</stp>
        <tr r="D443" s="1"/>
      </tp>
      <tp>
        <v>0.94999999999998863</v>
        <stp/>
        <stp>ContractData</stp>
        <stp>S.VRSN</stp>
        <stp>NetLastTrade</stp>
        <stp/>
        <stp>T</stp>
        <tr r="D473" s="1"/>
      </tp>
      <tp>
        <v>-9.5699999999999932</v>
        <stp/>
        <stp>ContractData</stp>
        <stp>S.VRSK</stp>
        <stp>NetLastTrade</stp>
        <stp/>
        <stp>T</stp>
        <tr r="D472" s="1"/>
      </tp>
      <tp>
        <v>-0.71999999999999886</v>
        <stp/>
        <stp>ContractData</stp>
        <stp>S.MRSH</stp>
        <stp>NetLastTrade</stp>
        <stp/>
        <stp>T</stp>
        <tr r="D319" s="1"/>
      </tp>
      <tp>
        <v>32.979999999999961</v>
        <stp/>
        <stp>ContractData</stp>
        <stp>S.VRTX</stp>
        <stp>NetLastTrade</stp>
        <stp/>
        <stp>T</stp>
        <tr r="D475" s="1"/>
      </tp>
      <tp>
        <v>11.47999999999999</v>
        <stp/>
        <stp>ContractData</stp>
        <stp>S.CRWD</stp>
        <stp>NetLastTrade</stp>
        <stp/>
        <stp>T</stp>
        <tr r="D118" s="1"/>
      </tp>
      <tp>
        <v>-3.1500000000000057</v>
        <stp/>
        <stp>ContractData</stp>
        <stp>S.MRVL</stp>
        <stp>NetLastTrade</stp>
        <stp/>
        <stp>T</stp>
        <tr r="D320" s="1"/>
      </tp>
      <tp>
        <v>16780536.185761999</v>
        <stp/>
        <stp>ContractData</stp>
        <stp>S.F</stp>
        <stp>T_CVol</stp>
        <stp/>
        <stp>T</stp>
        <tr r="M180" s="1"/>
      </tp>
      <tp>
        <v>1192419.0913394771</v>
        <stp/>
        <stp>StudyData</stp>
        <stp>S.KEYS</stp>
        <stp>MA</stp>
        <stp>InputChoice=Vol,MAType=Sim,Period=21</stp>
        <stp>MA</stp>
        <stp>D</stp>
        <stp>-1</stp>
        <stp>all</stp>
        <stp/>
        <stp/>
        <stp/>
        <stp>T</stp>
        <tr r="N268" s="1"/>
      </tp>
      <tp>
        <v>3190655.3020988102</v>
        <stp/>
        <stp>StudyData</stp>
        <stp>S.PAYX</stp>
        <stp>MA</stp>
        <stp>InputChoice=Vol,MAType=Sim,Period=21</stp>
        <stp>MA</stp>
        <stp>D</stp>
        <stp>-1</stp>
        <stp>all</stp>
        <stp/>
        <stp/>
        <stp/>
        <stp>T</stp>
        <tr r="N358" s="1"/>
      </tp>
      <tp>
        <v>19</v>
        <stp/>
        <stp>ContractData</stp>
        <stp>S.KVUE</stp>
        <stp>LastTrade</stp>
        <stp/>
        <stp>T</stp>
        <tr r="C277" s="1"/>
      </tp>
      <tp>
        <v>105.06</v>
        <stp/>
        <stp>ContractData</stp>
        <stp>S.SBUX</stp>
        <stp>LastTrade</stp>
        <stp/>
        <stp>T</stp>
        <tr r="C403" s="1"/>
      </tp>
      <tp>
        <v>175.5</v>
        <stp/>
        <stp>ContractData</stp>
        <stp>S.TMUS</stp>
        <stp>LastTrade</stp>
        <stp/>
        <stp>T</stp>
        <tr r="C440" s="1"/>
      </tp>
      <tp>
        <v>345.04</v>
        <stp/>
        <stp>ContractData</stp>
        <stp>S.JBL</stp>
        <stp>Open</stp>
        <stp/>
        <stp>T</stp>
        <tr r="F261" s="1"/>
      </tp>
      <tp>
        <v>-1.3700000000000045</v>
        <stp/>
        <stp>ContractData</stp>
        <stp>S.XEL</stp>
        <stp>NetLastTrade</stp>
        <stp/>
        <stp>T</stp>
        <tr r="D497" s="1"/>
      </tp>
      <tp>
        <v>153.30000000000001</v>
        <stp/>
        <stp>ContractData</stp>
        <stp>S.JCI</stp>
        <stp>Open</stp>
        <stp/>
        <stp>T</stp>
        <tr r="F262" s="1"/>
      </tp>
      <tp>
        <v>1437.64</v>
        <stp/>
        <stp>ContractData</stp>
        <stp>S.MTD</stp>
        <stp>High</stp>
        <stp/>
        <stp>T</stp>
        <tr r="G326" s="1"/>
      </tp>
      <tp>
        <v>251.5</v>
        <stp/>
        <stp>ContractData</stp>
        <stp>S.MTB</stp>
        <stp>High</stp>
        <stp/>
        <stp>T</stp>
        <tr r="G325" s="1"/>
      </tp>
      <tp>
        <v>259.06</v>
        <stp/>
        <stp>ContractData</stp>
        <stp>S.JNJ</stp>
        <stp>Open</stp>
        <stp/>
        <stp>T</stp>
        <tr r="F264" s="1"/>
      </tp>
      <tp>
        <v>5.1700000000000159</v>
        <stp/>
        <stp>ContractData</stp>
        <stp>S.XOM</stp>
        <stp>NetLastTrade</stp>
        <stp/>
        <stp>T</stp>
        <tr r="D498" s="1"/>
      </tp>
      <tp>
        <v>312.88</v>
        <stp/>
        <stp>ContractData</stp>
        <stp>S.MPC</stp>
        <stp>High</stp>
        <stp/>
        <stp>T</stp>
        <tr r="G315" s="1"/>
      </tp>
      <tp>
        <v>469.99</v>
        <stp/>
        <stp>ContractData</stp>
        <stp>S.MSI</stp>
        <stp>High</stp>
        <stp/>
        <stp>T</stp>
        <tr r="G324" s="1"/>
      </tp>
      <tp>
        <v>130.41</v>
        <stp/>
        <stp>ContractData</stp>
        <stp>S.MRK</stp>
        <stp>High</stp>
        <stp/>
        <stp>T</stp>
        <tr r="G317" s="1"/>
      </tp>
      <tp>
        <v>183.5</v>
        <stp/>
        <stp>ContractData</stp>
        <stp>S.MMM</stp>
        <stp>High</stp>
        <stp/>
        <stp>T</stp>
        <tr r="G311" s="1"/>
      </tp>
      <tp>
        <v>549.51</v>
        <stp/>
        <stp>ContractData</stp>
        <stp>S.MLM</stp>
        <stp>High</stp>
        <stp/>
        <stp>T</stp>
        <tr r="G310" s="1"/>
      </tp>
      <tp>
        <v>23.09</v>
        <stp/>
        <stp>ContractData</stp>
        <stp>S.MOS</stp>
        <stp>High</stp>
        <stp/>
        <stp>T</stp>
        <tr r="G314" s="1"/>
      </tp>
      <tp>
        <v>357.96</v>
        <stp/>
        <stp>ContractData</stp>
        <stp>S.JPM</stp>
        <stp>Open</stp>
        <stp/>
        <stp>T</stp>
        <tr r="F265" s="1"/>
      </tp>
      <tp>
        <v>53.75</v>
        <stp/>
        <stp>ContractData</stp>
        <stp>S.MKC</stp>
        <stp>High</stp>
        <stp/>
        <stp>T</stp>
        <tr r="G309" s="1"/>
      </tp>
      <tp>
        <v>98.09</v>
        <stp/>
        <stp>ContractData</stp>
        <stp>S.MET</stp>
        <stp>High</stp>
        <stp/>
        <stp>T</stp>
        <tr r="G306" s="1"/>
      </tp>
      <tp>
        <v>88.74</v>
        <stp/>
        <stp>ContractData</stp>
        <stp>S.MDT</stp>
        <stp>High</stp>
        <stp/>
        <stp>T</stp>
        <tr r="G305" s="1"/>
      </tp>
      <tp>
        <v>44.39</v>
        <stp/>
        <stp>ContractData</stp>
        <stp>S.MGM</stp>
        <stp>High</stp>
        <stp/>
        <stp>T</stp>
        <tr r="G308" s="1"/>
      </tp>
      <tp>
        <v>1.8799999999999955</v>
        <stp/>
        <stp>ContractData</stp>
        <stp>S.XYL</stp>
        <stp>NetLastTrade</stp>
        <stp/>
        <stp>T</stp>
        <tr r="D499" s="1"/>
      </tp>
      <tp>
        <v>0.65000000000000568</v>
        <stp/>
        <stp>ContractData</stp>
        <stp>S.XYZ</stp>
        <stp>NetLastTrade</stp>
        <stp/>
        <stp>T</stp>
        <tr r="D500" s="1"/>
      </tp>
      <tp>
        <v>135.03</v>
        <stp/>
        <stp>ContractData</stp>
        <stp>S.MAA</stp>
        <stp>High</stp>
        <stp/>
        <stp>T</stp>
        <tr r="G297" s="1"/>
      </tp>
      <tp>
        <v>353.36</v>
        <stp/>
        <stp>ContractData</stp>
        <stp>S.MAR</stp>
        <stp>High</stp>
        <stp/>
        <stp>T</stp>
        <tr r="G298" s="1"/>
      </tp>
      <tp>
        <v>77.62</v>
        <stp/>
        <stp>ContractData</stp>
        <stp>S.MAS</stp>
        <stp>High</stp>
        <stp/>
        <stp>T</stp>
        <tr r="G299" s="1"/>
      </tp>
      <tp>
        <v>481.1</v>
        <stp/>
        <stp>ContractData</stp>
        <stp>S.MCO</stp>
        <stp>High</stp>
        <stp/>
        <stp>T</stp>
        <tr r="G303" s="1"/>
      </tp>
      <tp>
        <v>894.74</v>
        <stp/>
        <stp>ContractData</stp>
        <stp>S.MCK</stp>
        <stp>High</stp>
        <stp/>
        <stp>T</stp>
        <tr r="G302" s="1"/>
      </tp>
      <tp>
        <v>275.75</v>
        <stp/>
        <stp>ContractData</stp>
        <stp>S.MCD</stp>
        <stp>High</stp>
        <stp/>
        <stp>T</stp>
        <tr r="G300" s="1"/>
      </tp>
      <tp>
        <v>4558323.6102529997</v>
        <stp/>
        <stp>ContractData</stp>
        <stp>S.HOOD</stp>
        <stp>T_CVol</stp>
        <stp/>
        <stp>T</stp>
        <tr r="M231" s="1"/>
      </tp>
      <tp>
        <v>160479.18663000001</v>
        <stp/>
        <stp>ContractData</stp>
        <stp>S.EXPD</stp>
        <stp>T_CVol</stp>
        <stp/>
        <stp>T</stp>
        <tr r="M177" s="1"/>
      </tp>
      <tp>
        <v>1918663.6689480001</v>
        <stp/>
        <stp>ContractData</stp>
        <stp>S.GILD</stp>
        <stp>T_CVol</stp>
        <stp/>
        <stp>T</stp>
        <tr r="M208" s="1"/>
      </tp>
      <tp>
        <v>2434621.5629289998</v>
        <stp/>
        <stp>ContractData</stp>
        <stp>S.ON</stp>
        <stp>T_CVol</stp>
        <stp/>
        <stp>T</stp>
        <tr r="M352" s="1"/>
      </tp>
      <tp>
        <v>3420150.7140680002</v>
        <stp/>
        <stp>ContractData</stp>
        <stp>S.CRWD</stp>
        <stp>T_CVol</stp>
        <stp/>
        <stp>T</stp>
        <tr r="M118" s="1"/>
      </tp>
      <tp>
        <v>418211.84032100003</v>
        <stp/>
        <stp>ContractData</stp>
        <stp>S.PODD</stp>
        <stp>T_CVol</stp>
        <stp/>
        <stp>T</stp>
        <tr r="M376" s="1"/>
      </tp>
      <tp>
        <v>405197.58231600001</v>
        <stp/>
        <stp>ContractData</stp>
        <stp>S.STLD</stp>
        <stp>T_CVol</stp>
        <stp/>
        <stp>T</stp>
        <tr r="M418" s="1"/>
      </tp>
      <tp>
        <v>-3.1100000000001273</v>
        <stp/>
        <stp>ContractData</stp>
        <stp>S.EQIX</stp>
        <stp>NetLastTrade</stp>
        <stp/>
        <stp>T</stp>
        <tr r="D165" s="1"/>
      </tp>
      <tp>
        <v>168.15</v>
        <stp/>
        <stp>ContractData</stp>
        <stp>S.QCOM</stp>
        <stp>Open</stp>
        <stp/>
        <stp>T</stp>
        <tr r="F387" s="1"/>
      </tp>
      <tp>
        <v>19.07</v>
        <stp/>
        <stp>ContractData</stp>
        <stp>S.NCLH</stp>
        <stp>Open</stp>
        <stp/>
        <stp>T</stp>
        <tr r="F328" s="1"/>
      </tp>
      <tp>
        <v>310.44</v>
        <stp/>
        <stp>ContractData</stp>
        <stp>S.NDSN</stp>
        <stp>High</stp>
        <stp/>
        <stp>T</stp>
        <tr r="G330" s="1"/>
      </tp>
      <tp>
        <v>254.74</v>
        <stp/>
        <stp>ContractData</stp>
        <stp>S.ADSK</stp>
        <stp>High</stp>
        <stp/>
        <stp>T</stp>
        <tr r="G13" s="1"/>
      </tp>
      <tp>
        <v>90.45</v>
        <stp/>
        <stp>ContractData</stp>
        <stp>S.ECHO</stp>
        <stp>Open</stp>
        <stp/>
        <stp>T</stp>
        <tr r="F154" s="1"/>
      </tp>
      <tp>
        <v>107.51</v>
        <stp/>
        <stp>ContractData</stp>
        <stp>S.SCHW</stp>
        <stp>Open</stp>
        <stp/>
        <stp>T</stp>
        <tr r="F404" s="1"/>
      </tp>
      <tp>
        <v>85.54</v>
        <stp/>
        <stp>ContractData</stp>
        <stp>S.MCHP</stp>
        <stp>Open</stp>
        <stp/>
        <stp>T</stp>
        <tr r="F301" s="1"/>
      </tp>
      <tp>
        <v>97.89</v>
        <stp/>
        <stp>ContractData</stp>
        <stp>S.ACGL</stp>
        <stp>Open</stp>
        <stp/>
        <stp>T</stp>
        <tr r="F7" s="1"/>
      </tp>
      <tp>
        <v>144.79</v>
        <stp/>
        <stp>ContractData</stp>
        <stp>S.FDXF</stp>
        <stp>High</stp>
        <stp/>
        <stp>T</stp>
        <tr r="G186" s="1"/>
      </tp>
      <tp>
        <v>599.33000000000004</v>
        <stp/>
        <stp>ContractData</stp>
        <stp>S.IDXX</stp>
        <stp>High</stp>
        <stp/>
        <stp>T</stp>
        <tr r="G244" s="1"/>
      </tp>
      <tp>
        <v>133.03</v>
        <stp/>
        <stp>ContractData</stp>
        <stp>S.PCAR</stp>
        <stp>Open</stp>
        <stp/>
        <stp>T</stp>
        <tr r="F359" s="1"/>
      </tp>
      <tp>
        <v>219.74</v>
        <stp/>
        <stp>ContractData</stp>
        <stp>S.ODFL</stp>
        <stp>High</stp>
        <stp/>
        <stp>T</stp>
        <tr r="G349" s="1"/>
      </tp>
      <tp>
        <v>91.84</v>
        <stp/>
        <stp>ContractData</stp>
        <stp>S.GDDY</stp>
        <stp>High</stp>
        <stp/>
        <stp>T</stp>
        <tr r="G203" s="1"/>
      </tp>
      <tp>
        <v>270.92</v>
        <stp/>
        <stp>ContractData</stp>
        <stp>S.ADBE</stp>
        <stp>High</stp>
        <stp/>
        <stp>T</stp>
        <tr r="G9" s="1"/>
      </tp>
      <tp>
        <v>182.91</v>
        <stp/>
        <stp>ContractData</stp>
        <stp>S.WDAY</stp>
        <stp>High</stp>
        <stp/>
        <stp>T</stp>
        <tr r="G483" s="1"/>
      </tp>
      <tp>
        <v>96.73</v>
        <stp/>
        <stp>ContractData</stp>
        <stp>S.NDAQ</stp>
        <stp>High</stp>
        <stp/>
        <stp>T</stp>
        <tr r="G329" s="1"/>
      </tp>
      <tp>
        <v>253.75</v>
        <stp/>
        <stp>ContractData</stp>
        <stp>S.DDOG</stp>
        <stp>High</stp>
        <stp/>
        <stp>T</stp>
        <tr r="G132" s="1"/>
      </tp>
      <tp>
        <v>141</v>
        <stp/>
        <stp>ContractData</stp>
        <stp>S.LDOS</stp>
        <stp>High</stp>
        <stp/>
        <stp>T</stp>
        <tr r="G279" s="1"/>
      </tp>
      <tp>
        <v>342.02</v>
        <stp/>
        <stp>ContractData</stp>
        <stp>S.CDNS</stp>
        <stp>High</stp>
        <stp/>
        <stp>T</stp>
        <tr r="G85" s="1"/>
      </tp>
      <tp>
        <v>62.230000000000004</v>
        <stp/>
        <stp>ContractData</stp>
        <stp>S.MDLZ</stp>
        <stp>High</stp>
        <stp/>
        <stp>T</stp>
        <tr r="G304" s="1"/>
      </tp>
      <tp>
        <v>215.57</v>
        <stp/>
        <stp>ContractData</stp>
        <stp>S.MRVL</stp>
        <stp>LastTrade</stp>
        <stp/>
        <stp>T</stp>
        <tr r="C320" s="1"/>
      </tp>
      <tp>
        <v>29.89</v>
        <stp/>
        <stp>ContractData</stp>
        <stp>S.INVH</stp>
        <stp>LastTrade</stp>
        <stp/>
        <stp>T</stp>
        <tr r="C250" s="1"/>
      </tp>
      <tp>
        <v>76.98</v>
        <stp/>
        <stp>ContractData</stp>
        <stp>S.CTVA</stp>
        <stp>LastTrade</stp>
        <stp/>
        <stp>T</stp>
        <tr r="C124" s="1"/>
      </tp>
      <tp>
        <v>49185447.430825099</v>
        <stp/>
        <stp>StudyData</stp>
        <stp>S.AMZN</stp>
        <stp>MA</stp>
        <stp>InputChoice=Vol,MAType=Sim,Period=21</stp>
        <stp>MA</stp>
        <stp>D</stp>
        <stp>-1</stp>
        <stp>all</stp>
        <stp/>
        <stp/>
        <stp/>
        <stp>T</stp>
        <tr r="N33" s="1"/>
      </tp>
      <tp>
        <v>235.68</v>
        <stp/>
        <stp>ContractData</stp>
        <stp>S.IEX</stp>
        <stp>Open</stp>
        <stp/>
        <stp>T</stp>
        <tr r="F245" s="1"/>
      </tp>
      <tp>
        <v>85</v>
        <stp/>
        <stp>ContractData</stp>
        <stp>S.IFF</stp>
        <stp>Open</stp>
        <stp/>
        <stp>T</stp>
        <tr r="F246" s="1"/>
      </tp>
      <tp>
        <v>235</v>
        <stp/>
        <stp>ContractData</stp>
        <stp>S.IBM</stp>
        <stp>Open</stp>
        <stp/>
        <stp>T</stp>
        <tr r="F242" s="1"/>
      </tp>
      <tp>
        <v>150.19</v>
        <stp/>
        <stp>ContractData</stp>
        <stp>S.ICE</stp>
        <stp>Open</stp>
        <stp/>
        <stp>T</stp>
        <tr r="F243" s="1"/>
      </tp>
      <tp>
        <v>276.44</v>
        <stp/>
        <stp>ContractData</stp>
        <stp>S.NUE</stp>
        <stp>High</stp>
        <stp/>
        <stp>T</stp>
        <tr r="G342" s="1"/>
      </tp>
      <tp>
        <v>32.67</v>
        <stp/>
        <stp>ContractData</stp>
        <stp>S.NWS</stp>
        <stp>High</stp>
        <stp/>
        <stp>T</stp>
        <tr r="G345" s="1"/>
      </tp>
      <tp>
        <v>6354.91</v>
        <stp/>
        <stp>ContractData</stp>
        <stp>S.NVR</stp>
        <stp>High</stp>
        <stp/>
        <stp>T</stp>
        <tr r="G344" s="1"/>
      </tp>
      <tp>
        <v>337.53000000000003</v>
        <stp/>
        <stp>ContractData</stp>
        <stp>S.NSC</stp>
        <stp>High</stp>
        <stp/>
        <stp>T</stp>
        <tr r="G339" s="1"/>
      </tp>
      <tp>
        <v>121.42</v>
        <stp/>
        <stp>ContractData</stp>
        <stp>S.NRG</stp>
        <stp>High</stp>
        <stp/>
        <stp>T</stp>
        <tr r="G338" s="1"/>
      </tp>
      <tp>
        <v>296.18</v>
        <stp/>
        <stp>ContractData</stp>
        <stp>S.ITW</stp>
        <stp>Open</stp>
        <stp/>
        <stp>T</stp>
        <tr r="F257" s="1"/>
      </tp>
      <tp>
        <v>581.59</v>
        <stp/>
        <stp>ContractData</stp>
        <stp>S.NOC</stp>
        <stp>High</stp>
        <stp/>
        <stp>T</stp>
        <tr r="G336" s="1"/>
      </tp>
      <tp>
        <v>31.45</v>
        <stp/>
        <stp>ContractData</stp>
        <stp>S.IVZ</stp>
        <stp>Open</stp>
        <stp/>
        <stp>T</stp>
        <tr r="F258" s="1"/>
      </tp>
      <tp>
        <v>127.10000000000001</v>
        <stp/>
        <stp>ContractData</stp>
        <stp>S.NOW</stp>
        <stp>High</stp>
        <stp/>
        <stp>T</stp>
        <tr r="G337" s="1"/>
      </tp>
      <tp>
        <v>237.55</v>
        <stp/>
        <stp>ContractData</stp>
        <stp>S.IQV</stp>
        <stp>Open</stp>
        <stp/>
        <stp>T</stp>
        <tr r="F252" s="1"/>
      </tp>
      <tp>
        <v>120.48</v>
        <stp/>
        <stp>ContractData</stp>
        <stp>S.IRM</stp>
        <stp>Open</stp>
        <stp/>
        <stp>T</stp>
        <tr r="F254" s="1"/>
      </tp>
      <tp>
        <v>42.050000000000004</v>
        <stp/>
        <stp>ContractData</stp>
        <stp>S.NKE</stp>
        <stp>High</stp>
        <stp/>
        <stp>T</stp>
        <tr r="G335" s="1"/>
      </tp>
      <tp>
        <v>116.12</v>
        <stp/>
        <stp>ContractData</stp>
        <stp>S.NEM</stp>
        <stp>High</stp>
        <stp/>
        <stp>T</stp>
        <tr r="G332" s="1"/>
      </tp>
      <tp>
        <v>84.75</v>
        <stp/>
        <stp>ContractData</stp>
        <stp>S.NEE</stp>
        <stp>High</stp>
        <stp/>
        <stp>T</stp>
        <tr r="G331" s="1"/>
      </tp>
      <tp>
        <v>1008630.154915</v>
        <stp/>
        <stp>ContractData</stp>
        <stp>S.ISRG</stp>
        <stp>T_CVol</stp>
        <stp/>
        <stp>T</stp>
        <tr r="M255" s="1"/>
      </tp>
      <tp>
        <v>441444.42034499999</v>
        <stp/>
        <stp>ContractData</stp>
        <stp>S.EVRG</stp>
        <stp>T_CVol</stp>
        <stp/>
        <stp>T</stp>
        <tr r="M173" s="1"/>
      </tp>
      <tp>
        <v>2799265.3662</v>
        <stp/>
        <stp>ContractData</stp>
        <stp>S.DDOG</stp>
        <stp>T_CVol</stp>
        <stp/>
        <stp>T</stp>
        <tr r="M132" s="1"/>
      </tp>
      <tp>
        <v>5309299.3746309998</v>
        <stp/>
        <stp>ContractData</stp>
        <stp>S.GOOG</stp>
        <stp>T_CVol</stp>
        <stp/>
        <stp>T</stp>
        <tr r="M214" s="1"/>
      </tp>
      <tp>
        <v>410344.41782600002</v>
        <stp/>
        <stp>ContractData</stp>
        <stp>S.FANG</stp>
        <stp>T_CVol</stp>
        <stp/>
        <stp>T</stp>
        <tr r="M181" s="1"/>
      </tp>
      <tp>
        <v>900391.98345399997</v>
        <stp/>
        <stp>ContractData</stp>
        <stp>S.FERG</stp>
        <stp>T_CVol</stp>
        <stp/>
        <stp>T</stp>
        <tr r="M188" s="1"/>
      </tp>
      <tp>
        <v>1037116.284778</v>
        <stp/>
        <stp>ContractData</stp>
        <stp>S.GM</stp>
        <stp>T_CVol</stp>
        <stp/>
        <stp>T</stp>
        <tr r="M212" s="1"/>
      </tp>
      <tp>
        <v>407711.57504099997</v>
        <stp/>
        <stp>ContractData</stp>
        <stp>S.WM</stp>
        <stp>T_CVol</stp>
        <stp/>
        <stp>T</stp>
        <tr r="M488" s="1"/>
      </tp>
      <tp>
        <v>649907.19952400005</v>
        <stp/>
        <stp>ContractData</stp>
        <stp>S.PM</stp>
        <stp>T_CVol</stp>
        <stp/>
        <stp>T</stp>
        <tr r="M372" s="1"/>
      </tp>
      <tp>
        <v>1535392.7376369999</v>
        <stp/>
        <stp>ContractData</stp>
        <stp>S.BKNG</stp>
        <stp>T_CVol</stp>
        <stp/>
        <stp>T</stp>
        <tr r="M63" s="1"/>
      </tp>
      <tp>
        <v>178.69</v>
        <stp/>
        <stp>ContractData</stp>
        <stp>S.ABNB</stp>
        <stp>Open</stp>
        <stp/>
        <stp>T</stp>
        <tr r="F5" s="1"/>
      </tp>
      <tp>
        <v>288.06</v>
        <stp/>
        <stp>ContractData</stp>
        <stp>S.CBOE</stp>
        <stp>Open</stp>
        <stp/>
        <stp>T</stp>
        <tr r="F81" s="1"/>
      </tp>
      <tp>
        <v>608.21</v>
        <stp/>
        <stp>ContractData</stp>
        <stp>S.META</stp>
        <stp>High</stp>
        <stp/>
        <stp>T</stp>
        <tr r="G307" s="1"/>
      </tp>
      <tp>
        <v>267.84000000000003</v>
        <stp/>
        <stp>ContractData</stp>
        <stp>S.FERG</stp>
        <stp>High</stp>
        <stp/>
        <stp>T</stp>
        <tr r="G188" s="1"/>
      </tp>
      <tp>
        <v>88</v>
        <stp/>
        <stp>ContractData</stp>
        <stp>S.IBKR</stp>
        <stp>Open</stp>
        <stp/>
        <stp>T</stp>
        <tr r="F241" s="1"/>
      </tp>
      <tp>
        <v>266.58</v>
        <stp/>
        <stp>ContractData</stp>
        <stp>S.JBHT</stp>
        <stp>Open</stp>
        <stp/>
        <stp>T</stp>
        <tr r="F260" s="1"/>
      </tp>
      <tp>
        <v>4.0900000000000318</v>
        <stp/>
        <stp>ContractData</stp>
        <stp>S.CPAY</stp>
        <stp>NetLastTrade</stp>
        <stp/>
        <stp>T</stp>
        <tr r="D112" s="1"/>
      </tp>
      <tp>
        <v>75.430000000000007</v>
        <stp/>
        <stp>ContractData</stp>
        <stp>S.UBER</stp>
        <stp>Open</stp>
        <stp/>
        <stp>T</stp>
        <tr r="F457" s="1"/>
      </tp>
      <tp>
        <v>245.65</v>
        <stp/>
        <stp>ContractData</stp>
        <stp>S.ABBV</stp>
        <stp>Open</stp>
        <stp/>
        <stp>T</stp>
        <tr r="F4" s="1"/>
      </tp>
      <tp>
        <v>1.9600000000000364</v>
        <stp/>
        <stp>ContractData</stp>
        <stp>S.SPGI</stp>
        <stp>NetLastTrade</stp>
        <stp/>
        <stp>T</stp>
        <tr r="D415" s="1"/>
      </tp>
      <tp>
        <v>344.98</v>
        <stp/>
        <stp>ContractData</stp>
        <stp>S.KEYS</stp>
        <stp>High</stp>
        <stp/>
        <stp>T</stp>
        <tr r="G268" s="1"/>
      </tp>
      <tp>
        <v>17.52</v>
        <stp/>
        <stp>ContractData</stp>
        <stp>S.HBAN</stp>
        <stp>Open</stp>
        <stp/>
        <stp>T</stp>
        <tr r="F223" s="1"/>
      </tp>
      <tp>
        <v>182.03</v>
        <stp/>
        <stp>ContractData</stp>
        <stp>S.SBAC</stp>
        <stp>Open</stp>
        <stp/>
        <stp>T</stp>
        <tr r="F402" s="1"/>
      </tp>
      <tp>
        <v>109.27</v>
        <stp/>
        <stp>ContractData</stp>
        <stp>S.EBAY</stp>
        <stp>Open</stp>
        <stp/>
        <stp>T</stp>
        <tr r="F153" s="1"/>
      </tp>
      <tp>
        <v>798.19</v>
        <stp/>
        <stp>ContractData</stp>
        <stp>S.REGN</stp>
        <stp>High</stp>
        <stp/>
        <stp>T</stp>
        <tr r="G390" s="1"/>
      </tp>
      <tp>
        <v>234.99</v>
        <stp/>
        <stp>ContractData</stp>
        <stp>S.VEEV</stp>
        <stp>High</stp>
        <stp/>
        <stp>T</stp>
        <tr r="G467" s="1"/>
      </tp>
      <tp>
        <v>72.39</v>
        <stp/>
        <stp>ContractData</stp>
        <stp>S.TECH</stp>
        <stp>High</stp>
        <stp/>
        <stp>T</stp>
        <tr r="G432" s="1"/>
      </tp>
      <tp>
        <v>98.18</v>
        <stp/>
        <stp>ContractData</stp>
        <stp>S.DECK</stp>
        <stp>High</stp>
        <stp/>
        <stp>T</stp>
        <tr r="G134" s="1"/>
      </tp>
      <tp>
        <v>237.02</v>
        <stp/>
        <stp>ContractData</stp>
        <stp>S.WELL</stp>
        <stp>High</stp>
        <stp/>
        <stp>T</stp>
        <tr r="G486" s="1"/>
      </tp>
      <tp>
        <v>474.99</v>
        <stp/>
        <stp>ContractData</stp>
        <stp>S.DELL</stp>
        <stp>High</stp>
        <stp/>
        <stp>T</stp>
        <tr r="G135" s="1"/>
      </tp>
      <tp>
        <v>105.47</v>
        <stp/>
        <stp>ContractData</stp>
        <stp>S.SBUX</stp>
        <stp>Open</stp>
        <stp/>
        <stp>T</stp>
        <tr r="F403" s="1"/>
      </tp>
      <tp>
        <v>-0.28000000000000114</v>
        <stp/>
        <stp>ContractData</stp>
        <stp>S.CPRT</stp>
        <stp>NetLastTrade</stp>
        <stp/>
        <stp>T</stp>
        <tr r="D113" s="1"/>
      </tp>
      <tp>
        <v>147.17000000000002</v>
        <stp/>
        <stp>ContractData</stp>
        <stp>S.CBRE</stp>
        <stp>Open</stp>
        <stp/>
        <stp>T</stp>
        <tr r="F82" s="1"/>
      </tp>
      <tp>
        <v>376.79</v>
        <stp/>
        <stp>ContractData</stp>
        <stp>S.ZBRA</stp>
        <stp>Open</stp>
        <stp/>
        <stp>T</stp>
        <tr r="F503" s="1"/>
      </tp>
      <tp>
        <v>-0.54000000000000625</v>
        <stp/>
        <stp>ContractData</stp>
        <stp>S.APTV</stp>
        <stp>NetLastTrade</stp>
        <stp/>
        <stp>T</stp>
        <tr r="D42" s="1"/>
      </tp>
      <tp>
        <v>-9.4199999999998454</v>
        <stp/>
        <stp>ContractData</stp>
        <stp>S.MPWR</stp>
        <stp>NetLastTrade</stp>
        <stp/>
        <stp>T</stp>
        <tr r="D316" s="1"/>
      </tp>
      <tp>
        <v>73.03</v>
        <stp/>
        <stp>ContractData</stp>
        <stp>S.GEHC</stp>
        <stp>High</stp>
        <stp/>
        <stp>T</stp>
        <tr r="G205" s="1"/>
      </tp>
      <tp>
        <v>1180499.654294</v>
        <stp/>
        <stp>ContractData</stp>
        <stp>S.D</stp>
        <stp>T_CVol</stp>
        <stp/>
        <stp>T</stp>
        <tr r="M128" s="1"/>
      </tp>
      <tp>
        <v>252.76000000000002</v>
        <stp/>
        <stp>ContractData</stp>
        <stp>S.TTWO</stp>
        <stp>LastTrade</stp>
        <stp/>
        <stp>T</stp>
        <tr r="C452" s="1"/>
      </tp>
      <tp>
        <v>225.9</v>
        <stp/>
        <stp>ContractData</stp>
        <stp>S.CRWD</stp>
        <stp>LastTrade</stp>
        <stp/>
        <stp>T</stp>
        <tr r="C118" s="1"/>
      </tp>
      <tp>
        <v>1392.1200000000001</v>
        <stp/>
        <stp>ContractData</stp>
        <stp>S.MPWR</stp>
        <stp>LastTrade</stp>
        <stp/>
        <stp>T</stp>
        <tr r="C316" s="1"/>
      </tp>
      <tp>
        <v>-0.12999999999999545</v>
        <stp/>
        <stp>ContractData</stp>
        <stp>S.ZBH</stp>
        <stp>NetLastTrade</stp>
        <stp/>
        <stp>T</stp>
        <tr r="D502" s="1"/>
      </tp>
      <tp>
        <v>32.31</v>
        <stp/>
        <stp>ContractData</stp>
        <stp>S.HAL</stp>
        <stp>Open</stp>
        <stp/>
        <stp>T</stp>
        <tr r="F221" s="1"/>
      </tp>
      <tp>
        <v>58.44</v>
        <stp/>
        <stp>ContractData</stp>
        <stp>S.OXY</stp>
        <stp>High</stp>
        <stp/>
        <stp>T</stp>
        <tr r="G356" s="1"/>
      </tp>
      <tp>
        <v>92.9</v>
        <stp/>
        <stp>ContractData</stp>
        <stp>S.HAS</stp>
        <stp>Open</stp>
        <stp/>
        <stp>T</stp>
        <tr r="F222" s="1"/>
      </tp>
      <tp>
        <v>410.03000000000003</v>
        <stp/>
        <stp>ContractData</stp>
        <stp>S.HCA</stp>
        <stp>Open</stp>
        <stp/>
        <stp>T</stp>
        <tr r="F224" s="1"/>
      </tp>
      <tp>
        <v>316.73</v>
        <stp/>
        <stp>ContractData</stp>
        <stp>S.HLT</stp>
        <stp>Open</stp>
        <stp/>
        <stp>T</stp>
        <tr r="F228" s="1"/>
      </tp>
      <tp>
        <v>245.76</v>
        <stp/>
        <stp>ContractData</stp>
        <stp>S.HON</stp>
        <stp>Open</stp>
        <stp/>
        <stp>T</stp>
        <tr r="F229" s="1"/>
      </tp>
      <tp>
        <v>324.83</v>
        <stp/>
        <stp>ContractData</stp>
        <stp>S.HII</stp>
        <stp>Open</stp>
        <stp/>
        <stp>T</stp>
        <tr r="F227" s="1"/>
      </tp>
      <tp>
        <v>142.33000000000001</v>
        <stp/>
        <stp>ContractData</stp>
        <stp>S.HIG</stp>
        <stp>Open</stp>
        <stp/>
        <stp>T</stp>
        <tr r="F226" s="1"/>
      </tp>
      <tp>
        <v>84.9</v>
        <stp/>
        <stp>ContractData</stp>
        <stp>S.OMC</stp>
        <stp>High</stp>
        <stp/>
        <stp>T</stp>
        <tr r="G351" s="1"/>
      </tp>
      <tp>
        <v>385</v>
        <stp/>
        <stp>ContractData</stp>
        <stp>S.HUM</stp>
        <stp>Open</stp>
        <stp/>
        <stp>T</stp>
        <tr r="F239" s="1"/>
      </tp>
      <tp>
        <v>285</v>
        <stp/>
        <stp>ContractData</stp>
        <stp>S.HWM</stp>
        <stp>Open</stp>
        <stp/>
        <stp>T</stp>
        <tr r="F240" s="1"/>
      </tp>
      <tp>
        <v>55.4</v>
        <stp/>
        <stp>ContractData</stp>
        <stp>S.HPE</stp>
        <stp>Open</stp>
        <stp/>
        <stp>T</stp>
        <tr r="F232" s="1"/>
      </tp>
      <tp>
        <v>30.16</v>
        <stp/>
        <stp>ContractData</stp>
        <stp>S.HPQ</stp>
        <stp>Open</stp>
        <stp/>
        <stp>T</stp>
        <tr r="F233" s="1"/>
      </tp>
      <tp>
        <v>24.95</v>
        <stp/>
        <stp>ContractData</stp>
        <stp>S.HRL</stp>
        <stp>Open</stp>
        <stp/>
        <stp>T</stp>
        <tr r="F234" s="1"/>
      </tp>
      <tp>
        <v>88.59</v>
        <stp/>
        <stp>ContractData</stp>
        <stp>S.OKE</stp>
        <stp>High</stp>
        <stp/>
        <stp>T</stp>
        <tr r="G350" s="1"/>
      </tp>
      <tp>
        <v>181.07</v>
        <stp/>
        <stp>ContractData</stp>
        <stp>S.HSY</stp>
        <stp>Open</stp>
        <stp/>
        <stp>T</stp>
        <tr r="F237" s="1"/>
      </tp>
      <tp>
        <v>23.240000000000002</v>
        <stp/>
        <stp>ContractData</stp>
        <stp>S.HST</stp>
        <stp>Open</stp>
        <stp/>
        <stp>T</stp>
        <tr r="F236" s="1"/>
      </tp>
      <tp>
        <v>0.51000000000000512</v>
        <stp/>
        <stp>ContractData</stp>
        <stp>S.ZTS</stp>
        <stp>NetLastTrade</stp>
        <stp/>
        <stp>T</stp>
        <tr r="D504" s="1"/>
      </tp>
      <tp>
        <v>205920.128241</v>
        <stp/>
        <stp>ContractData</stp>
        <stp>S.FDXF</stp>
        <stp>T_CVol</stp>
        <stp/>
        <stp>T</stp>
        <tr r="M186" s="1"/>
      </tp>
      <tp>
        <v>171571.029974</v>
        <stp/>
        <stp>ContractData</stp>
        <stp>S.GL</stp>
        <stp>T_CVol</stp>
        <stp/>
        <stp>T</stp>
        <tr r="M210" s="1"/>
      </tp>
      <tp>
        <v>502822.85876600002</v>
        <stp/>
        <stp>ContractData</stp>
        <stp>S.EL</stp>
        <stp>T_CVol</stp>
        <stp/>
        <stp>T</stp>
        <tr r="M160" s="1"/>
      </tp>
      <tp>
        <v>948723.46362099994</v>
        <stp/>
        <stp>ContractData</stp>
        <stp>S.CL</stp>
        <stp>T_CVol</stp>
        <stp/>
        <stp>T</stp>
        <tr r="M96" s="1"/>
      </tp>
      <tp>
        <v>165366.86053999999</v>
        <stp/>
        <stp>ContractData</stp>
        <stp>S.RL</stp>
        <stp>T_CVol</stp>
        <stp/>
        <stp>T</stp>
        <tr r="M393" s="1"/>
      </tp>
      <tp>
        <v>84620.217732000005</v>
        <stp/>
        <stp>ContractData</stp>
        <stp>S.CINF</stp>
        <stp>T_CVol</stp>
        <stp/>
        <stp>T</stp>
        <tr r="M95" s="1"/>
      </tp>
      <tp>
        <v>236.9</v>
        <stp/>
        <stp>ContractData</stp>
        <stp>S.WELL</stp>
        <stp>Open</stp>
        <stp/>
        <stp>T</stp>
        <tr r="F486" s="1"/>
      </tp>
      <tp>
        <v>458.58</v>
        <stp/>
        <stp>ContractData</stp>
        <stp>S.DELL</stp>
        <stp>Open</stp>
        <stp/>
        <stp>T</stp>
        <tr r="F135" s="1"/>
      </tp>
      <tp>
        <v>105.91</v>
        <stp/>
        <stp>ContractData</stp>
        <stp>S.SBUX</stp>
        <stp>High</stp>
        <stp/>
        <stp>T</stp>
        <tr r="G403" s="1"/>
      </tp>
      <tp>
        <v>-1.2900000000000063</v>
        <stp/>
        <stp>ContractData</stp>
        <stp>S.SWKS</stp>
        <stp>NetLastTrade</stp>
        <stp/>
        <stp>T</stp>
        <tr r="D424" s="1"/>
      </tp>
      <tp>
        <v>148.70000000000002</v>
        <stp/>
        <stp>ContractData</stp>
        <stp>S.CBRE</stp>
        <stp>High</stp>
        <stp/>
        <stp>T</stp>
        <tr r="G82" s="1"/>
      </tp>
      <tp>
        <v>379.6</v>
        <stp/>
        <stp>ContractData</stp>
        <stp>S.ZBRA</stp>
        <stp>High</stp>
        <stp/>
        <stp>T</stp>
        <tr r="G503" s="1"/>
      </tp>
      <tp>
        <v>71.23</v>
        <stp/>
        <stp>ContractData</stp>
        <stp>S.GEHC</stp>
        <stp>Open</stp>
        <stp/>
        <stp>T</stp>
        <tr r="F205" s="1"/>
      </tp>
      <tp>
        <v>781.72</v>
        <stp/>
        <stp>ContractData</stp>
        <stp>S.REGN</stp>
        <stp>Open</stp>
        <stp/>
        <stp>T</stp>
        <tr r="F390" s="1"/>
      </tp>
      <tp>
        <v>-1.7917133258678573</v>
        <stp/>
        <stp>StudyData</stp>
        <stp>S.O</stp>
        <stp>PCB</stp>
        <stp>BaseType=Index,Index=1</stp>
        <stp>Close</stp>
        <stp>W</stp>
        <stp>0</stp>
        <stp>all</stp>
        <stp/>
        <stp/>
        <stp/>
        <stp>T</stp>
        <tr r="I348" s="1"/>
      </tp>
      <tp>
        <v>228.86</v>
        <stp/>
        <stp>ContractData</stp>
        <stp>S.VEEV</stp>
        <stp>Open</stp>
        <stp/>
        <stp>T</stp>
        <tr r="F467" s="1"/>
      </tp>
      <tp>
        <v>-0.91994835377663053</v>
        <stp/>
        <stp>StudyData</stp>
        <stp>S.O</stp>
        <stp>PCB</stp>
        <stp>BaseType=Index,Index=1</stp>
        <stp>Close</stp>
        <stp>Q</stp>
        <stp>0</stp>
        <stp>all</stp>
        <stp/>
        <stp/>
        <stp/>
        <stp>T</stp>
        <tr r="K348" s="1"/>
      </tp>
      <tp>
        <v>8.9054461593045868</v>
        <stp/>
        <stp>StudyData</stp>
        <stp>S.O</stp>
        <stp>PCB</stp>
        <stp>BaseType=Index,Index=1</stp>
        <stp>Close</stp>
        <stp>A</stp>
        <stp>0</stp>
        <stp>all</stp>
        <stp/>
        <stp/>
        <stp/>
        <stp>T</stp>
        <tr r="L348" s="1"/>
      </tp>
      <tp>
        <v>-3.8828871144512349</v>
        <stp/>
        <stp>StudyData</stp>
        <stp>S.O</stp>
        <stp>PCB</stp>
        <stp>BaseType=Index,Index=1</stp>
        <stp>Close</stp>
        <stp>M</stp>
        <stp>0</stp>
        <stp>all</stp>
        <stp/>
        <stp/>
        <stp/>
        <stp>T</stp>
        <tr r="J348" s="1"/>
      </tp>
      <tp>
        <v>98.18</v>
        <stp/>
        <stp>ContractData</stp>
        <stp>S.DECK</stp>
        <stp>Open</stp>
        <stp/>
        <stp>T</stp>
        <tr r="F134" s="1"/>
      </tp>
      <tp>
        <v>72.22</v>
        <stp/>
        <stp>ContractData</stp>
        <stp>S.TECH</stp>
        <stp>Open</stp>
        <stp/>
        <stp>T</stp>
        <tr r="F432" s="1"/>
      </tp>
      <tp>
        <v>77.7</v>
        <stp/>
        <stp>ContractData</stp>
        <stp>S.UBER</stp>
        <stp>High</stp>
        <stp/>
        <stp>T</stp>
        <tr r="G457" s="1"/>
      </tp>
      <tp>
        <v>246.95000000000002</v>
        <stp/>
        <stp>ContractData</stp>
        <stp>S.ABBV</stp>
        <stp>High</stp>
        <stp/>
        <stp>T</stp>
        <tr r="G4" s="1"/>
      </tp>
      <tp>
        <v>17.68</v>
        <stp/>
        <stp>ContractData</stp>
        <stp>S.HBAN</stp>
        <stp>High</stp>
        <stp/>
        <stp>T</stp>
        <tr r="G223" s="1"/>
      </tp>
      <tp>
        <v>183</v>
        <stp/>
        <stp>ContractData</stp>
        <stp>S.SBAC</stp>
        <stp>High</stp>
        <stp/>
        <stp>T</stp>
        <tr r="G402" s="1"/>
      </tp>
      <tp>
        <v>111</v>
        <stp/>
        <stp>ContractData</stp>
        <stp>S.EBAY</stp>
        <stp>High</stp>
        <stp/>
        <stp>T</stp>
        <tr r="G153" s="1"/>
      </tp>
      <tp>
        <v>344.77</v>
        <stp/>
        <stp>ContractData</stp>
        <stp>S.KEYS</stp>
        <stp>Open</stp>
        <stp/>
        <stp>T</stp>
        <tr r="F268" s="1"/>
      </tp>
      <tp>
        <v>293.13</v>
        <stp/>
        <stp>ContractData</stp>
        <stp>S.CBOE</stp>
        <stp>High</stp>
        <stp/>
        <stp>T</stp>
        <tr r="G81" s="1"/>
      </tp>
      <tp>
        <v>182.97</v>
        <stp/>
        <stp>ContractData</stp>
        <stp>S.ABNB</stp>
        <stp>High</stp>
        <stp/>
        <stp>T</stp>
        <tr r="G5" s="1"/>
      </tp>
      <tp>
        <v>599.13</v>
        <stp/>
        <stp>ContractData</stp>
        <stp>S.META</stp>
        <stp>Open</stp>
        <stp/>
        <stp>T</stp>
        <tr r="F307" s="1"/>
      </tp>
      <tp>
        <v>-7.9999999999998295E-2</v>
        <stp/>
        <stp>ContractData</stp>
        <stp>S.NWSA</stp>
        <stp>NetLastTrade</stp>
        <stp/>
        <stp>T</stp>
        <tr r="D346" s="1"/>
      </tp>
      <tp>
        <v>262.72000000000003</v>
        <stp/>
        <stp>ContractData</stp>
        <stp>S.FERG</stp>
        <stp>Open</stp>
        <stp/>
        <stp>T</stp>
        <tr r="F188" s="1"/>
      </tp>
      <tp>
        <v>90.8</v>
        <stp/>
        <stp>ContractData</stp>
        <stp>S.IBKR</stp>
        <stp>High</stp>
        <stp/>
        <stp>T</stp>
        <tr r="G241" s="1"/>
      </tp>
      <tp>
        <v>272.14999999999998</v>
        <stp/>
        <stp>ContractData</stp>
        <stp>S.JBHT</stp>
        <stp>High</stp>
        <stp/>
        <stp>T</stp>
        <tr r="G260" s="1"/>
      </tp>
      <tp>
        <v>58.51</v>
        <stp/>
        <stp>ContractData</stp>
        <stp>S.PYPL</stp>
        <stp>LastTrade</stp>
        <stp/>
        <stp>T</stp>
        <tr r="C385" s="1"/>
      </tp>
      <tp>
        <v>306.68</v>
        <stp/>
        <stp>ContractData</stp>
        <stp>S.AAPL</stp>
        <stp>LastTrade</stp>
        <stp/>
        <stp>T</stp>
        <tr r="C3" s="1"/>
      </tp>
      <tp>
        <v>2457783.970977</v>
        <stp/>
        <stp>ContractData</stp>
        <stp>S.C</stp>
        <stp>T_CVol</stp>
        <stp/>
        <stp>T</stp>
        <tr r="M75" s="1"/>
      </tp>
      <tp>
        <v>235.48000000000002</v>
        <stp/>
        <stp>ContractData</stp>
        <stp>S.NXPI</stp>
        <stp>LastTrade</stp>
        <stp/>
        <stp>T</stp>
        <tr r="C347" s="1"/>
      </tp>
      <tp>
        <v>309.85000000000002</v>
        <stp/>
        <stp>ContractData</stp>
        <stp>S.EXPE</stp>
        <stp>LastTrade</stp>
        <stp/>
        <stp>T</stp>
        <tr r="C178" s="1"/>
      </tp>
      <tp>
        <v>179.53</v>
        <stp/>
        <stp>ContractData</stp>
        <stp>S.EXPD</stp>
        <stp>LastTrade</stp>
        <stp/>
        <stp>T</stp>
        <tr r="C177" s="1"/>
      </tp>
      <tp>
        <v>416.66</v>
        <stp/>
        <stp>ContractData</stp>
        <stp>S.SNPS</stp>
        <stp>LastTrade</stp>
        <stp/>
        <stp>T</stp>
        <tr r="C411" s="1"/>
      </tp>
      <tp>
        <v>393.47</v>
        <stp/>
        <stp>ContractData</stp>
        <stp>S.HUM</stp>
        <stp>High</stp>
        <stp/>
        <stp>T</stp>
        <tr r="G239" s="1"/>
      </tp>
      <tp>
        <v>84.9</v>
        <stp/>
        <stp>ContractData</stp>
        <stp>S.OMC</stp>
        <stp>Open</stp>
        <stp/>
        <stp>T</stp>
        <tr r="F351" s="1"/>
      </tp>
      <tp>
        <v>286.87</v>
        <stp/>
        <stp>ContractData</stp>
        <stp>S.HWM</stp>
        <stp>High</stp>
        <stp/>
        <stp>T</stp>
        <tr r="G240" s="1"/>
      </tp>
      <tp>
        <v>56.46</v>
        <stp/>
        <stp>ContractData</stp>
        <stp>S.HPE</stp>
        <stp>High</stp>
        <stp/>
        <stp>T</stp>
        <tr r="G232" s="1"/>
      </tp>
      <tp>
        <v>30.87</v>
        <stp/>
        <stp>ContractData</stp>
        <stp>S.HPQ</stp>
        <stp>High</stp>
        <stp/>
        <stp>T</stp>
        <tr r="G233" s="1"/>
      </tp>
      <tp>
        <v>182.55</v>
        <stp/>
        <stp>ContractData</stp>
        <stp>S.HSY</stp>
        <stp>High</stp>
        <stp/>
        <stp>T</stp>
        <tr r="G237" s="1"/>
      </tp>
      <tp>
        <v>23.28</v>
        <stp/>
        <stp>ContractData</stp>
        <stp>S.HST</stp>
        <stp>High</stp>
        <stp/>
        <stp>T</stp>
        <tr r="G236" s="1"/>
      </tp>
      <tp>
        <v>25.080000000000002</v>
        <stp/>
        <stp>ContractData</stp>
        <stp>S.HRL</stp>
        <stp>High</stp>
        <stp/>
        <stp>T</stp>
        <tr r="G234" s="1"/>
      </tp>
      <tp>
        <v>87.320000000000007</v>
        <stp/>
        <stp>ContractData</stp>
        <stp>S.OKE</stp>
        <stp>Open</stp>
        <stp/>
        <stp>T</stp>
        <tr r="F350" s="1"/>
      </tp>
      <tp>
        <v>316.98</v>
        <stp/>
        <stp>ContractData</stp>
        <stp>S.HLT</stp>
        <stp>High</stp>
        <stp/>
        <stp>T</stp>
        <tr r="G228" s="1"/>
      </tp>
      <tp>
        <v>246.25</v>
        <stp/>
        <stp>ContractData</stp>
        <stp>S.HON</stp>
        <stp>High</stp>
        <stp/>
        <stp>T</stp>
        <tr r="G229" s="1"/>
      </tp>
      <tp>
        <v>333.7</v>
        <stp/>
        <stp>ContractData</stp>
        <stp>S.HII</stp>
        <stp>High</stp>
        <stp/>
        <stp>T</stp>
        <tr r="G227" s="1"/>
      </tp>
      <tp>
        <v>143.6</v>
        <stp/>
        <stp>ContractData</stp>
        <stp>S.HIG</stp>
        <stp>High</stp>
        <stp/>
        <stp>T</stp>
        <tr r="G226" s="1"/>
      </tp>
      <tp>
        <v>33.46</v>
        <stp/>
        <stp>ContractData</stp>
        <stp>S.HAL</stp>
        <stp>High</stp>
        <stp/>
        <stp>T</stp>
        <tr r="G221" s="1"/>
      </tp>
      <tp>
        <v>56.620000000000005</v>
        <stp/>
        <stp>ContractData</stp>
        <stp>S.OXY</stp>
        <stp>Open</stp>
        <stp/>
        <stp>T</stp>
        <tr r="F356" s="1"/>
      </tp>
      <tp>
        <v>93.960000000000008</v>
        <stp/>
        <stp>ContractData</stp>
        <stp>S.HAS</stp>
        <stp>High</stp>
        <stp/>
        <stp>T</stp>
        <tr r="G222" s="1"/>
      </tp>
      <tp>
        <v>416.43</v>
        <stp/>
        <stp>ContractData</stp>
        <stp>S.HCA</stp>
        <stp>High</stp>
        <stp/>
        <stp>T</stp>
        <tr r="G224" s="1"/>
      </tp>
      <tp>
        <v>3353530.8794049998</v>
        <stp/>
        <stp>ContractData</stp>
        <stp>S.MRNA</stp>
        <stp>T_CVol</stp>
        <stp/>
        <stp>T</stp>
        <tr r="M318" s="1"/>
      </tp>
      <tp>
        <v>6812829.4816610003</v>
        <stp/>
        <stp>ContractData</stp>
        <stp>S.META</stp>
        <stp>T_CVol</stp>
        <stp/>
        <stp>T</stp>
        <tr r="M307" s="1"/>
      </tp>
      <tp>
        <v>769949.17876000004</v>
        <stp/>
        <stp>ContractData</stp>
        <stp>S.NWSA</stp>
        <stp>T_CVol</stp>
        <stp/>
        <stp>T</stp>
        <tr r="M346" s="1"/>
      </tp>
      <tp>
        <v>43150492.133046001</v>
        <stp/>
        <stp>ContractData</stp>
        <stp>S.NVDA</stp>
        <stp>T_CVol</stp>
        <stp/>
        <stp>T</stp>
        <tr r="M343" s="1"/>
      </tp>
      <tp>
        <v>2091691.3580799999</v>
        <stp/>
        <stp>ContractData</stp>
        <stp>S.HONA</stp>
        <stp>T_CVol</stp>
        <stp/>
        <stp>T</stp>
        <tr r="M230" s="1"/>
      </tp>
      <tp>
        <v>1392077.5905170001</v>
        <stp/>
        <stp>ContractData</stp>
        <stp>S.FOXA</stp>
        <stp>T_CVol</stp>
        <stp/>
        <stp>T</stp>
        <tr r="M197" s="1"/>
      </tp>
      <tp>
        <v>657097.15616799996</v>
        <stp/>
        <stp>ContractData</stp>
        <stp>S.CTVA</stp>
        <stp>T_CVol</stp>
        <stp/>
        <stp>T</stp>
        <tr r="M124" s="1"/>
      </tp>
      <tp>
        <v>2316874.7898050002</v>
        <stp/>
        <stp>ContractData</stp>
        <stp>S.CVNA</stp>
        <stp>T_CVol</stp>
        <stp/>
        <stp>T</stp>
        <tr r="M125" s="1"/>
      </tp>
      <tp>
        <v>125817.35423</v>
        <stp/>
        <stp>ContractData</stp>
        <stp>S.ZBRA</stp>
        <stp>T_CVol</stp>
        <stp/>
        <stp>T</stp>
        <tr r="M503" s="1"/>
      </tp>
      <tp>
        <v>173144.35105900001</v>
        <stp/>
        <stp>ContractData</stp>
        <stp>S.ULTA</stp>
        <stp>T_CVol</stp>
        <stp/>
        <stp>T</stp>
        <tr r="M460" s="1"/>
      </tp>
      <tp>
        <v>12567871.669287</v>
        <stp/>
        <stp>ContractData</stp>
        <stp>S.TSLA</stp>
        <stp>T_CVol</stp>
        <stp/>
        <stp>T</stp>
        <tr r="M448" s="1"/>
      </tp>
      <tp>
        <v>337.31</v>
        <stp/>
        <stp>ContractData</stp>
        <stp>S.CDNS</stp>
        <stp>Open</stp>
        <stp/>
        <stp>T</stp>
        <tr r="F85" s="1"/>
      </tp>
      <tp>
        <v>231.20000000000002</v>
        <stp/>
        <stp>ContractData</stp>
        <stp>S.DDOG</stp>
        <stp>Open</stp>
        <stp/>
        <stp>T</stp>
        <tr r="F132" s="1"/>
      </tp>
      <tp>
        <v>137.33000000000001</v>
        <stp/>
        <stp>ContractData</stp>
        <stp>S.LDOS</stp>
        <stp>Open</stp>
        <stp/>
        <stp>T</stp>
        <tr r="F279" s="1"/>
      </tp>
      <tp>
        <v>62.2</v>
        <stp/>
        <stp>ContractData</stp>
        <stp>S.MDLZ</stp>
        <stp>Open</stp>
        <stp/>
        <stp>T</stp>
        <tr r="F304" s="1"/>
      </tp>
      <tp>
        <v>1.8899999999999864</v>
        <stp/>
        <stp>ContractData</stp>
        <stp>S.CVNA</stp>
        <stp>NetLastTrade</stp>
        <stp/>
        <stp>T</stp>
        <tr r="D125" s="1"/>
      </tp>
      <tp>
        <v>215.26</v>
        <stp/>
        <stp>ContractData</stp>
        <stp>S.ODFL</stp>
        <stp>Open</stp>
        <stp/>
        <stp>T</stp>
        <tr r="F349" s="1"/>
      </tp>
      <tp>
        <v>90.11</v>
        <stp/>
        <stp>ContractData</stp>
        <stp>S.GDDY</stp>
        <stp>Open</stp>
        <stp/>
        <stp>T</stp>
        <tr r="F203" s="1"/>
      </tp>
      <tp>
        <v>263.05</v>
        <stp/>
        <stp>ContractData</stp>
        <stp>S.ADBE</stp>
        <stp>Open</stp>
        <stp/>
        <stp>T</stp>
        <tr r="F9" s="1"/>
      </tp>
      <tp>
        <v>-4.710000000000008</v>
        <stp/>
        <stp>ContractData</stp>
        <stp>S.NVDA</stp>
        <stp>NetLastTrade</stp>
        <stp/>
        <stp>T</stp>
        <tr r="D343" s="1"/>
      </tp>
      <tp>
        <v>-1.2999999999999545</v>
        <stp/>
        <stp>ContractData</stp>
        <stp>S.AVGO</stp>
        <stp>NetLastTrade</stp>
        <stp/>
        <stp>T</stp>
        <tr r="D47" s="1"/>
      </tp>
      <tp>
        <v>176.98</v>
        <stp/>
        <stp>ContractData</stp>
        <stp>S.WDAY</stp>
        <stp>Open</stp>
        <stp/>
        <stp>T</stp>
        <tr r="F483" s="1"/>
      </tp>
      <tp>
        <v>94.600000000000009</v>
        <stp/>
        <stp>ContractData</stp>
        <stp>S.NDAQ</stp>
        <stp>Open</stp>
        <stp/>
        <stp>T</stp>
        <tr r="F329" s="1"/>
      </tp>
      <tp>
        <v>98.5</v>
        <stp/>
        <stp>ContractData</stp>
        <stp>S.ACGL</stp>
        <stp>High</stp>
        <stp/>
        <stp>T</stp>
        <tr r="G7" s="1"/>
      </tp>
      <tp>
        <v>143.47999999999999</v>
        <stp/>
        <stp>ContractData</stp>
        <stp>S.FDXF</stp>
        <stp>Open</stp>
        <stp/>
        <stp>T</stp>
        <tr r="F186" s="1"/>
      </tp>
      <tp>
        <v>581.9</v>
        <stp/>
        <stp>ContractData</stp>
        <stp>S.IDXX</stp>
        <stp>Open</stp>
        <stp/>
        <stp>T</stp>
        <tr r="F244" s="1"/>
      </tp>
      <tp>
        <v>133.30000000000001</v>
        <stp/>
        <stp>ContractData</stp>
        <stp>S.PCAR</stp>
        <stp>High</stp>
        <stp/>
        <stp>T</stp>
        <tr r="G359" s="1"/>
      </tp>
      <tp>
        <v>168.87</v>
        <stp/>
        <stp>ContractData</stp>
        <stp>S.QCOM</stp>
        <stp>High</stp>
        <stp/>
        <stp>T</stp>
        <tr r="G387" s="1"/>
      </tp>
      <tp>
        <v>19.080000000000002</v>
        <stp/>
        <stp>ContractData</stp>
        <stp>S.NCLH</stp>
        <stp>High</stp>
        <stp/>
        <stp>T</stp>
        <tr r="G328" s="1"/>
      </tp>
      <tp>
        <v>-0.91999999999998749</v>
        <stp/>
        <stp>ContractData</stp>
        <stp>S.EVRG</stp>
        <stp>NetLastTrade</stp>
        <stp/>
        <stp>T</stp>
        <tr r="D173" s="1"/>
      </tp>
      <tp>
        <v>-0.23000000000000043</v>
        <stp/>
        <stp>ContractData</stp>
        <stp>S.KVUE</stp>
        <stp>NetLastTrade</stp>
        <stp/>
        <stp>T</stp>
        <tr r="D277" s="1"/>
      </tp>
      <tp>
        <v>310.01</v>
        <stp/>
        <stp>ContractData</stp>
        <stp>S.NDSN</stp>
        <stp>Open</stp>
        <stp/>
        <stp>T</stp>
        <tr r="F330" s="1"/>
      </tp>
      <tp>
        <v>246.51000000000002</v>
        <stp/>
        <stp>ContractData</stp>
        <stp>S.ADSK</stp>
        <stp>Open</stp>
        <stp/>
        <stp>T</stp>
        <tr r="F13" s="1"/>
      </tp>
      <tp>
        <v>1.0800000000000125</v>
        <stp/>
        <stp>ContractData</stp>
        <stp>S.RVTY</stp>
        <stp>NetLastTrade</stp>
        <stp/>
        <stp>T</stp>
        <tr r="D401" s="1"/>
      </tp>
      <tp>
        <v>91.570000000000007</v>
        <stp/>
        <stp>ContractData</stp>
        <stp>S.ECHO</stp>
        <stp>High</stp>
        <stp/>
        <stp>T</stp>
        <tr r="G154" s="1"/>
      </tp>
      <tp>
        <v>109.32000000000001</v>
        <stp/>
        <stp>ContractData</stp>
        <stp>S.SCHW</stp>
        <stp>High</stp>
        <stp/>
        <stp>T</stp>
        <tr r="G404" s="1"/>
      </tp>
      <tp>
        <v>85.66</v>
        <stp/>
        <stp>ContractData</stp>
        <stp>S.MCHP</stp>
        <stp>High</stp>
        <stp/>
        <stp>T</stp>
        <tr r="G301" s="1"/>
      </tp>
      <tp>
        <v>115</v>
        <stp/>
        <stp>ContractData</stp>
        <stp>S.NEM</stp>
        <stp>Open</stp>
        <stp/>
        <stp>T</stp>
        <tr r="F332" s="1"/>
      </tp>
      <tp>
        <v>84.18</v>
        <stp/>
        <stp>ContractData</stp>
        <stp>S.NEE</stp>
        <stp>Open</stp>
        <stp/>
        <stp>T</stp>
        <tr r="F331" s="1"/>
      </tp>
      <tp>
        <v>296.7</v>
        <stp/>
        <stp>ContractData</stp>
        <stp>S.ITW</stp>
        <stp>High</stp>
        <stp/>
        <stp>T</stp>
        <tr r="G257" s="1"/>
      </tp>
      <tp>
        <v>575</v>
        <stp/>
        <stp>ContractData</stp>
        <stp>S.NOC</stp>
        <stp>Open</stp>
        <stp/>
        <stp>T</stp>
        <tr r="F336" s="1"/>
      </tp>
      <tp>
        <v>32.17</v>
        <stp/>
        <stp>ContractData</stp>
        <stp>S.IVZ</stp>
        <stp>High</stp>
        <stp/>
        <stp>T</stp>
        <tr r="G258" s="1"/>
      </tp>
      <tp>
        <v>124.72</v>
        <stp/>
        <stp>ContractData</stp>
        <stp>S.NOW</stp>
        <stp>Open</stp>
        <stp/>
        <stp>T</stp>
        <tr r="F337" s="1"/>
      </tp>
      <tp>
        <v>241.77</v>
        <stp/>
        <stp>ContractData</stp>
        <stp>S.IQV</stp>
        <stp>High</stp>
        <stp/>
        <stp>T</stp>
        <tr r="G252" s="1"/>
      </tp>
      <tp>
        <v>122.82000000000001</v>
        <stp/>
        <stp>ContractData</stp>
        <stp>S.IRM</stp>
        <stp>High</stp>
        <stp/>
        <stp>T</stp>
        <tr r="G254" s="1"/>
      </tp>
      <tp>
        <v>41.74</v>
        <stp/>
        <stp>ContractData</stp>
        <stp>S.NKE</stp>
        <stp>Open</stp>
        <stp/>
        <stp>T</stp>
        <tr r="F335" s="1"/>
      </tp>
      <tp>
        <v>273</v>
        <stp/>
        <stp>ContractData</stp>
        <stp>S.NUE</stp>
        <stp>Open</stp>
        <stp/>
        <stp>T</stp>
        <tr r="F342" s="1"/>
      </tp>
      <tp>
        <v>6354.91</v>
        <stp/>
        <stp>ContractData</stp>
        <stp>S.NVR</stp>
        <stp>Open</stp>
        <stp/>
        <stp>T</stp>
        <tr r="F344" s="1"/>
      </tp>
      <tp>
        <v>32.26</v>
        <stp/>
        <stp>ContractData</stp>
        <stp>S.NWS</stp>
        <stp>Open</stp>
        <stp/>
        <stp>T</stp>
        <tr r="F345" s="1"/>
      </tp>
      <tp>
        <v>118.13</v>
        <stp/>
        <stp>ContractData</stp>
        <stp>S.NRG</stp>
        <stp>Open</stp>
        <stp/>
        <stp>T</stp>
        <tr r="F338" s="1"/>
      </tp>
      <tp>
        <v>333.09000000000003</v>
        <stp/>
        <stp>ContractData</stp>
        <stp>S.NSC</stp>
        <stp>Open</stp>
        <stp/>
        <stp>T</stp>
        <tr r="F339" s="1"/>
      </tp>
      <tp>
        <v>235.68</v>
        <stp/>
        <stp>ContractData</stp>
        <stp>S.IEX</stp>
        <stp>High</stp>
        <stp/>
        <stp>T</stp>
        <tr r="G245" s="1"/>
      </tp>
      <tp>
        <v>85.47</v>
        <stp/>
        <stp>ContractData</stp>
        <stp>S.IFF</stp>
        <stp>High</stp>
        <stp/>
        <stp>T</stp>
        <tr r="G246" s="1"/>
      </tp>
      <tp>
        <v>152.4</v>
        <stp/>
        <stp>ContractData</stp>
        <stp>S.ICE</stp>
        <stp>High</stp>
        <stp/>
        <stp>T</stp>
        <tr r="G243" s="1"/>
      </tp>
      <tp>
        <v>240.73000000000002</v>
        <stp/>
        <stp>ContractData</stp>
        <stp>S.IBM</stp>
        <stp>High</stp>
        <stp/>
        <stp>T</stp>
        <tr r="G242" s="1"/>
      </tp>
      <tp>
        <v>250.20000000000002</v>
        <stp/>
        <stp>ContractData</stp>
        <stp>S.PNC</stp>
        <stp>Low</stp>
        <stp/>
        <stp>T</stp>
        <tr r="H373" s="1"/>
      </tp>
      <tp>
        <v>66.900000000000006</v>
        <stp/>
        <stp>ContractData</stp>
        <stp>S.PNR</stp>
        <stp>Low</stp>
        <stp/>
        <stp>T</stp>
        <tr r="H374" s="1"/>
      </tp>
      <tp>
        <v>99.12</v>
        <stp/>
        <stp>ContractData</stp>
        <stp>S.PNW</stp>
        <stp>Low</stp>
        <stp/>
        <stp>T</stp>
        <tr r="H375" s="1"/>
      </tp>
      <tp>
        <v>137.22</v>
        <stp/>
        <stp>ContractData</stp>
        <stp>S.PLD</stp>
        <stp>Low</stp>
        <stp/>
        <stp>T</stp>
        <tr r="H370" s="1"/>
      </tp>
      <tp>
        <v>251.57</v>
        <stp/>
        <stp>ContractData</stp>
        <stp>S.PKG</stp>
        <stp>Low</stp>
        <stp/>
        <stp>T</stp>
        <tr r="H369" s="1"/>
      </tp>
      <tp>
        <v>128.13</v>
        <stp/>
        <stp>ContractData</stp>
        <stp>S.PHM</stp>
        <stp>Low</stp>
        <stp/>
        <stp>T</stp>
        <tr r="H368" s="1"/>
      </tp>
      <tp>
        <v>26.52</v>
        <stp/>
        <stp>ContractData</stp>
        <stp>S.PFE</stp>
        <stp>Low</stp>
        <stp/>
        <stp>T</stp>
        <tr r="H363" s="1"/>
      </tp>
      <tp>
        <v>112.52</v>
        <stp/>
        <stp>ContractData</stp>
        <stp>S.PFG</stp>
        <stp>Low</stp>
        <stp/>
        <stp>T</stp>
        <tr r="H364" s="1"/>
      </tp>
      <tp>
        <v>210.78</v>
        <stp/>
        <stp>ContractData</stp>
        <stp>S.PGR</stp>
        <stp>Low</stp>
        <stp/>
        <stp>T</stp>
        <tr r="H366" s="1"/>
      </tp>
      <tp>
        <v>74.239999999999995</v>
        <stp/>
        <stp>ContractData</stp>
        <stp>S.PEG</stp>
        <stp>Low</stp>
        <stp/>
        <stp>T</stp>
        <tr r="H361" s="1"/>
      </tp>
      <tp>
        <v>137.45000000000002</v>
        <stp/>
        <stp>ContractData</stp>
        <stp>S.PEP</stp>
        <stp>Low</stp>
        <stp/>
        <stp>T</stp>
        <tr r="H362" s="1"/>
      </tp>
      <tp>
        <v>17.170000000000002</v>
        <stp/>
        <stp>ContractData</stp>
        <stp>S.PCG</stp>
        <stp>Low</stp>
        <stp/>
        <stp>T</stp>
        <tr r="H360" s="1"/>
      </tp>
      <tp>
        <v>663.59</v>
        <stp/>
        <stp>ContractData</stp>
        <stp>S.PWR</stp>
        <stp>Low</stp>
        <stp/>
        <stp>T</stp>
        <tr r="H384" s="1"/>
      </tp>
      <tp>
        <v>146.09</v>
        <stp/>
        <stp>ContractData</stp>
        <stp>S.PTC</stp>
        <stp>Low</stp>
        <stp/>
        <stp>T</stp>
        <tr r="H383" s="1"/>
      </tp>
      <tp>
        <v>120.54</v>
        <stp/>
        <stp>ContractData</stp>
        <stp>S.PRU</stp>
        <stp>Low</stp>
        <stp/>
        <stp>T</stp>
        <tr r="H379" s="1"/>
      </tp>
      <tp>
        <v>319.97000000000003</v>
        <stp/>
        <stp>ContractData</stp>
        <stp>S.PSA</stp>
        <stp>Low</stp>
        <stp/>
        <stp>T</stp>
        <tr r="H380" s="1"/>
      </tp>
      <tp>
        <v>206.97</v>
        <stp/>
        <stp>ContractData</stp>
        <stp>S.PSX</stp>
        <stp>Low</stp>
        <stp/>
        <stp>T</stp>
        <tr r="H382" s="1"/>
      </tp>
      <tp>
        <v>34.950000000000003</v>
        <stp/>
        <stp>ContractData</stp>
        <stp>S.PPL</stp>
        <stp>Low</stp>
        <stp/>
        <stp>T</stp>
        <tr r="H378" s="1"/>
      </tp>
      <tp>
        <v>115.93</v>
        <stp/>
        <stp>ContractData</stp>
        <stp>S.PPG</stp>
        <stp>Low</stp>
        <stp/>
        <stp>T</stp>
        <tr r="H377" s="1"/>
      </tp>
      <tp>
        <v>411.44</v>
        <stp/>
        <stp>ContractData</stp>
        <stp>S.SNA</stp>
        <stp>Low</stp>
        <stp/>
        <stp>T</stp>
        <tr r="H409" s="1"/>
      </tp>
      <tp>
        <v>50.67</v>
        <stp/>
        <stp>ContractData</stp>
        <stp>S.SLB</stp>
        <stp>Low</stp>
        <stp/>
        <stp>T</stp>
        <tr r="H407" s="1"/>
      </tp>
      <tp>
        <v>118.01</v>
        <stp/>
        <stp>ContractData</stp>
        <stp>S.SJM</stp>
        <stp>Low</stp>
        <stp/>
        <stp>T</stp>
        <tr r="H406" s="1"/>
      </tp>
      <tp>
        <v>361.15000000000003</v>
        <stp/>
        <stp>ContractData</stp>
        <stp>S.SHW</stp>
        <stp>Low</stp>
        <stp/>
        <stp>T</stp>
        <tr r="H405" s="1"/>
      </tp>
      <tp>
        <v>335</v>
        <stp/>
        <stp>ContractData</stp>
        <stp>S.SYK</stp>
        <stp>Low</stp>
        <stp/>
        <stp>T</stp>
        <tr r="H426" s="1"/>
      </tp>
      <tp>
        <v>77.27</v>
        <stp/>
        <stp>ContractData</stp>
        <stp>S.SYF</stp>
        <stp>Low</stp>
        <stp/>
        <stp>T</stp>
        <tr r="H425" s="1"/>
      </tp>
      <tp>
        <v>83.320000000000007</v>
        <stp/>
        <stp>ContractData</stp>
        <stp>S.SYY</stp>
        <stp>Low</stp>
        <stp/>
        <stp>T</stp>
        <tr r="H427" s="1"/>
      </tp>
      <tp>
        <v>101.23</v>
        <stp/>
        <stp>ContractData</stp>
        <stp>S.SWK</stp>
        <stp>Low</stp>
        <stp/>
        <stp>T</stp>
        <tr r="H423" s="1"/>
      </tp>
      <tp>
        <v>234.99</v>
        <stp/>
        <stp>ContractData</stp>
        <stp>S.STE</stp>
        <stp>Low</stp>
        <stp/>
        <stp>T</stp>
        <tr r="H417" s="1"/>
      </tp>
      <tp>
        <v>786</v>
        <stp/>
        <stp>ContractData</stp>
        <stp>S.STX</stp>
        <stp>Low</stp>
        <stp/>
        <stp>T</stp>
        <tr r="H420" s="1"/>
      </tp>
      <tp>
        <v>133.09</v>
        <stp/>
        <stp>ContractData</stp>
        <stp>S.STZ</stp>
        <stp>Low</stp>
        <stp/>
        <stp>T</stp>
        <tr r="H421" s="1"/>
      </tp>
      <tp>
        <v>183.46</v>
        <stp/>
        <stp>ContractData</stp>
        <stp>S.STT</stp>
        <stp>Low</stp>
        <stp/>
        <stp>T</stp>
        <tr r="H419" s="1"/>
      </tp>
      <tp>
        <v>83.850000000000009</v>
        <stp/>
        <stp>ContractData</stp>
        <stp>S.SRE</stp>
        <stp>Low</stp>
        <stp/>
        <stp>T</stp>
        <tr r="H416" s="1"/>
      </tp>
      <tp>
        <v>218.33</v>
        <stp/>
        <stp>ContractData</stp>
        <stp>S.SPG</stp>
        <stp>Low</stp>
        <stp/>
        <stp>T</stp>
        <tr r="H414" s="1"/>
      </tp>
      <tp>
        <v>772.5</v>
        <stp/>
        <stp>ContractData</stp>
        <stp>S.SPY</stp>
        <stp>Low</stp>
        <stp/>
        <stp>T</stp>
        <tr r="Y9" s="2"/>
      </tp>
      <tp>
        <v>437.06</v>
        <stp/>
        <stp>ContractData</stp>
        <stp>S.ROK</stp>
        <stp>Low</stp>
        <stp/>
        <stp>T</stp>
        <tr r="H395" s="1"/>
      </tp>
      <tp>
        <v>36.96</v>
        <stp/>
        <stp>ContractData</stp>
        <stp>S.ROL</stp>
        <stp>Low</stp>
        <stp/>
        <stp>T</stp>
        <tr r="H396" s="1"/>
      </tp>
      <tp>
        <v>397.1</v>
        <stp/>
        <stp>ContractData</stp>
        <stp>S.ROP</stp>
        <stp>Low</stp>
        <stp/>
        <stp>T</stp>
        <tr r="H397" s="1"/>
      </tp>
      <tp>
        <v>210.58</v>
        <stp/>
        <stp>ContractData</stp>
        <stp>S.RMD</stp>
        <stp>Low</stp>
        <stp/>
        <stp>T</stp>
        <tr r="H394" s="1"/>
      </tp>
      <tp>
        <v>175.02</v>
        <stp/>
        <stp>ContractData</stp>
        <stp>S.RJF</stp>
        <stp>Low</stp>
        <stp/>
        <stp>T</stp>
        <tr r="H392" s="1"/>
      </tp>
      <tp>
        <v>75.7</v>
        <stp/>
        <stp>ContractData</stp>
        <stp>S.REG</stp>
        <stp>Low</stp>
        <stp/>
        <stp>T</stp>
        <tr r="H389" s="1"/>
      </tp>
      <tp>
        <v>307.59000000000003</v>
        <stp/>
        <stp>ContractData</stp>
        <stp>S.RCL</stp>
        <stp>Low</stp>
        <stp/>
        <stp>T</stp>
        <tr r="H388" s="1"/>
      </tp>
      <tp>
        <v>223.54</v>
        <stp/>
        <stp>ContractData</stp>
        <stp>S.RTX</stp>
        <stp>Low</stp>
        <stp/>
        <stp>T</stp>
        <tr r="H400" s="1"/>
      </tp>
      <tp>
        <v>213.53</v>
        <stp/>
        <stp>ContractData</stp>
        <stp>S.RSG</stp>
        <stp>Low</stp>
        <stp/>
        <stp>T</stp>
        <tr r="H399" s="1"/>
      </tp>
      <tp>
        <v>408.6</v>
        <stp/>
        <stp>ContractData</stp>
        <stp>S.UNH</stp>
        <stp>Low</stp>
        <stp/>
        <stp>T</stp>
        <tr r="H461" s="1"/>
      </tp>
      <tp>
        <v>291.24</v>
        <stp/>
        <stp>ContractData</stp>
        <stp>S.UNP</stp>
        <stp>Low</stp>
        <stp/>
        <stp>T</stp>
        <tr r="H462" s="1"/>
      </tp>
      <tp>
        <v>171.26</v>
        <stp/>
        <stp>ContractData</stp>
        <stp>S.UHS</stp>
        <stp>Low</stp>
        <stp/>
        <stp>T</stp>
        <tr r="H459" s="1"/>
      </tp>
      <tp>
        <v>37.58</v>
        <stp/>
        <stp>ContractData</stp>
        <stp>S.UDR</stp>
        <stp>Low</stp>
        <stp/>
        <stp>T</stp>
        <tr r="H458" s="1"/>
      </tp>
      <tp>
        <v>125.65</v>
        <stp/>
        <stp>ContractData</stp>
        <stp>S.UAL</stp>
        <stp>Low</stp>
        <stp/>
        <stp>T</stp>
        <tr r="H456" s="1"/>
      </tp>
      <tp>
        <v>1146.27</v>
        <stp/>
        <stp>ContractData</stp>
        <stp>S.URI</stp>
        <stp>Low</stp>
        <stp/>
        <stp>T</stp>
        <tr r="H464" s="1"/>
      </tp>
      <tp>
        <v>63.43</v>
        <stp/>
        <stp>ContractData</stp>
        <stp>S.USB</stp>
        <stp>Low</stp>
        <stp/>
        <stp>T</stp>
        <tr r="H465" s="1"/>
      </tp>
      <tp>
        <v>103.72</v>
        <stp/>
        <stp>ContractData</stp>
        <stp>S.UPS</stp>
        <stp>Low</stp>
        <stp/>
        <stp>T</stp>
        <tr r="H463" s="1"/>
      </tp>
      <tp>
        <v>588.53</v>
        <stp/>
        <stp>ContractData</stp>
        <stp>S.TMO</stp>
        <stp>Low</stp>
        <stp/>
        <stp>T</stp>
        <tr r="H439" s="1"/>
      </tp>
      <tp>
        <v>158.46</v>
        <stp/>
        <stp>ContractData</stp>
        <stp>S.TJX</stp>
        <stp>Low</stp>
        <stp/>
        <stp>T</stp>
        <tr r="H437" s="1"/>
      </tp>
      <tp>
        <v>185.61</v>
        <stp/>
        <stp>ContractData</stp>
        <stp>S.TKO</stp>
        <stp>Low</stp>
        <stp/>
        <stp>T</stp>
        <tr r="H438" s="1"/>
      </tp>
      <tp>
        <v>51.81</v>
        <stp/>
        <stp>ContractData</stp>
        <stp>S.TFC</stp>
        <stp>Low</stp>
        <stp/>
        <stp>T</stp>
        <tr r="H435" s="1"/>
      </tp>
      <tp>
        <v>148.02000000000001</v>
        <stp/>
        <stp>ContractData</stp>
        <stp>S.TGT</stp>
        <stp>Low</stp>
        <stp/>
        <stp>T</stp>
        <tr r="H436" s="1"/>
      </tp>
      <tp>
        <v>1212.17</v>
        <stp/>
        <stp>ContractData</stp>
        <stp>S.TDG</stp>
        <stp>Low</stp>
        <stp/>
        <stp>T</stp>
        <tr r="H430" s="1"/>
      </tp>
      <tp>
        <v>690.16</v>
        <stp/>
        <stp>ContractData</stp>
        <stp>S.TDY</stp>
        <stp>Low</stp>
        <stp/>
        <stp>T</stp>
        <tr r="H431" s="1"/>
      </tp>
      <tp>
        <v>212.8</v>
        <stp/>
        <stp>ContractData</stp>
        <stp>S.TEL</stp>
        <stp>Low</stp>
        <stp/>
        <stp>T</stp>
        <tr r="H433" s="1"/>
      </tp>
      <tp>
        <v>364.26</v>
        <stp/>
        <stp>ContractData</stp>
        <stp>S.TER</stp>
        <stp>Low</stp>
        <stp/>
        <stp>T</stp>
        <tr r="H434" s="1"/>
      </tp>
      <tp>
        <v>41.7</v>
        <stp/>
        <stp>ContractData</stp>
        <stp>S.TAP</stp>
        <stp>Low</stp>
        <stp/>
        <stp>T</stp>
        <tr r="H429" s="1"/>
      </tp>
      <tp>
        <v>280.82</v>
        <stp/>
        <stp>ContractData</stp>
        <stp>S.TXN</stp>
        <stp>Low</stp>
        <stp/>
        <stp>T</stp>
        <tr r="H453" s="1"/>
      </tp>
      <tp>
        <v>88.91</v>
        <stp/>
        <stp>ContractData</stp>
        <stp>S.TXT</stp>
        <stp>Low</stp>
        <stp/>
        <stp>T</stp>
        <tr r="H454" s="1"/>
      </tp>
      <tp>
        <v>308</v>
        <stp/>
        <stp>ContractData</stp>
        <stp>S.TYL</stp>
        <stp>Low</stp>
        <stp/>
        <stp>T</stp>
        <tr r="H455" s="1"/>
      </tp>
      <tp>
        <v>12.83</v>
        <stp/>
        <stp>ContractData</stp>
        <stp>S.TTD</stp>
        <stp>Low</stp>
        <stp/>
        <stp>T</stp>
        <tr r="H451" s="1"/>
      </tp>
      <tp>
        <v>376.99</v>
        <stp/>
        <stp>ContractData</stp>
        <stp>S.TRV</stp>
        <stp>Low</stp>
        <stp/>
        <stp>T</stp>
        <tr r="H446" s="1"/>
      </tp>
      <tp>
        <v>57.32</v>
        <stp/>
        <stp>ContractData</stp>
        <stp>S.TSN</stp>
        <stp>Low</stp>
        <stp/>
        <stp>T</stp>
        <tr r="H449" s="1"/>
      </tp>
      <tp>
        <v>340.23</v>
        <stp/>
        <stp>ContractData</stp>
        <stp>S.TPL</stp>
        <stp>Low</stp>
        <stp/>
        <stp>T</stp>
        <tr r="H441" s="1"/>
      </tp>
      <tp>
        <v>159.43</v>
        <stp/>
        <stp>ContractData</stp>
        <stp>S.TPR</stp>
        <stp>Low</stp>
        <stp/>
        <stp>T</stp>
        <tr r="H442" s="1"/>
      </tp>
      <tp>
        <v>70.59</v>
        <stp/>
        <stp>ContractData</stp>
        <stp>S.WMB</stp>
        <stp>Low</stp>
        <stp/>
        <stp>T</stp>
        <tr r="H489" s="1"/>
      </tp>
      <tp>
        <v>110.76</v>
        <stp/>
        <stp>ContractData</stp>
        <stp>S.WMT</stp>
        <stp>Low</stp>
        <stp/>
        <stp>T</stp>
        <tr r="H490" s="1"/>
      </tp>
      <tp>
        <v>86.570000000000007</v>
        <stp/>
        <stp>ContractData</stp>
        <stp>S.WFC</stp>
        <stp>Low</stp>
        <stp/>
        <stp>T</stp>
        <tr r="H487" s="1"/>
      </tp>
      <tp>
        <v>424.38</v>
        <stp/>
        <stp>ContractData</stp>
        <stp>S.WDC</stp>
        <stp>Low</stp>
        <stp/>
        <stp>T</stp>
        <tr r="H484" s="1"/>
      </tp>
      <tp>
        <v>105.91</v>
        <stp/>
        <stp>ContractData</stp>
        <stp>S.WEC</stp>
        <stp>Low</stp>
        <stp/>
        <stp>T</stp>
        <tr r="H485" s="1"/>
      </tp>
      <tp>
        <v>26.6</v>
        <stp/>
        <stp>ContractData</stp>
        <stp>S.WBD</stp>
        <stp>Low</stp>
        <stp/>
        <stp>T</stp>
        <tr r="H482" s="1"/>
      </tp>
      <tp>
        <v>290.51</v>
        <stp/>
        <stp>ContractData</stp>
        <stp>S.WAB</stp>
        <stp>Low</stp>
        <stp/>
        <stp>T</stp>
        <tr r="H480" s="1"/>
      </tp>
      <tp>
        <v>402.63</v>
        <stp/>
        <stp>ContractData</stp>
        <stp>S.WAT</stp>
        <stp>Low</stp>
        <stp/>
        <stp>T</stp>
        <tr r="H481" s="1"/>
      </tp>
      <tp>
        <v>338.31</v>
        <stp/>
        <stp>ContractData</stp>
        <stp>S.WTW</stp>
        <stp>Low</stp>
        <stp/>
        <stp>T</stp>
        <tr r="H494" s="1"/>
      </tp>
      <tp>
        <v>70.08</v>
        <stp/>
        <stp>ContractData</stp>
        <stp>S.WRB</stp>
        <stp>Low</stp>
        <stp/>
        <stp>T</stp>
        <tr r="H491" s="1"/>
      </tp>
      <tp>
        <v>249.06</v>
        <stp/>
        <stp>ContractData</stp>
        <stp>S.WSM</stp>
        <stp>Low</stp>
        <stp/>
        <stp>T</stp>
        <tr r="H492" s="1"/>
      </tp>
      <tp>
        <v>353.89</v>
        <stp/>
        <stp>ContractData</stp>
        <stp>S.WST</stp>
        <stp>Low</stp>
        <stp/>
        <stp>T</stp>
        <tr r="H493" s="1"/>
      </tp>
      <tp>
        <v>301.34000000000003</v>
        <stp/>
        <stp>ContractData</stp>
        <stp>S.VLO</stp>
        <stp>Low</stp>
        <stp/>
        <stp>T</stp>
        <tr r="H469" s="1"/>
      </tp>
      <tp>
        <v>282.39</v>
        <stp/>
        <stp>ContractData</stp>
        <stp>S.VMC</stp>
        <stp>Low</stp>
        <stp/>
        <stp>T</stp>
        <tr r="H471" s="1"/>
      </tp>
      <tp>
        <v>91.79</v>
        <stp/>
        <stp>ContractData</stp>
        <stp>S.VTR</stp>
        <stp>Low</stp>
        <stp/>
        <stp>T</stp>
        <tr r="H477" s="1"/>
      </tp>
      <tp>
        <v>267.52</v>
        <stp/>
        <stp>ContractData</stp>
        <stp>S.VRT</stp>
        <stp>Low</stp>
        <stp/>
        <stp>T</stp>
        <tr r="H474" s="1"/>
      </tp>
      <tp>
        <v>141.05000000000001</v>
        <stp/>
        <stp>ContractData</stp>
        <stp>S.VST</stp>
        <stp>Low</stp>
        <stp/>
        <stp>T</stp>
        <tr r="H476" s="1"/>
      </tp>
      <tp>
        <v>146.59</v>
        <stp/>
        <stp>ContractData</stp>
        <stp>S.YUM</stp>
        <stp>Low</stp>
        <stp/>
        <stp>T</stp>
        <tr r="H501" s="1"/>
      </tp>
      <tp>
        <v>154.45000000000002</v>
        <stp/>
        <stp>ContractData</stp>
        <stp>S.XOM</stp>
        <stp>Low</stp>
        <stp/>
        <stp>T</stp>
        <tr r="H498" s="1"/>
      </tp>
      <tp>
        <v>76.600000000000009</v>
        <stp/>
        <stp>ContractData</stp>
        <stp>S.XEL</stp>
        <stp>Low</stp>
        <stp/>
        <stp>T</stp>
        <tr r="H497" s="1"/>
      </tp>
      <tp>
        <v>120</v>
        <stp/>
        <stp>ContractData</stp>
        <stp>S.XYL</stp>
        <stp>Low</stp>
        <stp/>
        <stp>T</stp>
        <tr r="H499" s="1"/>
      </tp>
      <tp>
        <v>78.36</v>
        <stp/>
        <stp>ContractData</stp>
        <stp>S.XYZ</stp>
        <stp>Low</stp>
        <stp/>
        <stp>T</stp>
        <tr r="H500" s="1"/>
      </tp>
      <tp>
        <v>95.460000000000008</v>
        <stp/>
        <stp>ContractData</stp>
        <stp>S.ZBH</stp>
        <stp>Low</stp>
        <stp/>
        <stp>T</stp>
        <tr r="H502" s="1"/>
      </tp>
      <tp>
        <v>71.45</v>
        <stp/>
        <stp>ContractData</stp>
        <stp>S.ZTS</stp>
        <stp>Low</stp>
        <stp/>
        <stp>T</stp>
        <tr r="H504" s="1"/>
      </tp>
      <tp>
        <v>354.99</v>
        <stp/>
        <stp>ContractData</stp>
        <stp>S.AON</stp>
        <stp>Low</stp>
        <stp/>
        <stp>T</stp>
        <tr r="H35" s="1"/>
      </tp>
      <tp>
        <v>62.160000000000004</v>
        <stp/>
        <stp>ContractData</stp>
        <stp>S.AOS</stp>
        <stp>Low</stp>
        <stp/>
        <stp>T</stp>
        <tr r="H36" s="1"/>
      </tp>
      <tp>
        <v>262.02</v>
        <stp/>
        <stp>ContractData</stp>
        <stp>S.ALL</stp>
        <stp>Low</stp>
        <stp/>
        <stp>T</stp>
        <tr r="H24" s="1"/>
      </tp>
      <tp>
        <v>129</v>
        <stp/>
        <stp>ContractData</stp>
        <stp>S.ALB</stp>
        <stp>Low</stp>
        <stp/>
        <stp>T</stp>
        <tr r="H22" s="1"/>
      </tp>
      <tp>
        <v>470.68</v>
        <stp/>
        <stp>ContractData</stp>
        <stp>S.AMD</stp>
        <stp>Low</stp>
        <stp/>
        <stp>T</stp>
        <tr r="H28" s="1"/>
      </tp>
      <tp>
        <v>252.49</v>
        <stp/>
        <stp>ContractData</stp>
        <stp>S.AME</stp>
        <stp>Low</stp>
        <stp/>
        <stp>T</stp>
        <tr r="H29" s="1"/>
      </tp>
      <tp>
        <v>550.25</v>
        <stp/>
        <stp>ContractData</stp>
        <stp>S.AMP</stp>
        <stp>Low</stp>
        <stp/>
        <stp>T</stp>
        <tr r="H31" s="1"/>
      </tp>
      <tp>
        <v>168.72</v>
        <stp/>
        <stp>ContractData</stp>
        <stp>S.AMT</stp>
        <stp>Low</stp>
        <stp/>
        <stp>T</stp>
        <tr r="H32" s="1"/>
      </tp>
      <tp>
        <v>245.33</v>
        <stp/>
        <stp>ContractData</stp>
        <stp>S.AJG</stp>
        <stp>Low</stp>
        <stp/>
        <stp>T</stp>
        <tr r="H20" s="1"/>
      </tp>
      <tp>
        <v>77.41</v>
        <stp/>
        <stp>ContractData</stp>
        <stp>S.AIG</stp>
        <stp>Low</stp>
        <stp/>
        <stp>T</stp>
        <tr r="H18" s="1"/>
      </tp>
      <tp>
        <v>285.27</v>
        <stp/>
        <stp>ContractData</stp>
        <stp>S.AIZ</stp>
        <stp>Low</stp>
        <stp/>
        <stp>T</stp>
        <tr r="H19" s="1"/>
      </tp>
      <tp>
        <v>123.34</v>
        <stp/>
        <stp>ContractData</stp>
        <stp>S.AFL</stp>
        <stp>Low</stp>
        <stp/>
        <stp>T</stp>
        <tr r="H17" s="1"/>
      </tp>
      <tp>
        <v>384.91</v>
        <stp/>
        <stp>ContractData</stp>
        <stp>S.ADI</stp>
        <stp>Low</stp>
        <stp/>
        <stp>T</stp>
        <tr r="H10" s="1"/>
      </tp>
      <tp>
        <v>76.22</v>
        <stp/>
        <stp>ContractData</stp>
        <stp>S.ADM</stp>
        <stp>Low</stp>
        <stp/>
        <stp>T</stp>
        <tr r="H11" s="1"/>
      </tp>
      <tp>
        <v>268.01</v>
        <stp/>
        <stp>ContractData</stp>
        <stp>S.ADP</stp>
        <stp>Low</stp>
        <stp/>
        <stp>T</stp>
        <tr r="H12" s="1"/>
      </tp>
      <tp>
        <v>106.85000000000001</v>
        <stp/>
        <stp>ContractData</stp>
        <stp>S.AEE</stp>
        <stp>Low</stp>
        <stp/>
        <stp>T</stp>
        <tr r="H14" s="1"/>
      </tp>
      <tp>
        <v>122.53</v>
        <stp/>
        <stp>ContractData</stp>
        <stp>S.AEP</stp>
        <stp>Low</stp>
        <stp/>
        <stp>T</stp>
        <tr r="H15" s="1"/>
      </tp>
      <tp>
        <v>14.71</v>
        <stp/>
        <stp>ContractData</stp>
        <stp>S.AES</stp>
        <stp>Low</stp>
        <stp/>
        <stp>T</stp>
        <tr r="H16" s="1"/>
      </tp>
      <tp>
        <v>107.36</v>
        <stp/>
        <stp>ContractData</stp>
        <stp>S.ABT</stp>
        <stp>Low</stp>
        <stp/>
        <stp>T</stp>
        <tr r="H6" s="1"/>
      </tp>
      <tp>
        <v>172.55</v>
        <stp/>
        <stp>ContractData</stp>
        <stp>S.ACN</stp>
        <stp>Low</stp>
        <stp/>
        <stp>T</stp>
        <tr r="H8" s="1"/>
      </tp>
      <tp>
        <v>3051.78</v>
        <stp/>
        <stp>ContractData</stp>
        <stp>S.AZO</stp>
        <stp>Low</stp>
        <stp/>
        <stp>T</stp>
        <tr r="H52" s="1"/>
      </tp>
      <tp>
        <v>336.57</v>
        <stp/>
        <stp>ContractData</stp>
        <stp>S.AXP</stp>
        <stp>Low</stp>
        <stp/>
        <stp>T</stp>
        <tr r="H51" s="1"/>
      </tp>
      <tp>
        <v>183.45000000000002</v>
        <stp/>
        <stp>ContractData</stp>
        <stp>S.AVB</stp>
        <stp>Low</stp>
        <stp/>
        <stp>T</stp>
        <tr r="H46" s="1"/>
      </tp>
      <tp>
        <v>172.05</v>
        <stp/>
        <stp>ContractData</stp>
        <stp>S.AVY</stp>
        <stp>Low</stp>
        <stp/>
        <stp>T</stp>
        <tr r="H48" s="1"/>
      </tp>
      <tp>
        <v>131.9</v>
        <stp/>
        <stp>ContractData</stp>
        <stp>S.AWK</stp>
        <stp>Low</stp>
        <stp/>
        <stp>T</stp>
        <tr r="H49" s="1"/>
      </tp>
      <tp>
        <v>167.58</v>
        <stp/>
        <stp>ContractData</stp>
        <stp>S.ATO</stp>
        <stp>Low</stp>
        <stp/>
        <stp>T</stp>
        <tr r="H45" s="1"/>
      </tp>
      <tp>
        <v>47.51</v>
        <stp/>
        <stp>ContractData</stp>
        <stp>S.ARE</stp>
        <stp>Low</stp>
        <stp/>
        <stp>T</stp>
        <tr r="H43" s="1"/>
      </tp>
      <tp>
        <v>168.29</v>
        <stp/>
        <stp>ContractData</stp>
        <stp>S.APH</stp>
        <stp>Low</stp>
        <stp/>
        <stp>T</stp>
        <tr r="H39" s="1"/>
      </tp>
      <tp>
        <v>126.74000000000001</v>
        <stp/>
        <stp>ContractData</stp>
        <stp>S.APO</stp>
        <stp>Low</stp>
        <stp/>
        <stp>T</stp>
        <tr r="H40" s="1"/>
      </tp>
      <tp>
        <v>38.21</v>
        <stp/>
        <stp>ContractData</stp>
        <stp>S.APA</stp>
        <stp>Low</stp>
        <stp/>
        <stp>T</stp>
        <tr r="H37" s="1"/>
      </tp>
      <tp>
        <v>301.35000000000002</v>
        <stp/>
        <stp>ContractData</stp>
        <stp>S.APD</stp>
        <stp>Low</stp>
        <stp/>
        <stp>T</stp>
        <tr r="H38" s="1"/>
      </tp>
      <tp>
        <v>339.01</v>
        <stp/>
        <stp>ContractData</stp>
        <stp>S.APP</stp>
        <stp>Low</stp>
        <stp/>
        <stp>T</stp>
        <tr r="H41" s="1"/>
      </tp>
      <tp>
        <v>65.92</v>
        <stp/>
        <stp>ContractData</stp>
        <stp>S.CNC</stp>
        <stp>Low</stp>
        <stp/>
        <stp>T</stp>
        <tr r="H103" s="1"/>
      </tp>
      <tp>
        <v>40.020000000000003</v>
        <stp/>
        <stp>ContractData</stp>
        <stp>S.CNP</stp>
        <stp>Low</stp>
        <stp/>
        <stp>T</stp>
        <tr r="H104" s="1"/>
      </tp>
      <tp>
        <v>74.2</v>
        <stp/>
        <stp>ContractData</stp>
        <stp>S.COO</stp>
        <stp>Low</stp>
        <stp/>
        <stp>T</stp>
        <tr r="H108" s="1"/>
      </tp>
      <tp>
        <v>216.45000000000002</v>
        <stp/>
        <stp>ContractData</stp>
        <stp>S.COF</stp>
        <stp>Low</stp>
        <stp/>
        <stp>T</stp>
        <tr r="H105" s="1"/>
      </tp>
      <tp>
        <v>119.16</v>
        <stp/>
        <stp>ContractData</stp>
        <stp>S.COP</stp>
        <stp>Low</stp>
        <stp/>
        <stp>T</stp>
        <tr r="H109" s="1"/>
      </tp>
      <tp>
        <v>319.92</v>
        <stp/>
        <stp>ContractData</stp>
        <stp>S.COR</stp>
        <stp>Low</stp>
        <stp/>
        <stp>T</stp>
        <tr r="H110" s="1"/>
      </tp>
      <tp>
        <v>104.15</v>
        <stp/>
        <stp>ContractData</stp>
        <stp>S.CLX</stp>
        <stp>Low</stp>
        <stp/>
        <stp>T</stp>
        <tr r="H97" s="1"/>
      </tp>
      <tp>
        <v>638.66</v>
        <stp/>
        <stp>ContractData</stp>
        <stp>S.CMI</stp>
        <stp>Low</stp>
        <stp/>
        <stp>T</stp>
        <tr r="H101" s="1"/>
      </tp>
      <tp>
        <v>262.01</v>
        <stp/>
        <stp>ContractData</stp>
        <stp>S.CME</stp>
        <stp>Low</stp>
        <stp/>
        <stp>T</stp>
        <tr r="H99" s="1"/>
      </tp>
      <tp>
        <v>32.26</v>
        <stp/>
        <stp>ContractData</stp>
        <stp>S.CMG</stp>
        <stp>Low</stp>
        <stp/>
        <stp>T</stp>
        <tr r="H100" s="1"/>
      </tp>
      <tp>
        <v>69.489999999999995</v>
        <stp/>
        <stp>ContractData</stp>
        <stp>S.CMS</stp>
        <stp>Low</stp>
        <stp/>
        <stp>T</stp>
        <tr r="H102" s="1"/>
      </tp>
      <tp>
        <v>101.05</v>
        <stp/>
        <stp>ContractData</stp>
        <stp>S.CHD</stp>
        <stp>Low</stp>
        <stp/>
        <stp>T</stp>
        <tr r="H90" s="1"/>
      </tp>
      <tp>
        <v>71.87</v>
        <stp/>
        <stp>ContractData</stp>
        <stp>S.CFG</stp>
        <stp>Low</stp>
        <stp/>
        <stp>T</stp>
        <tr r="H89" s="1"/>
      </tp>
      <tp>
        <v>134.38</v>
        <stp/>
        <stp>ContractData</stp>
        <stp>S.CDW</stp>
        <stp>Low</stp>
        <stp/>
        <stp>T</stp>
        <tr r="H86" s="1"/>
      </tp>
      <tp>
        <v>268.36</v>
        <stp/>
        <stp>ContractData</stp>
        <stp>S.CEG</stp>
        <stp>Low</stp>
        <stp/>
        <stp>T</stp>
        <tr r="H87" s="1"/>
      </tp>
      <tp>
        <v>73.760000000000005</v>
        <stp/>
        <stp>ContractData</stp>
        <stp>S.CCI</stp>
        <stp>Low</stp>
        <stp/>
        <stp>T</stp>
        <tr r="H83" s="1"/>
      </tp>
      <tp>
        <v>28.11</v>
        <stp/>
        <stp>ContractData</stp>
        <stp>S.CCL</stp>
        <stp>Low</stp>
        <stp/>
        <stp>T</stp>
        <tr r="H84" s="1"/>
      </tp>
      <tp>
        <v>235</v>
        <stp/>
        <stp>ContractData</stp>
        <stp>S.CAH</stp>
        <stp>Low</stp>
        <stp/>
        <stp>T</stp>
        <tr r="H76" s="1"/>
      </tp>
      <tp>
        <v>836.84</v>
        <stp/>
        <stp>ContractData</stp>
        <stp>S.CAT</stp>
        <stp>Low</stp>
        <stp/>
        <stp>T</stp>
        <tr r="H79" s="1"/>
      </tp>
      <tp>
        <v>188.88</v>
        <stp/>
        <stp>ContractData</stp>
        <stp>S.CVX</stp>
        <stp>Low</stp>
        <stp/>
        <stp>T</stp>
        <tr r="H127" s="1"/>
      </tp>
      <tp>
        <v>94.89</v>
        <stp/>
        <stp>ContractData</stp>
        <stp>S.CVS</stp>
        <stp>Low</stp>
        <stp/>
        <stp>T</stp>
        <tr r="H126" s="1"/>
      </tp>
      <tp>
        <v>99.990000000000009</v>
        <stp/>
        <stp>ContractData</stp>
        <stp>S.CRH</stp>
        <stp>Low</stp>
        <stp/>
        <stp>T</stp>
        <tr r="H115" s="1"/>
      </tp>
      <tp>
        <v>265.49</v>
        <stp/>
        <stp>ContractData</stp>
        <stp>S.CRL</stp>
        <stp>Low</stp>
        <stp/>
        <stp>T</stp>
        <tr r="H116" s="1"/>
      </tp>
      <tp>
        <v>190</v>
        <stp/>
        <stp>ContractData</stp>
        <stp>S.CRM</stp>
        <stp>Low</stp>
        <stp/>
        <stp>T</stp>
        <tr r="H117" s="1"/>
      </tp>
      <tp>
        <v>49.93</v>
        <stp/>
        <stp>ContractData</stp>
        <stp>S.CSX</stp>
        <stp>Low</stp>
        <stp/>
        <stp>T</stp>
        <tr r="H121" s="1"/>
      </tp>
      <tp>
        <v>109.29</v>
        <stp/>
        <stp>ContractData</stp>
        <stp>S.CPT</stp>
        <stp>Low</stp>
        <stp/>
        <stp>T</stp>
        <tr r="H114" s="1"/>
      </tp>
      <tp>
        <v>157.49</v>
        <stp/>
        <stp>ContractData</stp>
        <stp>S.BNY</stp>
        <stp>Low</stp>
        <stp/>
        <stp>T</stp>
        <tr r="H68" s="1"/>
      </tp>
      <tp>
        <v>1126.01</v>
        <stp/>
        <stp>ContractData</stp>
        <stp>S.BLK</stp>
        <stp>Low</stp>
        <stp/>
        <stp>T</stp>
        <tr r="H66" s="1"/>
      </tp>
      <tp>
        <v>64.12</v>
        <stp/>
        <stp>ContractData</stp>
        <stp>S.BMY</stp>
        <stp>Low</stp>
        <stp/>
        <stp>T</stp>
        <tr r="H67" s="1"/>
      </tp>
      <tp>
        <v>62</v>
        <stp/>
        <stp>ContractData</stp>
        <stp>S.BKR</stp>
        <stp>Low</stp>
        <stp/>
        <stp>T</stp>
        <tr r="H64" s="1"/>
      </tp>
      <tp>
        <v>27.91</v>
        <stp/>
        <stp>ContractData</stp>
        <stp>S.BFB</stp>
        <stp>Low</stp>
        <stp/>
        <stp>T</stp>
        <tr r="H60" s="1"/>
      </tp>
      <tp>
        <v>175.63</v>
        <stp/>
        <stp>ContractData</stp>
        <stp>S.BDX</stp>
        <stp>Low</stp>
        <stp/>
        <stp>T</stp>
        <tr r="H58" s="1"/>
      </tp>
      <tp>
        <v>33.450000000000003</v>
        <stp/>
        <stp>ContractData</stp>
        <stp>S.BEN</stp>
        <stp>Low</stp>
        <stp/>
        <stp>T</stp>
        <tr r="H59" s="1"/>
      </tp>
      <tp>
        <v>81.67</v>
        <stp/>
        <stp>ContractData</stp>
        <stp>S.BBY</stp>
        <stp>Low</stp>
        <stp/>
        <stp>T</stp>
        <tr r="H57" s="1"/>
      </tp>
      <tp>
        <v>63</v>
        <stp/>
        <stp>ContractData</stp>
        <stp>S.BAC</stp>
        <stp>Low</stp>
        <stp/>
        <stp>T</stp>
        <tr r="H54" s="1"/>
      </tp>
      <tp>
        <v>26.78</v>
        <stp/>
        <stp>ContractData</stp>
        <stp>S.BAX</stp>
        <stp>Low</stp>
        <stp/>
        <stp>T</stp>
        <tr r="H56" s="1"/>
      </tp>
      <tp>
        <v>67.59</v>
        <stp/>
        <stp>ContractData</stp>
        <stp>S.BXP</stp>
        <stp>Low</stp>
        <stp/>
        <stp>T</stp>
        <tr r="H74" s="1"/>
      </tp>
      <tp>
        <v>70.06</v>
        <stp/>
        <stp>ContractData</stp>
        <stp>S.BRO</stp>
        <stp>Low</stp>
        <stp/>
        <stp>T</stp>
        <tr r="H71" s="1"/>
      </tp>
      <tp>
        <v>49.54</v>
        <stp/>
        <stp>ContractData</stp>
        <stp>S.BSX</stp>
        <stp>Low</stp>
        <stp/>
        <stp>T</stp>
        <tr r="H72" s="1"/>
      </tp>
      <tp>
        <v>136.59</v>
        <stp/>
        <stp>ContractData</stp>
        <stp>S.EOG</stp>
        <stp>Low</stp>
        <stp/>
        <stp>T</stp>
        <tr r="H164" s="1"/>
      </tp>
      <tp>
        <v>395.01</v>
        <stp/>
        <stp>ContractData</stp>
        <stp>S.ELV</stp>
        <stp>Low</stp>
        <stp/>
        <stp>T</stp>
        <tr r="H161" s="1"/>
      </tp>
      <tp>
        <v>814.25</v>
        <stp/>
        <stp>ContractData</stp>
        <stp>S.EME</stp>
        <stp>Low</stp>
        <stp/>
        <stp>T</stp>
        <tr r="H162" s="1"/>
      </tp>
      <tp>
        <v>157.35</v>
        <stp/>
        <stp>ContractData</stp>
        <stp>S.EMR</stp>
        <stp>Low</stp>
        <stp/>
        <stp>T</stp>
        <tr r="H163" s="1"/>
      </tp>
      <tp>
        <v>67.5</v>
        <stp/>
        <stp>ContractData</stp>
        <stp>S.EIX</stp>
        <stp>Low</stp>
        <stp/>
        <stp>T</stp>
        <tr r="H159" s="1"/>
      </tp>
      <tp>
        <v>179.3</v>
        <stp/>
        <stp>ContractData</stp>
        <stp>S.EFX</stp>
        <stp>Low</stp>
        <stp/>
        <stp>T</stp>
        <tr r="H157" s="1"/>
      </tp>
      <tp>
        <v>281.31</v>
        <stp/>
        <stp>ContractData</stp>
        <stp>S.ECL</stp>
        <stp>Low</stp>
        <stp/>
        <stp>T</stp>
        <tr r="H155" s="1"/>
      </tp>
      <tp>
        <v>44.53</v>
        <stp/>
        <stp>ContractData</stp>
        <stp>S.EXC</stp>
        <stp>Low</stp>
        <stp/>
        <stp>T</stp>
        <tr r="H175" s="1"/>
      </tp>
      <tp>
        <v>93.33</v>
        <stp/>
        <stp>ContractData</stp>
        <stp>S.EXE</stp>
        <stp>Low</stp>
        <stp/>
        <stp>T</stp>
        <tr r="H176" s="1"/>
      </tp>
      <tp>
        <v>145.42000000000002</v>
        <stp/>
        <stp>ContractData</stp>
        <stp>S.EXR</stp>
        <stp>Low</stp>
        <stp/>
        <stp>T</stp>
        <tr r="H179" s="1"/>
      </tp>
      <tp>
        <v>445.22</v>
        <stp/>
        <stp>ContractData</stp>
        <stp>S.ETN</stp>
        <stp>Low</stp>
        <stp/>
        <stp>T</stp>
        <tr r="H171" s="1"/>
      </tp>
      <tp>
        <v>105.52</v>
        <stp/>
        <stp>ContractData</stp>
        <stp>S.ETR</stp>
        <stp>Low</stp>
        <stp/>
        <stp>T</stp>
        <tr r="H172" s="1"/>
      </tp>
      <tp>
        <v>281.59000000000003</v>
        <stp/>
        <stp>ContractData</stp>
        <stp>S.ESS</stp>
        <stp>Low</stp>
        <stp/>
        <stp>T</stp>
        <tr r="H170" s="1"/>
      </tp>
      <tp>
        <v>65.63</v>
        <stp/>
        <stp>ContractData</stp>
        <stp>S.EQR</stp>
        <stp>Low</stp>
        <stp/>
        <stp>T</stp>
        <tr r="H166" s="1"/>
      </tp>
      <tp>
        <v>51.84</v>
        <stp/>
        <stp>ContractData</stp>
        <stp>S.EQT</stp>
        <stp>Low</stp>
        <stp/>
        <stp>T</stp>
        <tr r="H167" s="1"/>
      </tp>
      <tp>
        <v>21.01</v>
        <stp/>
        <stp>ContractData</stp>
        <stp>S.DOC</stp>
        <stp>Low</stp>
        <stp/>
        <stp>T</stp>
        <tr r="H143" s="1"/>
      </tp>
      <tp>
        <v>209.33</v>
        <stp/>
        <stp>ContractData</stp>
        <stp>S.DOV</stp>
        <stp>Low</stp>
        <stp/>
        <stp>T</stp>
        <tr r="H144" s="1"/>
      </tp>
      <tp>
        <v>29.54</v>
        <stp/>
        <stp>ContractData</stp>
        <stp>S.DOW</stp>
        <stp>Low</stp>
        <stp/>
        <stp>T</stp>
        <tr r="H145" s="1"/>
      </tp>
      <tp>
        <v>190.3</v>
        <stp/>
        <stp>ContractData</stp>
        <stp>S.DLR</stp>
        <stp>Low</stp>
        <stp/>
        <stp>T</stp>
        <tr r="H141" s="1"/>
      </tp>
      <tp>
        <v>145.31</v>
        <stp/>
        <stp>ContractData</stp>
        <stp>S.DHI</stp>
        <stp>Low</stp>
        <stp/>
        <stp>T</stp>
        <tr r="H138" s="1"/>
      </tp>
      <tp>
        <v>200.78</v>
        <stp/>
        <stp>ContractData</stp>
        <stp>S.DHR</stp>
        <stp>Low</stp>
        <stp/>
        <stp>T</stp>
        <tr r="H139" s="1"/>
      </tp>
      <tp>
        <v>102.8</v>
        <stp/>
        <stp>ContractData</stp>
        <stp>S.DIS</stp>
        <stp>Low</stp>
        <stp/>
        <stp>T</stp>
        <tr r="H140" s="1"/>
      </tp>
      <tp>
        <v>235.85</v>
        <stp/>
        <stp>ContractData</stp>
        <stp>S.DGX</stp>
        <stp>Low</stp>
        <stp/>
        <stp>T</stp>
        <tr r="H137" s="1"/>
      </tp>
      <tp>
        <v>89.52</v>
        <stp/>
        <stp>ContractData</stp>
        <stp>S.DAL</stp>
        <stp>Low</stp>
        <stp/>
        <stp>T</stp>
        <tr r="H129" s="1"/>
      </tp>
      <tp>
        <v>43.67</v>
        <stp/>
        <stp>ContractData</stp>
        <stp>S.DVN</stp>
        <stp>Low</stp>
        <stp/>
        <stp>T</stp>
        <tr r="H151" s="1"/>
      </tp>
      <tp>
        <v>180.55</v>
        <stp/>
        <stp>ContractData</stp>
        <stp>S.DVA</stp>
        <stp>Low</stp>
        <stp/>
        <stp>T</stp>
        <tr r="H150" s="1"/>
      </tp>
      <tp>
        <v>137.52000000000001</v>
        <stp/>
        <stp>ContractData</stp>
        <stp>S.DTE</stp>
        <stp>Low</stp>
        <stp/>
        <stp>T</stp>
        <tr r="H148" s="1"/>
      </tp>
      <tp>
        <v>121.49000000000001</v>
        <stp/>
        <stp>ContractData</stp>
        <stp>S.DUK</stp>
        <stp>Low</stp>
        <stp/>
        <stp>T</stp>
        <tr r="H149" s="1"/>
      </tp>
      <tp>
        <v>212.47</v>
        <stp/>
        <stp>ContractData</stp>
        <stp>S.DRI</stp>
        <stp>Low</stp>
        <stp/>
        <stp>T</stp>
        <tr r="H147" s="1"/>
      </tp>
      <tp>
        <v>341.02</v>
        <stp/>
        <stp>ContractData</stp>
        <stp>S.DPZ</stp>
        <stp>Low</stp>
        <stp/>
        <stp>T</stp>
        <tr r="H146" s="1"/>
      </tp>
      <tp>
        <v>161.5</v>
        <stp/>
        <stp>ContractData</stp>
        <stp>S.GLW</stp>
        <stp>Low</stp>
        <stp/>
        <stp>T</stp>
        <tr r="H211" s="1"/>
      </tp>
      <tp>
        <v>36.4</v>
        <stp/>
        <stp>ContractData</stp>
        <stp>S.GIS</stp>
        <stp>Low</stp>
        <stp/>
        <stp>T</stp>
        <tr r="H209" s="1"/>
      </tp>
      <tp>
        <v>28.75</v>
        <stp/>
        <stp>ContractData</stp>
        <stp>S.GEN</stp>
        <stp>Low</stp>
        <stp/>
        <stp>T</stp>
        <tr r="H206" s="1"/>
      </tp>
      <tp>
        <v>984.43000000000006</v>
        <stp/>
        <stp>ContractData</stp>
        <stp>S.GEV</stp>
        <stp>Low</stp>
        <stp/>
        <stp>T</stp>
        <tr r="H207" s="1"/>
      </tp>
      <tp>
        <v>1274.6000000000001</v>
        <stp/>
        <stp>ContractData</stp>
        <stp>S.GWW</stp>
        <stp>Low</stp>
        <stp/>
        <stp>T</stp>
        <tr r="H220" s="1"/>
      </tp>
      <tp>
        <v>84.99</v>
        <stp/>
        <stp>ContractData</stp>
        <stp>S.GPN</stp>
        <stp>Low</stp>
        <stp/>
        <stp>T</stp>
        <tr r="H217" s="1"/>
      </tp>
      <tp>
        <v>131.96</v>
        <stp/>
        <stp>ContractData</stp>
        <stp>S.GPC</stp>
        <stp>Low</stp>
        <stp/>
        <stp>T</stp>
        <tr r="H216" s="1"/>
      </tp>
      <tp>
        <v>55.300000000000004</v>
        <stp/>
        <stp>ContractData</stp>
        <stp>S.FOX</stp>
        <stp>Low</stp>
        <stp/>
        <stp>T</stp>
        <tr r="H196" s="1"/>
      </tp>
      <tp>
        <v>1689.77</v>
        <stp/>
        <stp>ContractData</stp>
        <stp>S.FIX</stp>
        <stp>Low</stp>
        <stp/>
        <stp>T</stp>
        <tr r="H194" s="1"/>
      </tp>
      <tp>
        <v>41.7</v>
        <stp/>
        <stp>ContractData</stp>
        <stp>S.FIS</stp>
        <stp>Low</stp>
        <stp/>
        <stp>T</stp>
        <tr r="H191" s="1"/>
      </tp>
      <tp>
        <v>316.89</v>
        <stp/>
        <stp>ContractData</stp>
        <stp>S.FDX</stp>
        <stp>Low</stp>
        <stp/>
        <stp>T</stp>
        <tr r="H185" s="1"/>
      </tp>
      <tp>
        <v>282.56</v>
        <stp/>
        <stp>ContractData</stp>
        <stp>S.FDS</stp>
        <stp>Low</stp>
        <stp/>
        <stp>T</stp>
        <tr r="H184" s="1"/>
      </tp>
      <tp>
        <v>68.89</v>
        <stp/>
        <stp>ContractData</stp>
        <stp>S.FCX</stp>
        <stp>Low</stp>
        <stp/>
        <stp>T</stp>
        <tr r="H183" s="1"/>
      </tp>
      <tp>
        <v>61.02</v>
        <stp/>
        <stp>ContractData</stp>
        <stp>S.FTV</stp>
        <stp>Low</stp>
        <stp/>
        <stp>T</stp>
        <tr r="H201" s="1"/>
      </tp>
      <tp>
        <v>116.69</v>
        <stp/>
        <stp>ContractData</stp>
        <stp>S.FRT</stp>
        <stp>Low</stp>
        <stp/>
        <stp>T</stp>
        <tr r="H198" s="1"/>
      </tp>
      <tp>
        <v>83.91</v>
        <stp/>
        <stp>ContractData</stp>
        <stp>S.IFF</stp>
        <stp>Low</stp>
        <stp/>
        <stp>T</stp>
        <tr r="H246" s="1"/>
      </tp>
      <tp>
        <v>233.18</v>
        <stp/>
        <stp>ContractData</stp>
        <stp>S.IEX</stp>
        <stp>Low</stp>
        <stp/>
        <stp>T</stp>
        <tr r="H245" s="1"/>
      </tp>
      <tp>
        <v>234.13</v>
        <stp/>
        <stp>ContractData</stp>
        <stp>S.IBM</stp>
        <stp>Low</stp>
        <stp/>
        <stp>T</stp>
        <tr r="H242" s="1"/>
      </tp>
      <tp>
        <v>149.75</v>
        <stp/>
        <stp>ContractData</stp>
        <stp>S.ICE</stp>
        <stp>Low</stp>
        <stp/>
        <stp>T</stp>
        <tr r="H243" s="1"/>
      </tp>
      <tp>
        <v>31.2</v>
        <stp/>
        <stp>ContractData</stp>
        <stp>S.IVZ</stp>
        <stp>Low</stp>
        <stp/>
        <stp>T</stp>
        <tr r="H258" s="1"/>
      </tp>
      <tp>
        <v>293.43</v>
        <stp/>
        <stp>ContractData</stp>
        <stp>S.ITW</stp>
        <stp>Low</stp>
        <stp/>
        <stp>T</stp>
        <tr r="H257" s="1"/>
      </tp>
      <tp>
        <v>120.3</v>
        <stp/>
        <stp>ContractData</stp>
        <stp>S.IRM</stp>
        <stp>Low</stp>
        <stp/>
        <stp>T</stp>
        <tr r="H254" s="1"/>
      </tp>
      <tp>
        <v>235.75</v>
        <stp/>
        <stp>ContractData</stp>
        <stp>S.IQV</stp>
        <stp>Low</stp>
        <stp/>
        <stp>T</stp>
        <tr r="H252" s="1"/>
      </tp>
      <tp>
        <v>241.88</v>
        <stp/>
        <stp>ContractData</stp>
        <stp>S.HON</stp>
        <stp>Low</stp>
        <stp/>
        <stp>T</stp>
        <tr r="H229" s="1"/>
      </tp>
      <tp>
        <v>311.53000000000003</v>
        <stp/>
        <stp>ContractData</stp>
        <stp>S.HLT</stp>
        <stp>Low</stp>
        <stp/>
        <stp>T</stp>
        <tr r="H228" s="1"/>
      </tp>
      <tp>
        <v>324</v>
        <stp/>
        <stp>ContractData</stp>
        <stp>S.HII</stp>
        <stp>Low</stp>
        <stp/>
        <stp>T</stp>
        <tr r="H227" s="1"/>
      </tp>
      <tp>
        <v>141.26</v>
        <stp/>
        <stp>ContractData</stp>
        <stp>S.HIG</stp>
        <stp>Low</stp>
        <stp/>
        <stp>T</stp>
        <tr r="H226" s="1"/>
      </tp>
      <tp>
        <v>407.85</v>
        <stp/>
        <stp>ContractData</stp>
        <stp>S.HCA</stp>
        <stp>Low</stp>
        <stp/>
        <stp>T</stp>
        <tr r="H224" s="1"/>
      </tp>
      <tp>
        <v>32.230000000000004</v>
        <stp/>
        <stp>ContractData</stp>
        <stp>S.HAL</stp>
        <stp>Low</stp>
        <stp/>
        <stp>T</stp>
        <tr r="H221" s="1"/>
      </tp>
      <tp>
        <v>92.66</v>
        <stp/>
        <stp>ContractData</stp>
        <stp>S.HAS</stp>
        <stp>Low</stp>
        <stp/>
        <stp>T</stp>
        <tr r="H222" s="1"/>
      </tp>
      <tp>
        <v>282.5</v>
        <stp/>
        <stp>ContractData</stp>
        <stp>S.HWM</stp>
        <stp>Low</stp>
        <stp/>
        <stp>T</stp>
        <tr r="H240" s="1"/>
      </tp>
      <tp>
        <v>384.90000000000003</v>
        <stp/>
        <stp>ContractData</stp>
        <stp>S.HUM</stp>
        <stp>Low</stp>
        <stp/>
        <stp>T</stp>
        <tr r="H239" s="1"/>
      </tp>
      <tp>
        <v>24.68</v>
        <stp/>
        <stp>ContractData</stp>
        <stp>S.HRL</stp>
        <stp>Low</stp>
        <stp/>
        <stp>T</stp>
        <tr r="H234" s="1"/>
      </tp>
      <tp>
        <v>180.21</v>
        <stp/>
        <stp>ContractData</stp>
        <stp>S.HSY</stp>
        <stp>Low</stp>
        <stp/>
        <stp>T</stp>
        <tr r="H237" s="1"/>
      </tp>
      <tp>
        <v>22.54</v>
        <stp/>
        <stp>ContractData</stp>
        <stp>S.HST</stp>
        <stp>Low</stp>
        <stp/>
        <stp>T</stp>
        <tr r="H236" s="1"/>
      </tp>
      <tp>
        <v>54.17</v>
        <stp/>
        <stp>ContractData</stp>
        <stp>S.HPE</stp>
        <stp>Low</stp>
        <stp/>
        <stp>T</stp>
        <tr r="H232" s="1"/>
      </tp>
      <tp>
        <v>29.98</v>
        <stp/>
        <stp>ContractData</stp>
        <stp>S.HPQ</stp>
        <stp>Low</stp>
        <stp/>
        <stp>T</stp>
        <tr r="H233" s="1"/>
      </tp>
      <tp>
        <v>30.93</v>
        <stp/>
        <stp>ContractData</stp>
        <stp>S.KMI</stp>
        <stp>Low</stp>
        <stp/>
        <stp>T</stp>
        <tr r="H274" s="1"/>
      </tp>
      <tp>
        <v>107.29</v>
        <stp/>
        <stp>ContractData</stp>
        <stp>S.KMB</stp>
        <stp>Low</stp>
        <stp/>
        <stp>T</stp>
        <tr r="H273" s="1"/>
      </tp>
      <tp>
        <v>101.15</v>
        <stp/>
        <stp>ContractData</stp>
        <stp>S.KKR</stp>
        <stp>Low</stp>
        <stp/>
        <stp>T</stp>
        <tr r="H271" s="1"/>
      </tp>
      <tp>
        <v>24.73</v>
        <stp/>
        <stp>ContractData</stp>
        <stp>S.KHC</stp>
        <stp>Low</stp>
        <stp/>
        <stp>T</stp>
        <tr r="H269" s="1"/>
      </tp>
      <tp>
        <v>23.96</v>
        <stp/>
        <stp>ContractData</stp>
        <stp>S.KIM</stp>
        <stp>Low</stp>
        <stp/>
        <stp>T</stp>
        <tr r="H270" s="1"/>
      </tp>
      <tp>
        <v>28.87</v>
        <stp/>
        <stp>ContractData</stp>
        <stp>S.KDP</stp>
        <stp>Low</stp>
        <stp/>
        <stp>T</stp>
        <tr r="H266" s="1"/>
      </tp>
      <tp>
        <v>22.56</v>
        <stp/>
        <stp>ContractData</stp>
        <stp>S.KEY</stp>
        <stp>Low</stp>
        <stp/>
        <stp>T</stp>
        <tr r="H267" s="1"/>
      </tp>
      <tp>
        <v>258.55</v>
        <stp/>
        <stp>ContractData</stp>
        <stp>S.JNJ</stp>
        <stp>Low</stp>
        <stp/>
        <stp>T</stp>
        <tr r="H264" s="1"/>
      </tp>
      <tp>
        <v>341.22</v>
        <stp/>
        <stp>ContractData</stp>
        <stp>S.JBL</stp>
        <stp>Low</stp>
        <stp/>
        <stp>T</stp>
        <tr r="H261" s="1"/>
      </tp>
      <tp>
        <v>150.33000000000001</v>
        <stp/>
        <stp>ContractData</stp>
        <stp>S.JCI</stp>
        <stp>Low</stp>
        <stp/>
        <stp>T</stp>
        <tr r="H262" s="1"/>
      </tp>
      <tp>
        <v>356.5</v>
        <stp/>
        <stp>ContractData</stp>
        <stp>S.JPM</stp>
        <stp>Low</stp>
        <stp/>
        <stp>T</stp>
        <tr r="H265" s="1"/>
      </tp>
      <tp>
        <v>22.42</v>
        <stp/>
        <stp>ContractData</stp>
        <stp>S.MOS</stp>
        <stp>Low</stp>
        <stp/>
        <stp>T</stp>
        <tr r="H314" s="1"/>
      </tp>
      <tp>
        <v>544.33000000000004</v>
        <stp/>
        <stp>ContractData</stp>
        <stp>S.MLM</stp>
        <stp>Low</stp>
        <stp/>
        <stp>T</stp>
        <tr r="H310" s="1"/>
      </tp>
      <tp>
        <v>181.01</v>
        <stp/>
        <stp>ContractData</stp>
        <stp>S.MMM</stp>
        <stp>Low</stp>
        <stp/>
        <stp>T</stp>
        <tr r="H311" s="1"/>
      </tp>
      <tp>
        <v>52.6</v>
        <stp/>
        <stp>ContractData</stp>
        <stp>S.MKC</stp>
        <stp>Low</stp>
        <stp/>
        <stp>T</stp>
        <tr r="H309" s="1"/>
      </tp>
      <tp>
        <v>43.59</v>
        <stp/>
        <stp>ContractData</stp>
        <stp>S.MGM</stp>
        <stp>Low</stp>
        <stp/>
        <stp>T</stp>
        <tr r="H308" s="1"/>
      </tp>
      <tp>
        <v>86.710000000000008</v>
        <stp/>
        <stp>ContractData</stp>
        <stp>S.MDT</stp>
        <stp>Low</stp>
        <stp/>
        <stp>T</stp>
        <tr r="H305" s="1"/>
      </tp>
      <tp>
        <v>96.9</v>
        <stp/>
        <stp>ContractData</stp>
        <stp>S.MET</stp>
        <stp>Low</stp>
        <stp/>
        <stp>T</stp>
        <tr r="H306" s="1"/>
      </tp>
      <tp>
        <v>870.46</v>
        <stp/>
        <stp>ContractData</stp>
        <stp>S.MCK</stp>
        <stp>Low</stp>
        <stp/>
        <stp>T</stp>
        <tr r="H302" s="1"/>
      </tp>
      <tp>
        <v>474.93</v>
        <stp/>
        <stp>ContractData</stp>
        <stp>S.MCO</stp>
        <stp>Low</stp>
        <stp/>
        <stp>T</stp>
        <tr r="H303" s="1"/>
      </tp>
      <tp>
        <v>270.36</v>
        <stp/>
        <stp>ContractData</stp>
        <stp>S.MCD</stp>
        <stp>Low</stp>
        <stp/>
        <stp>T</stp>
        <tr r="H300" s="1"/>
      </tp>
      <tp>
        <v>132.04</v>
        <stp/>
        <stp>ContractData</stp>
        <stp>S.MAA</stp>
        <stp>Low</stp>
        <stp/>
        <stp>T</stp>
        <tr r="H297" s="1"/>
      </tp>
      <tp>
        <v>346.35</v>
        <stp/>
        <stp>ContractData</stp>
        <stp>S.MAR</stp>
        <stp>Low</stp>
        <stp/>
        <stp>T</stp>
        <tr r="H298" s="1"/>
      </tp>
      <tp>
        <v>75.13</v>
        <stp/>
        <stp>ContractData</stp>
        <stp>S.MAS</stp>
        <stp>Low</stp>
        <stp/>
        <stp>T</stp>
        <tr r="H299" s="1"/>
      </tp>
      <tp>
        <v>248.81</v>
        <stp/>
        <stp>ContractData</stp>
        <stp>S.MTB</stp>
        <stp>Low</stp>
        <stp/>
        <stp>T</stp>
        <tr r="H325" s="1"/>
      </tp>
      <tp>
        <v>1419.2</v>
        <stp/>
        <stp>ContractData</stp>
        <stp>S.MTD</stp>
        <stp>Low</stp>
        <stp/>
        <stp>T</stp>
        <tr r="H326" s="1"/>
      </tp>
      <tp>
        <v>128.22999999999999</v>
        <stp/>
        <stp>ContractData</stp>
        <stp>S.MRK</stp>
        <stp>Low</stp>
        <stp/>
        <stp>T</stp>
        <tr r="H317" s="1"/>
      </tp>
      <tp>
        <v>457</v>
        <stp/>
        <stp>ContractData</stp>
        <stp>S.MSI</stp>
        <stp>Low</stp>
        <stp/>
        <stp>T</stp>
        <tr r="H324" s="1"/>
      </tp>
      <tp>
        <v>302.2</v>
        <stp/>
        <stp>ContractData</stp>
        <stp>S.MPC</stp>
        <stp>Low</stp>
        <stp/>
        <stp>T</stp>
        <tr r="H315" s="1"/>
      </tp>
      <tp>
        <v>68.3</v>
        <stp/>
        <stp>ContractData</stp>
        <stp>S.LNT</stp>
        <stp>Low</stp>
        <stp/>
        <stp>T</stp>
        <tr r="H288" s="1"/>
      </tp>
      <tp>
        <v>217</v>
        <stp/>
        <stp>ContractData</stp>
        <stp>S.LOW</stp>
        <stp>Low</stp>
        <stp/>
        <stp>T</stp>
        <tr r="H289" s="1"/>
      </tp>
      <tp>
        <v>1184.4000000000001</v>
        <stp/>
        <stp>ContractData</stp>
        <stp>S.LLY</stp>
        <stp>Low</stp>
        <stp/>
        <stp>T</stp>
        <tr r="H286" s="1"/>
      </tp>
      <tp>
        <v>589.71</v>
        <stp/>
        <stp>ContractData</stp>
        <stp>S.LMT</stp>
        <stp>Low</stp>
        <stp/>
        <stp>T</stp>
        <tr r="H287" s="1"/>
      </tp>
      <tp>
        <v>288.22000000000003</v>
        <stp/>
        <stp>ContractData</stp>
        <stp>S.LHX</stp>
        <stp>Low</stp>
        <stp/>
        <stp>T</stp>
        <tr r="H282" s="1"/>
      </tp>
      <tp>
        <v>425.92</v>
        <stp/>
        <stp>ContractData</stp>
        <stp>S.LII</stp>
        <stp>Low</stp>
        <stp/>
        <stp>T</stp>
        <tr r="H283" s="1"/>
      </tp>
      <tp>
        <v>487.02</v>
        <stp/>
        <stp>ContractData</stp>
        <stp>S.LIN</stp>
        <stp>Low</stp>
        <stp/>
        <stp>T</stp>
        <tr r="H284" s="1"/>
      </tp>
      <tp>
        <v>85.12</v>
        <stp/>
        <stp>ContractData</stp>
        <stp>S.LEN</stp>
        <stp>Low</stp>
        <stp/>
        <stp>T</stp>
        <tr r="H280" s="1"/>
      </tp>
      <tp>
        <v>60.07</v>
        <stp/>
        <stp>ContractData</stp>
        <stp>S.LYB</stp>
        <stp>Low</stp>
        <stp/>
        <stp>T</stp>
        <tr r="H294" s="1"/>
      </tp>
      <tp>
        <v>179.53</v>
        <stp/>
        <stp>ContractData</stp>
        <stp>S.LYV</stp>
        <stp>Low</stp>
        <stp/>
        <stp>T</stp>
        <tr r="H295" s="1"/>
      </tp>
      <tp>
        <v>45.14</v>
        <stp/>
        <stp>ContractData</stp>
        <stp>S.LVS</stp>
        <stp>Low</stp>
        <stp/>
        <stp>T</stp>
        <tr r="H293" s="1"/>
      </tp>
      <tp>
        <v>45.050000000000004</v>
        <stp/>
        <stp>ContractData</stp>
        <stp>S.LUV</stp>
        <stp>Low</stp>
        <stp/>
        <stp>T</stp>
        <tr r="H292" s="1"/>
      </tp>
      <tp>
        <v>83.09</v>
        <stp/>
        <stp>ContractData</stp>
        <stp>S.OMC</stp>
        <stp>Low</stp>
        <stp/>
        <stp>T</stp>
        <tr r="H351" s="1"/>
      </tp>
      <tp>
        <v>87.320000000000007</v>
        <stp/>
        <stp>ContractData</stp>
        <stp>S.OKE</stp>
        <stp>Low</stp>
        <stp/>
        <stp>T</stp>
        <tr r="H350" s="1"/>
      </tp>
      <tp>
        <v>56.6</v>
        <stp/>
        <stp>ContractData</stp>
        <stp>S.OXY</stp>
        <stp>Low</stp>
        <stp/>
        <stp>T</stp>
        <tr r="H356" s="1"/>
      </tp>
      <tp>
        <v>573.11</v>
        <stp/>
        <stp>ContractData</stp>
        <stp>S.NOC</stp>
        <stp>Low</stp>
        <stp/>
        <stp>T</stp>
        <tr r="H336" s="1"/>
      </tp>
      <tp>
        <v>123.28</v>
        <stp/>
        <stp>ContractData</stp>
        <stp>S.NOW</stp>
        <stp>Low</stp>
        <stp/>
        <stp>T</stp>
        <tr r="H337" s="1"/>
      </tp>
      <tp>
        <v>41.13</v>
        <stp/>
        <stp>ContractData</stp>
        <stp>S.NKE</stp>
        <stp>Low</stp>
        <stp/>
        <stp>T</stp>
        <tr r="H335" s="1"/>
      </tp>
      <tp>
        <v>113.10000000000001</v>
        <stp/>
        <stp>ContractData</stp>
        <stp>S.NEM</stp>
        <stp>Low</stp>
        <stp/>
        <stp>T</stp>
        <tr r="H332" s="1"/>
      </tp>
      <tp>
        <v>83.65</v>
        <stp/>
        <stp>ContractData</stp>
        <stp>S.NEE</stp>
        <stp>Low</stp>
        <stp/>
        <stp>T</stp>
        <tr r="H331" s="1"/>
      </tp>
      <tp>
        <v>6200</v>
        <stp/>
        <stp>ContractData</stp>
        <stp>S.NVR</stp>
        <stp>Low</stp>
        <stp/>
        <stp>T</stp>
        <tr r="H344" s="1"/>
      </tp>
      <tp>
        <v>32.08</v>
        <stp/>
        <stp>ContractData</stp>
        <stp>S.NWS</stp>
        <stp>Low</stp>
        <stp/>
        <stp>T</stp>
        <tr r="H345" s="1"/>
      </tp>
      <tp>
        <v>270.70999999999998</v>
        <stp/>
        <stp>ContractData</stp>
        <stp>S.NUE</stp>
        <stp>Low</stp>
        <stp/>
        <stp>T</stp>
        <tr r="H342" s="1"/>
      </tp>
      <tp>
        <v>116.56</v>
        <stp/>
        <stp>ContractData</stp>
        <stp>S.NRG</stp>
        <stp>Low</stp>
        <stp/>
        <stp>T</stp>
        <tr r="H338" s="1"/>
      </tp>
      <tp>
        <v>332</v>
        <stp/>
        <stp>ContractData</stp>
        <stp>S.NSC</stp>
        <stp>Low</stp>
        <stp/>
        <stp>T</stp>
        <tr r="H339" s="1"/>
      </tp>
      <tp>
        <v>-1.3200000000000074</v>
        <stp/>
        <stp>ContractData</stp>
        <stp>S.LULU</stp>
        <stp>NetLastTrade</stp>
        <stp/>
        <stp>T</stp>
        <tr r="D291" s="1"/>
      </tp>
      <tp>
        <v>-1.75</v>
        <stp/>
        <stp>ContractData</stp>
        <stp>S.HUBB</stp>
        <stp>NetLastTrade</stp>
        <stp/>
        <stp>T</stp>
        <tr r="D238" s="1"/>
      </tp>
      <tp>
        <v>429959.09930499998</v>
        <stp/>
        <stp>ContractData</stp>
        <stp>S.A</stp>
        <stp>T_CVol</stp>
        <stp/>
        <stp>T</stp>
        <tr r="M2" s="1"/>
      </tp>
      <tp>
        <v>144.80000000000001</v>
        <stp/>
        <stp>ContractData</stp>
        <stp>S.CBRE</stp>
        <stp>LastTrade</stp>
        <stp/>
        <stp>T</stp>
        <tr r="C82" s="1"/>
      </tp>
      <tp>
        <v>82.460000000000008</v>
        <stp/>
        <stp>ContractData</stp>
        <stp>S.EVRG</stp>
        <stp>LastTrade</stp>
        <stp/>
        <stp>T</stp>
        <tr r="C173" s="1"/>
      </tp>
      <tp>
        <v>263.10000000000002</v>
        <stp/>
        <stp>ContractData</stp>
        <stp>S.FERG</stp>
        <stp>LastTrade</stp>
        <stp/>
        <stp>T</stp>
        <tr r="C188" s="1"/>
      </tp>
      <tp>
        <v>387.76</v>
        <stp/>
        <stp>ContractData</stp>
        <stp>S.ISRG</stp>
        <stp>LastTrade</stp>
        <stp/>
        <stp>T</stp>
        <tr r="C255" s="1"/>
      </tp>
      <tp>
        <v>379.06</v>
        <stp/>
        <stp>ContractData</stp>
        <stp>S.ZBRA</stp>
        <stp>LastTrade</stp>
        <stp/>
        <stp>T</stp>
        <tr r="C503" s="1"/>
      </tp>
      <tp>
        <v>209.71</v>
        <stp/>
        <stp>ContractData</stp>
        <stp>S.GNRC</stp>
        <stp>LastTrade</stp>
        <stp/>
        <stp>T</stp>
        <tr r="C213" s="1"/>
      </tp>
      <tp>
        <v>29.38</v>
        <stp/>
        <stp>ContractData</stp>
        <stp>S.CPRT</stp>
        <stp>LastTrade</stp>
        <stp/>
        <stp>T</stp>
        <tr r="C113" s="1"/>
      </tp>
      <tp>
        <v>148.64000000000001</v>
        <stp/>
        <stp>ContractData</stp>
        <stp>S.CHRW</stp>
        <stp>LastTrade</stp>
        <stp/>
        <stp>T</stp>
        <tr r="C91" s="1"/>
      </tp>
      <tp>
        <v>16.260000000000002</v>
        <stp/>
        <stp>ContractData</stp>
        <stp>S.VTRS</stp>
        <stp>LastTrade</stp>
        <stp/>
        <stp>T</stp>
        <tr r="C478" s="1"/>
      </tp>
      <tp>
        <v>187.65</v>
        <stp/>
        <stp>ContractData</stp>
        <stp>S.NTRS</stp>
        <stp>LastTrade</stp>
        <stp/>
        <stp>T</stp>
        <tr r="C341" s="1"/>
      </tp>
      <tp>
        <v>63.76</v>
        <stp/>
        <stp>ContractData</stp>
        <stp>S.CARR</stp>
        <stp>LastTrade</stp>
        <stp/>
        <stp>T</stp>
        <tr r="C77" s="1"/>
      </tp>
      <tp>
        <v>87.16</v>
        <stp/>
        <stp>ContractData</stp>
        <stp>S.MDT</stp>
        <stp>Open</stp>
        <stp/>
        <stp>T</stp>
        <tr r="F305" s="1"/>
      </tp>
      <tp>
        <v>96.990000000000009</v>
        <stp/>
        <stp>ContractData</stp>
        <stp>S.MET</stp>
        <stp>Open</stp>
        <stp/>
        <stp>T</stp>
        <tr r="F306" s="1"/>
      </tp>
      <tp>
        <v>44.09</v>
        <stp/>
        <stp>ContractData</stp>
        <stp>S.MGM</stp>
        <stp>Open</stp>
        <stp/>
        <stp>T</stp>
        <tr r="F308" s="1"/>
      </tp>
      <tp>
        <v>134.55000000000001</v>
        <stp/>
        <stp>ContractData</stp>
        <stp>S.MAA</stp>
        <stp>Open</stp>
        <stp/>
        <stp>T</stp>
        <tr r="F297" s="1"/>
      </tp>
      <tp>
        <v>350.1</v>
        <stp/>
        <stp>ContractData</stp>
        <stp>S.MAR</stp>
        <stp>Open</stp>
        <stp/>
        <stp>T</stp>
        <tr r="F298" s="1"/>
      </tp>
      <tp>
        <v>76.900000000000006</v>
        <stp/>
        <stp>ContractData</stp>
        <stp>S.MAS</stp>
        <stp>Open</stp>
        <stp/>
        <stp>T</stp>
        <tr r="F299" s="1"/>
      </tp>
      <tp>
        <v>474.93</v>
        <stp/>
        <stp>ContractData</stp>
        <stp>S.MCO</stp>
        <stp>Open</stp>
        <stp/>
        <stp>T</stp>
        <tr r="F303" s="1"/>
      </tp>
      <tp>
        <v>873.04</v>
        <stp/>
        <stp>ContractData</stp>
        <stp>S.MCK</stp>
        <stp>Open</stp>
        <stp/>
        <stp>T</stp>
        <tr r="F302" s="1"/>
      </tp>
      <tp>
        <v>274.14</v>
        <stp/>
        <stp>ContractData</stp>
        <stp>S.MCD</stp>
        <stp>Open</stp>
        <stp/>
        <stp>T</stp>
        <tr r="F300" s="1"/>
      </tp>
      <tp>
        <v>546.95000000000005</v>
        <stp/>
        <stp>ContractData</stp>
        <stp>S.MLM</stp>
        <stp>Open</stp>
        <stp/>
        <stp>T</stp>
        <tr r="F310" s="1"/>
      </tp>
      <tp>
        <v>183.36</v>
        <stp/>
        <stp>ContractData</stp>
        <stp>S.MMM</stp>
        <stp>Open</stp>
        <stp/>
        <stp>T</stp>
        <tr r="F311" s="1"/>
      </tp>
      <tp>
        <v>22.88</v>
        <stp/>
        <stp>ContractData</stp>
        <stp>S.MOS</stp>
        <stp>Open</stp>
        <stp/>
        <stp>T</stp>
        <tr r="F314" s="1"/>
      </tp>
      <tp>
        <v>359.99</v>
        <stp/>
        <stp>ContractData</stp>
        <stp>S.JPM</stp>
        <stp>High</stp>
        <stp/>
        <stp>T</stp>
        <tr r="G265" s="1"/>
      </tp>
      <tp>
        <v>52.7</v>
        <stp/>
        <stp>ContractData</stp>
        <stp>S.MKC</stp>
        <stp>Open</stp>
        <stp/>
        <stp>T</stp>
        <tr r="F309" s="1"/>
      </tp>
      <tp>
        <v>1421.3500000000001</v>
        <stp/>
        <stp>ContractData</stp>
        <stp>S.MTD</stp>
        <stp>Open</stp>
        <stp/>
        <stp>T</stp>
        <tr r="F326" s="1"/>
      </tp>
      <tp>
        <v>249.4</v>
        <stp/>
        <stp>ContractData</stp>
        <stp>S.MTB</stp>
        <stp>Open</stp>
        <stp/>
        <stp>T</stp>
        <tr r="F325" s="1"/>
      </tp>
      <tp>
        <v>261.05</v>
        <stp/>
        <stp>ContractData</stp>
        <stp>S.JNJ</stp>
        <stp>High</stp>
        <stp/>
        <stp>T</stp>
        <tr r="G264" s="1"/>
      </tp>
      <tp>
        <v>302.2</v>
        <stp/>
        <stp>ContractData</stp>
        <stp>S.MPC</stp>
        <stp>Open</stp>
        <stp/>
        <stp>T</stp>
        <tr r="F315" s="1"/>
      </tp>
      <tp>
        <v>128.29</v>
        <stp/>
        <stp>ContractData</stp>
        <stp>S.MRK</stp>
        <stp>Open</stp>
        <stp/>
        <stp>T</stp>
        <tr r="F317" s="1"/>
      </tp>
      <tp>
        <v>469.99</v>
        <stp/>
        <stp>ContractData</stp>
        <stp>S.MSI</stp>
        <stp>Open</stp>
        <stp/>
        <stp>T</stp>
        <tr r="F324" s="1"/>
      </tp>
      <tp>
        <v>153.81</v>
        <stp/>
        <stp>ContractData</stp>
        <stp>S.JCI</stp>
        <stp>High</stp>
        <stp/>
        <stp>T</stp>
        <tr r="G262" s="1"/>
      </tp>
      <tp>
        <v>349.25</v>
        <stp/>
        <stp>ContractData</stp>
        <stp>S.JBL</stp>
        <stp>High</stp>
        <stp/>
        <stp>T</stp>
        <tr r="G261" s="1"/>
      </tp>
      <tp>
        <v>45447790.775071003</v>
        <stp/>
        <stp>ContractData</stp>
        <stp>S.INTC</stp>
        <stp>T_CVol</stp>
        <stp/>
        <stp>T</stp>
        <tr r="M248" s="1"/>
      </tp>
      <tp>
        <v>115384.53232899999</v>
        <stp/>
        <stp>ContractData</stp>
        <stp>S.HSIC</stp>
        <stp>T_CVol</stp>
        <stp/>
        <stp>T</stp>
        <tr r="M235" s="1"/>
      </tp>
      <tp>
        <v>2769901.0756109999</v>
        <stp/>
        <stp>ContractData</stp>
        <stp>S.KLAC</stp>
        <stp>T_CVol</stp>
        <stp/>
        <stp>T</stp>
        <tr r="M272" s="1"/>
      </tp>
      <tp>
        <v>122966.59046000001</v>
        <stp/>
        <stp>ContractData</stp>
        <stp>S.GNRC</stp>
        <stp>T_CVol</stp>
        <stp/>
        <stp>T</stp>
        <tr r="M213" s="1"/>
      </tp>
      <tp>
        <v>725116.33556599997</v>
        <stp/>
        <stp>ContractData</stp>
        <stp>S.GEHC</stp>
        <stp>T_CVol</stp>
        <stp/>
        <stp>T</stp>
        <tr r="M205" s="1"/>
      </tp>
      <tp>
        <v>1959516.077416</v>
        <stp/>
        <stp>ContractData</stp>
        <stp>S.NI</stp>
        <stp>T_CVol</stp>
        <stp/>
        <stp>T</stp>
        <tr r="M334" s="1"/>
      </tp>
      <tp>
        <v>348562.00519200001</v>
        <stp/>
        <stp>ContractData</stp>
        <stp>S.CI</stp>
        <stp>T_CVol</stp>
        <stp/>
        <stp>T</stp>
        <tr r="M93" s="1"/>
      </tp>
      <tp>
        <v>0.50071530758226035</v>
        <stp/>
        <stp>ContractData</stp>
        <stp>S.F</stp>
        <stp>PerCentNetLastTrade</stp>
        <stp/>
        <stp>T</stp>
        <tr r="E180" s="1"/>
      </tp>
      <tp>
        <v>-0.62323786912004753</v>
        <stp/>
        <stp>ContractData</stp>
        <stp>S.D</stp>
        <stp>PerCentNetLastTrade</stp>
        <stp/>
        <stp>T</stp>
        <tr r="E128" s="1"/>
      </tp>
      <tp>
        <v>0.48148148148148145</v>
        <stp/>
        <stp>ContractData</stp>
        <stp>S.C</stp>
        <stp>PerCentNetLastTrade</stp>
        <stp/>
        <stp>T</stp>
        <tr r="E75" s="1"/>
      </tp>
      <tp>
        <v>1.3495923819963007</v>
        <stp/>
        <stp>ContractData</stp>
        <stp>S.A</stp>
        <stp>PerCentNetLastTrade</stp>
        <stp/>
        <stp>T</stp>
        <tr r="E2" s="1"/>
      </tp>
      <tp>
        <v>-1.7917133258678613</v>
        <stp/>
        <stp>ContractData</stp>
        <stp>S.O</stp>
        <stp>PerCentNetLastTrade</stp>
        <stp/>
        <stp>T</stp>
        <tr r="E348" s="1"/>
      </tp>
      <tp>
        <v>-0.90019908248939673</v>
        <stp/>
        <stp>ContractData</stp>
        <stp>S.L</stp>
        <stp>PerCentNetLastTrade</stp>
        <stp/>
        <stp>T</stp>
        <tr r="E278" s="1"/>
      </tp>
      <tp>
        <v>1.0546632660095125</v>
        <stp/>
        <stp>ContractData</stp>
        <stp>S.J</stp>
        <stp>PerCentNetLastTrade</stp>
        <stp/>
        <stp>T</stp>
        <tr r="E259" s="1"/>
      </tp>
      <tp>
        <v>-0.4496551724137931</v>
        <stp/>
        <stp>ContractData</stp>
        <stp>S.V</stp>
        <stp>PerCentNetLastTrade</stp>
        <stp/>
        <stp>T</stp>
        <tr r="E466" s="1"/>
      </tp>
      <tp>
        <v>0.16813787305590586</v>
        <stp/>
        <stp>ContractData</stp>
        <stp>S.T</stp>
        <stp>PerCentNetLastTrade</stp>
        <stp/>
        <stp>T</stp>
        <tr r="E428" s="1"/>
      </tp>
      <tp>
        <v>-1.3695652173913044</v>
        <stp/>
        <stp>ContractData</stp>
        <stp>S.Q</stp>
        <stp>PerCentNetLastTrade</stp>
        <stp/>
        <stp>T</stp>
        <tr r="E386" s="1"/>
      </tp>
      <tp>
        <v>238180.68910700001</v>
        <stp/>
        <stp>ContractData</stp>
        <stp>S.SBAC</stp>
        <stp>T_CVol</stp>
        <stp/>
        <stp>T</stp>
        <tr r="M402" s="1"/>
      </tp>
      <tp>
        <v>-1.3399999999999892</v>
        <stp/>
        <stp>ContractData</stp>
        <stp>S.OTIS</stp>
        <stp>NetLastTrade</stp>
        <stp/>
        <stp>T</stp>
        <tr r="D355" s="1"/>
      </tp>
      <tp>
        <v>73.790000000000006</v>
        <stp/>
        <stp>ContractData</stp>
        <stp>S.NFLX</stp>
        <stp>Open</stp>
        <stp/>
        <stp>T</stp>
        <tr r="F333" s="1"/>
      </tp>
      <tp>
        <v>215.99</v>
        <stp/>
        <stp>ContractData</stp>
        <stp>S.DASH</stp>
        <stp>High</stp>
        <stp/>
        <stp>T</stp>
        <tr r="G130" s="1"/>
      </tp>
      <tp>
        <v>845.88</v>
        <stp/>
        <stp>ContractData</stp>
        <stp>S.CASY</stp>
        <stp>High</stp>
        <stp/>
        <stp>T</stp>
        <tr r="G78" s="1"/>
      </tp>
      <tp>
        <v>51.96</v>
        <stp/>
        <stp>ContractData</stp>
        <stp>S.FAST</stp>
        <stp>High</stp>
        <stp/>
        <stp>T</stp>
        <tr r="G182" s="1"/>
      </tp>
      <tp>
        <v>4.5500000000000114</v>
        <stp/>
        <stp>ContractData</stp>
        <stp>S.STLD</stp>
        <stp>NetLastTrade</stp>
        <stp/>
        <stp>T</stp>
        <tr r="D418" s="1"/>
      </tp>
      <tp>
        <v>64.72</v>
        <stp/>
        <stp>ContractData</stp>
        <stp>S.CARR</stp>
        <stp>High</stp>
        <stp/>
        <stp>T</stp>
        <tr r="G77" s="1"/>
      </tp>
      <tp>
        <v>307.49</v>
        <stp/>
        <stp>ContractData</stp>
        <stp>S.AAPL</stp>
        <stp>High</stp>
        <stp/>
        <stp>T</stp>
        <tr r="G3" s="1"/>
      </tp>
      <tp>
        <v>403.87</v>
        <stp/>
        <stp>ContractData</stp>
        <stp>S.FFIV</stp>
        <stp>Open</stp>
        <stp/>
        <stp>T</stp>
        <tr r="F189" s="1"/>
      </tp>
      <tp>
        <v>5.0300000000000011</v>
        <stp/>
        <stp>ContractData</stp>
        <stp>S.FTNT</stp>
        <stp>NetLastTrade</stp>
        <stp/>
        <stp>T</stp>
        <tr r="D200" s="1"/>
      </tp>
      <tp>
        <v>-1.0600000000000023</v>
        <stp/>
        <stp>ContractData</stp>
        <stp>S.CTAS</stp>
        <stp>NetLastTrade</stp>
        <stp/>
        <stp>T</stp>
        <tr r="D122" s="1"/>
      </tp>
      <tp>
        <v>10.569999999999993</v>
        <stp/>
        <stp>ContractData</stp>
        <stp>S.NTAP</stp>
        <stp>NetLastTrade</stp>
        <stp/>
        <stp>T</stp>
        <tr r="D340" s="1"/>
      </tp>
      <tp>
        <v>-0.90019908248938985</v>
        <stp/>
        <stp>StudyData</stp>
        <stp>S.L</stp>
        <stp>PCB</stp>
        <stp>BaseType=Index,Index=1</stp>
        <stp>Close</stp>
        <stp>W</stp>
        <stp>0</stp>
        <stp>all</stp>
        <stp/>
        <stp/>
        <stp/>
        <stp>T</stp>
        <tr r="I278" s="1"/>
      </tp>
      <tp>
        <v>1.1306421694196636</v>
        <stp/>
        <stp>StudyData</stp>
        <stp>S.L</stp>
        <stp>PCB</stp>
        <stp>BaseType=Index,Index=1</stp>
        <stp>Close</stp>
        <stp>Q</stp>
        <stp>0</stp>
        <stp>all</stp>
        <stp/>
        <stp/>
        <stp/>
        <stp>T</stp>
        <tr r="K278" s="1"/>
      </tp>
      <tp>
        <v>8.7171208812078689</v>
        <stp/>
        <stp>StudyData</stp>
        <stp>S.L</stp>
        <stp>PCB</stp>
        <stp>BaseType=Index,Index=1</stp>
        <stp>Close</stp>
        <stp>A</stp>
        <stp>0</stp>
        <stp>all</stp>
        <stp/>
        <stp/>
        <stp/>
        <stp>T</stp>
        <tr r="L278" s="1"/>
      </tp>
      <tp>
        <v>-1.3102318765623617</v>
        <stp/>
        <stp>StudyData</stp>
        <stp>S.L</stp>
        <stp>PCB</stp>
        <stp>BaseType=Index,Index=1</stp>
        <stp>Close</stp>
        <stp>M</stp>
        <stp>0</stp>
        <stp>all</stp>
        <stp/>
        <stp/>
        <stp/>
        <stp>T</stp>
        <tr r="J278" s="1"/>
      </tp>
      <tp>
        <v>120.45</v>
        <stp/>
        <stp>ContractData</stp>
        <stp>S.PAYX</stp>
        <stp>High</stp>
        <stp/>
        <stp>T</stp>
        <tr r="G358" s="1"/>
      </tp>
      <tp>
        <v>196.46</v>
        <stp/>
        <stp>ContractData</stp>
        <stp>S.FANG</stp>
        <stp>High</stp>
        <stp/>
        <stp>T</stp>
        <tr r="G181" s="1"/>
      </tp>
      <tp>
        <v>382.65000000000003</v>
        <stp/>
        <stp>ContractData</stp>
        <stp>S.PANW</stp>
        <stp>High</stp>
        <stp/>
        <stp>T</stp>
        <tr r="G357" s="1"/>
      </tp>
      <tp>
        <v>0.11999999999999744</v>
        <stp/>
        <stp>ContractData</stp>
        <stp>S.CTSH</stp>
        <stp>NetLastTrade</stp>
        <stp/>
        <stp>T</stp>
        <tr r="D123" s="1"/>
      </tp>
      <tp>
        <v>63.27</v>
        <stp/>
        <stp>ContractData</stp>
        <stp>S.BALL</stp>
        <stp>High</stp>
        <stp/>
        <stp>T</stp>
        <tr r="G55" s="1"/>
      </tp>
      <tp>
        <v>2.1500000000000057</v>
        <stp/>
        <stp>ContractData</stp>
        <stp>S.NTRS</stp>
        <stp>NetLastTrade</stp>
        <stp/>
        <stp>T</stp>
        <tr r="D341" s="1"/>
      </tp>
      <tp>
        <v>-0.16999999999999815</v>
        <stp/>
        <stp>ContractData</stp>
        <stp>S.VTRS</stp>
        <stp>NetLastTrade</stp>
        <stp/>
        <stp>T</stp>
        <tr r="D478" s="1"/>
      </tp>
      <tp>
        <v>6.2600000000000193</v>
        <stp/>
        <stp>ContractData</stp>
        <stp>S.TTWO</stp>
        <stp>NetLastTrade</stp>
        <stp/>
        <stp>T</stp>
        <tr r="D452" s="1"/>
      </tp>
      <tp>
        <v>0.15000000000000568</v>
        <stp/>
        <stp>ContractData</stp>
        <stp>S.CTVA</stp>
        <stp>NetLastTrade</stp>
        <stp/>
        <stp>T</stp>
        <tr r="D124" s="1"/>
      </tp>
      <tp>
        <v>295.51</v>
        <stp/>
        <stp>ContractData</stp>
        <stp>S.VRSN</stp>
        <stp>LastTrade</stp>
        <stp/>
        <stp>T</stp>
        <tr r="C473" s="1"/>
      </tp>
      <tp>
        <v>309.06</v>
        <stp/>
        <stp>ContractData</stp>
        <stp>S.NDSN</stp>
        <stp>LastTrade</stp>
        <stp/>
        <stp>T</stp>
        <tr r="C330" s="1"/>
      </tp>
      <tp>
        <v>57.79</v>
        <stp/>
        <stp>ContractData</stp>
        <stp>S.CTSH</stp>
        <stp>LastTrade</stp>
        <stp/>
        <stp>T</stp>
        <tr r="C123" s="1"/>
      </tp>
      <tp>
        <v>209.48000000000002</v>
        <stp/>
        <stp>ContractData</stp>
        <stp>S.DASH</stp>
        <stp>LastTrade</stp>
        <stp/>
        <stp>T</stp>
        <tr r="C130" s="1"/>
      </tp>
      <tp>
        <v>190.93</v>
        <stp/>
        <stp>ContractData</stp>
        <stp>S.MRSH</stp>
        <stp>LastTrade</stp>
        <stp/>
        <stp>T</stp>
        <tr r="C319" s="1"/>
      </tp>
      <tp>
        <v>182.25</v>
        <stp/>
        <stp>ContractData</stp>
        <stp>S.VRSK</stp>
        <stp>LastTrade</stp>
        <stp/>
        <stp>T</stp>
        <tr r="C472" s="1"/>
      </tp>
      <tp>
        <v>254.22</v>
        <stp/>
        <stp>ContractData</stp>
        <stp>S.ADSK</stp>
        <stp>LastTrade</stp>
        <stp/>
        <stp>T</stp>
        <tr r="C13" s="1"/>
      </tp>
      <tp>
        <v>28.44</v>
        <stp/>
        <stp>ContractData</stp>
        <stp>S.NWSA</stp>
        <stp>LastTrade</stp>
        <stp/>
        <stp>T</stp>
        <tr r="C346" s="1"/>
      </tp>
      <tp>
        <v>836.65</v>
        <stp/>
        <stp>ContractData</stp>
        <stp>S.CASY</stp>
        <stp>LastTrade</stp>
        <stp/>
        <stp>T</stp>
        <tr r="C78" s="1"/>
      </tp>
      <tp>
        <v>255.75</v>
        <stp/>
        <stp>ContractData</stp>
        <stp>S.ROST</stp>
        <stp>LastTrade</stp>
        <stp/>
        <stp>T</stp>
        <tr r="C398" s="1"/>
      </tp>
      <tp>
        <v>944.07</v>
        <stp/>
        <stp>ContractData</stp>
        <stp>S.COST</stp>
        <stp>LastTrade</stp>
        <stp/>
        <stp>T</stp>
        <tr r="C111" s="1"/>
      </tp>
      <tp>
        <v>51.9</v>
        <stp/>
        <stp>ContractData</stp>
        <stp>S.FAST</stp>
        <stp>LastTrade</stp>
        <stp/>
        <stp>T</stp>
        <tr r="C182" s="1"/>
      </tp>
      <tp>
        <v>91.9</v>
        <stp/>
        <stp>ContractData</stp>
        <stp>S.MNST</stp>
        <stp>LastTrade</stp>
        <stp/>
        <stp>T</stp>
        <tr r="C312" s="1"/>
      </tp>
      <tp>
        <v>51.69</v>
        <stp/>
        <stp>ContractData</stp>
        <stp>S.FISV</stp>
        <stp>LastTrade</stp>
        <stp/>
        <stp>T</stp>
        <tr r="C192" s="1"/>
      </tp>
      <tp>
        <v>87.76</v>
        <stp/>
        <stp>ContractData</stp>
        <stp>S.LEN</stp>
        <stp>Open</stp>
        <stp/>
        <stp>T</stp>
        <tr r="F280" s="1"/>
      </tp>
      <tp>
        <v>1185.01</v>
        <stp/>
        <stp>ContractData</stp>
        <stp>S.LLY</stp>
        <stp>Open</stp>
        <stp/>
        <stp>T</stp>
        <tr r="F286" s="1"/>
      </tp>
      <tp>
        <v>591.77</v>
        <stp/>
        <stp>ContractData</stp>
        <stp>S.LMT</stp>
        <stp>Open</stp>
        <stp/>
        <stp>T</stp>
        <tr r="F287" s="1"/>
      </tp>
      <tp>
        <v>69.540000000000006</v>
        <stp/>
        <stp>ContractData</stp>
        <stp>S.LNT</stp>
        <stp>Open</stp>
        <stp/>
        <stp>T</stp>
        <tr r="F288" s="1"/>
      </tp>
      <tp>
        <v>220.25</v>
        <stp/>
        <stp>ContractData</stp>
        <stp>S.LOW</stp>
        <stp>Open</stp>
        <stp/>
        <stp>T</stp>
        <tr r="F289" s="1"/>
      </tp>
      <tp>
        <v>288.86</v>
        <stp/>
        <stp>ContractData</stp>
        <stp>S.LHX</stp>
        <stp>Open</stp>
        <stp/>
        <stp>T</stp>
        <tr r="F282" s="1"/>
      </tp>
      <tp>
        <v>489.29</v>
        <stp/>
        <stp>ContractData</stp>
        <stp>S.LIN</stp>
        <stp>Open</stp>
        <stp/>
        <stp>T</stp>
        <tr r="F284" s="1"/>
      </tp>
      <tp>
        <v>437.83</v>
        <stp/>
        <stp>ContractData</stp>
        <stp>S.LII</stp>
        <stp>Open</stp>
        <stp/>
        <stp>T</stp>
        <tr r="F283" s="1"/>
      </tp>
      <tp>
        <v>31.17</v>
        <stp/>
        <stp>ContractData</stp>
        <stp>S.KMI</stp>
        <stp>High</stp>
        <stp/>
        <stp>T</stp>
        <tr r="G274" s="1"/>
      </tp>
      <tp>
        <v>108.72</v>
        <stp/>
        <stp>ContractData</stp>
        <stp>S.KMB</stp>
        <stp>High</stp>
        <stp/>
        <stp>T</stp>
        <tr r="G273" s="1"/>
      </tp>
      <tp>
        <v>46.29</v>
        <stp/>
        <stp>ContractData</stp>
        <stp>S.LUV</stp>
        <stp>Open</stp>
        <stp/>
        <stp>T</stp>
        <tr r="F292" s="1"/>
      </tp>
      <tp>
        <v>45.89</v>
        <stp/>
        <stp>ContractData</stp>
        <stp>S.LVS</stp>
        <stp>Open</stp>
        <stp/>
        <stp>T</stp>
        <tr r="F293" s="1"/>
      </tp>
      <tp>
        <v>24.400000000000002</v>
        <stp/>
        <stp>ContractData</stp>
        <stp>S.KIM</stp>
        <stp>High</stp>
        <stp/>
        <stp>T</stp>
        <tr r="G270" s="1"/>
      </tp>
      <tp>
        <v>25.55</v>
        <stp/>
        <stp>ContractData</stp>
        <stp>S.KHC</stp>
        <stp>High</stp>
        <stp/>
        <stp>T</stp>
        <tr r="G269" s="1"/>
      </tp>
      <tp>
        <v>103.25</v>
        <stp/>
        <stp>ContractData</stp>
        <stp>S.KKR</stp>
        <stp>High</stp>
        <stp/>
        <stp>T</stp>
        <tr r="G271" s="1"/>
      </tp>
      <tp>
        <v>22.8</v>
        <stp/>
        <stp>ContractData</stp>
        <stp>S.KEY</stp>
        <stp>High</stp>
        <stp/>
        <stp>T</stp>
        <tr r="G267" s="1"/>
      </tp>
      <tp>
        <v>29.75</v>
        <stp/>
        <stp>ContractData</stp>
        <stp>S.KDP</stp>
        <stp>High</stp>
        <stp/>
        <stp>T</stp>
        <tr r="G266" s="1"/>
      </tp>
      <tp>
        <v>60.15</v>
        <stp/>
        <stp>ContractData</stp>
        <stp>S.LYB</stp>
        <stp>Open</stp>
        <stp/>
        <stp>T</stp>
        <tr r="F294" s="1"/>
      </tp>
      <tp>
        <v>181.05</v>
        <stp/>
        <stp>ContractData</stp>
        <stp>S.LYV</stp>
        <stp>Open</stp>
        <stp/>
        <stp>T</stp>
        <tr r="F295" s="1"/>
      </tp>
      <tp>
        <v>72282.958476</v>
        <stp/>
        <stp>ContractData</stp>
        <stp>S.HUBB</stp>
        <stp>T_CVol</stp>
        <stp/>
        <stp>T</stp>
        <tr r="M238" s="1"/>
      </tp>
      <tp>
        <v>701809.11051000003</v>
        <stp/>
        <stp>ContractData</stp>
        <stp>S.FITB</stp>
        <stp>T_CVol</stp>
        <stp/>
        <stp>T</stp>
        <tr r="M193" s="1"/>
      </tp>
      <tp>
        <v>3226878.7693619998</v>
        <stp/>
        <stp>ContractData</stp>
        <stp>S.ABNB</stp>
        <stp>T_CVol</stp>
        <stp/>
        <stp>T</stp>
        <tr r="M5" s="1"/>
        <tr r="F34" s="2"/>
      </tp>
      <tp>
        <v>135373.63551399999</v>
        <stp/>
        <stp>ContractData</stp>
        <stp>S.LH</stp>
        <stp>T_CVol</stp>
        <stp/>
        <stp>T</stp>
        <tr r="M281" s="1"/>
      </tp>
      <tp>
        <v>152220.07353600001</v>
        <stp/>
        <stp>ContractData</stp>
        <stp>S.PH</stp>
        <stp>T_CVol</stp>
        <stp/>
        <stp>T</stp>
        <tr r="M367" s="1"/>
      </tp>
      <tp>
        <v>2562091.0109649999</v>
        <stp/>
        <stp>ContractData</stp>
        <stp>S.BRKB</stp>
        <stp>T_CVol</stp>
        <stp/>
        <stp>T</stp>
        <tr r="M70" s="1"/>
      </tp>
      <tp>
        <v>167691.20381899999</v>
        <stp/>
        <stp>ContractData</stp>
        <stp>S.BIIB</stp>
        <stp>T_CVol</stp>
        <stp/>
        <stp>T</stp>
        <tr r="M62" s="1"/>
      </tp>
      <tp>
        <v>516707.66521499999</v>
        <stp/>
        <stp>ContractData</stp>
        <stp>S.TRMB</stp>
        <stp>T_CVol</stp>
        <stp/>
        <stp>T</stp>
        <tr r="M444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39</xdr:row>
      <xdr:rowOff>228599</xdr:rowOff>
    </xdr:from>
    <xdr:to>
      <xdr:col>5</xdr:col>
      <xdr:colOff>23813</xdr:colOff>
      <xdr:row>41</xdr:row>
      <xdr:rowOff>9527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A413CC7-1649-6456-C385-3CDA9A900AA1}"/>
            </a:ext>
          </a:extLst>
        </xdr:cNvPr>
        <xdr:cNvGrpSpPr/>
      </xdr:nvGrpSpPr>
      <xdr:grpSpPr>
        <a:xfrm>
          <a:off x="962025" y="8982074"/>
          <a:ext cx="2652713" cy="238128"/>
          <a:chOff x="1085850" y="8743949"/>
          <a:chExt cx="2652713" cy="238128"/>
        </a:xfrm>
      </xdr:grpSpPr>
      <xdr:sp macro="" textlink="">
        <xdr:nvSpPr>
          <xdr:cNvPr id="2" name="Rectangle: Rounded Corners 1">
            <a:extLst>
              <a:ext uri="{FF2B5EF4-FFF2-40B4-BE49-F238E27FC236}">
                <a16:creationId xmlns:a16="http://schemas.microsoft.com/office/drawing/2014/main" id="{E373BD73-879B-1472-45DA-2F40296A1687}"/>
              </a:ext>
            </a:extLst>
          </xdr:cNvPr>
          <xdr:cNvSpPr/>
        </xdr:nvSpPr>
        <xdr:spPr>
          <a:xfrm>
            <a:off x="1085850" y="8743949"/>
            <a:ext cx="2652713" cy="219076"/>
          </a:xfrm>
          <a:prstGeom prst="roundRect">
            <a:avLst/>
          </a:prstGeom>
          <a:gradFill flip="none" rotWithShape="1">
            <a:gsLst>
              <a:gs pos="917">
                <a:schemeClr val="tx2">
                  <a:lumMod val="50000"/>
                  <a:lumOff val="50000"/>
                </a:schemeClr>
              </a:gs>
              <a:gs pos="55000">
                <a:srgbClr val="002060"/>
              </a:gs>
              <a:gs pos="100000">
                <a:schemeClr val="accent1">
                  <a:lumMod val="45000"/>
                  <a:lumOff val="55000"/>
                </a:schemeClr>
              </a:gs>
            </a:gsLst>
            <a:lin ang="16200000" scaled="1"/>
            <a:tileRect/>
          </a:gradFill>
          <a:ln w="63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4" name="Graphic 3" descr="Magnifying glass with solid fill">
            <a:extLst>
              <a:ext uri="{FF2B5EF4-FFF2-40B4-BE49-F238E27FC236}">
                <a16:creationId xmlns:a16="http://schemas.microsoft.com/office/drawing/2014/main" id="{ACADF472-6F03-DA05-2F49-611A570386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 flipH="1">
            <a:off x="1219200" y="8748716"/>
            <a:ext cx="233361" cy="233361"/>
          </a:xfrm>
          <a:prstGeom prst="rect">
            <a:avLst/>
          </a:prstGeom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9" name="TextBox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000-000001080000}"/>
                  </a:ext>
                </a:extLst>
              </xdr:cNvPr>
              <xdr:cNvSpPr/>
            </xdr:nvSpPr>
            <xdr:spPr bwMode="auto">
              <a:xfrm>
                <a:off x="1543051" y="8743959"/>
                <a:ext cx="174307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DACFF-25A4-48F1-8D48-5093128140C9}">
  <sheetPr codeName="Sheet1"/>
  <dimension ref="A1:Y50"/>
  <sheetViews>
    <sheetView showGridLines="0" showRowColHeaders="0" tabSelected="1" zoomScaleNormal="100" workbookViewId="0"/>
  </sheetViews>
  <sheetFormatPr defaultRowHeight="16.5" x14ac:dyDescent="0.3"/>
  <cols>
    <col min="1" max="1" width="3.25" style="7" customWidth="1"/>
    <col min="2" max="2" width="9" style="7"/>
    <col min="3" max="5" width="11.625" style="7" customWidth="1"/>
    <col min="6" max="6" width="10.625" style="7" customWidth="1"/>
    <col min="7" max="7" width="9" style="7"/>
    <col min="8" max="10" width="11.625" style="7" customWidth="1"/>
    <col min="11" max="12" width="9" style="7"/>
    <col min="13" max="15" width="11.625" style="7" customWidth="1"/>
    <col min="16" max="17" width="9" style="7"/>
    <col min="18" max="20" width="11.625" style="7" customWidth="1"/>
    <col min="21" max="21" width="9" style="7"/>
    <col min="22" max="22" width="0" style="7" hidden="1" customWidth="1"/>
    <col min="23" max="23" width="1.25" style="7" customWidth="1"/>
    <col min="24" max="24" width="9" style="7"/>
    <col min="25" max="25" width="9.625" style="7" customWidth="1"/>
    <col min="26" max="16384" width="9" style="7"/>
  </cols>
  <sheetData>
    <row r="1" spans="1:25" ht="9.9499999999999993" customHeight="1" x14ac:dyDescent="0.3">
      <c r="A1" s="35"/>
      <c r="C1" s="21"/>
      <c r="D1" s="21"/>
      <c r="E1" s="21"/>
      <c r="X1" s="27"/>
      <c r="Y1" s="27"/>
    </row>
    <row r="2" spans="1:25" ht="18" customHeight="1" x14ac:dyDescent="0.3">
      <c r="B2" s="42" t="s">
        <v>112</v>
      </c>
      <c r="C2" s="42"/>
      <c r="D2" s="42"/>
      <c r="E2" s="42"/>
      <c r="F2" s="42"/>
      <c r="G2" s="42" t="s">
        <v>113</v>
      </c>
      <c r="H2" s="42"/>
      <c r="I2" s="42"/>
      <c r="J2" s="42"/>
      <c r="K2" s="42"/>
      <c r="L2" s="42" t="s">
        <v>114</v>
      </c>
      <c r="M2" s="42"/>
      <c r="N2" s="42"/>
      <c r="O2" s="42"/>
      <c r="P2" s="42"/>
      <c r="Q2" s="42" t="s">
        <v>115</v>
      </c>
      <c r="R2" s="42"/>
      <c r="S2" s="42"/>
      <c r="T2" s="42"/>
      <c r="U2" s="42"/>
      <c r="X2" s="44">
        <f>MOD(RTD("cqg.rtd", ,"SystemInfo", "Linetime"),1)</f>
        <v>0.45269675925374031</v>
      </c>
      <c r="Y2" s="45"/>
    </row>
    <row r="3" spans="1:25" ht="18" customHeight="1" x14ac:dyDescent="0.3">
      <c r="B3" s="12" t="s">
        <v>0</v>
      </c>
      <c r="C3" s="43" t="s">
        <v>91</v>
      </c>
      <c r="D3" s="43"/>
      <c r="E3" s="43"/>
      <c r="F3" s="12" t="s">
        <v>95</v>
      </c>
      <c r="G3" s="12" t="s">
        <v>0</v>
      </c>
      <c r="H3" s="43" t="s">
        <v>91</v>
      </c>
      <c r="I3" s="43"/>
      <c r="J3" s="43"/>
      <c r="K3" s="12" t="s">
        <v>96</v>
      </c>
      <c r="L3" s="12" t="s">
        <v>0</v>
      </c>
      <c r="M3" s="43" t="s">
        <v>91</v>
      </c>
      <c r="N3" s="43"/>
      <c r="O3" s="43"/>
      <c r="P3" s="12" t="s">
        <v>99</v>
      </c>
      <c r="Q3" s="12" t="s">
        <v>0</v>
      </c>
      <c r="R3" s="43" t="s">
        <v>91</v>
      </c>
      <c r="S3" s="43"/>
      <c r="T3" s="43"/>
      <c r="U3" s="12" t="s">
        <v>98</v>
      </c>
      <c r="X3" s="46"/>
      <c r="Y3" s="47"/>
    </row>
    <row r="4" spans="1:25" ht="18" customHeight="1" x14ac:dyDescent="0.3">
      <c r="B4" s="13" t="str" cm="1">
        <f t="array" ref="B4:B13">_xlfn.CHOOSECOLS(_xlfn.TAKE(_xlfn.SORTBY(Data!A2:I504,Data!I2:I504,-1),10),1)</f>
        <v>S.DDOG</v>
      </c>
      <c r="C4" s="41" t="str">
        <f>PROPER(RTD("cqg.rtd", ,"ContractData",B4, "LongDescription",, "T"))</f>
        <v>Datadog Inc.L A Cmn</v>
      </c>
      <c r="D4" s="41"/>
      <c r="E4" s="41"/>
      <c r="F4" s="19" cm="1">
        <f t="array" ref="F4:F13">_xlfn.CHOOSECOLS(_xlfn.TAKE(_xlfn.SORTBY(Data!A2:I504,Data!I2:I504,-1),10),9)</f>
        <v>8.3443765228914668E-2</v>
      </c>
      <c r="G4" s="20" t="str" cm="1">
        <f t="array" ref="G4:G13">_xlfn.CHOOSECOLS(_xlfn.TAKE(_xlfn.SORTBY(Data!A2:J504,Data!J2:J504,-1),10),1)</f>
        <v>S.PLTR</v>
      </c>
      <c r="H4" s="41" t="str">
        <f>PROPER(RTD("cqg.rtd", ,"ContractData",G4, "LongDescription",, "T"))</f>
        <v>Palantir Tech Cl A</v>
      </c>
      <c r="I4" s="41"/>
      <c r="J4" s="41"/>
      <c r="K4" s="19" cm="1">
        <f t="array" ref="K4:K13">_xlfn.CHOOSECOLS(_xlfn.TAKE(_xlfn.SORTBY(Data!A2:J504,Data!J2:J504,-1),10),10)</f>
        <v>0.45628148870469692</v>
      </c>
      <c r="L4" s="22" t="str" cm="1">
        <f t="array" ref="L4:L13">_xlfn.CHOOSECOLS(_xlfn.TAKE(_xlfn.SORTBY(Data!A2:K504,Data!K2:K504,-1),10),1)</f>
        <v>S.PLTR</v>
      </c>
      <c r="M4" s="41" t="str">
        <f>PROPER(RTD("cqg.rtd", ,"ContractData",L4, "LongDescription",, "T"))</f>
        <v>Palantir Tech Cl A</v>
      </c>
      <c r="N4" s="41"/>
      <c r="O4" s="41"/>
      <c r="P4" s="19" cm="1">
        <f t="array" ref="P4:P13">_xlfn.CHOOSECOLS(_xlfn.TAKE(_xlfn.SORTBY(Data!A2:K504,Data!K2:K504,-1),10),11)</f>
        <v>0.53604182737636075</v>
      </c>
      <c r="Q4" s="22" t="str" cm="1">
        <f t="array" ref="Q4:Q13">_xlfn.CHOOSECOLS(_xlfn.TAKE(_xlfn.SORTBY(Data!A2:L504,Data!L2:L504,-1),10),1)</f>
        <v>S.SNDK</v>
      </c>
      <c r="R4" s="41" t="str">
        <f>PROPER(RTD("cqg.rtd", ,"ContractData",Q4, "LongDescription",, "T"))</f>
        <v>Sandisk Cp Cmn</v>
      </c>
      <c r="S4" s="41"/>
      <c r="T4" s="41"/>
      <c r="U4" s="14" cm="1">
        <f t="array" ref="U4:U13">_xlfn.CHOOSECOLS(_xlfn.TAKE(_xlfn.SORTBY(Data!A2:L504,Data!L2:L504,-1),10),12)</f>
        <v>4.2479989889628449</v>
      </c>
      <c r="X4" s="53" t="s">
        <v>538</v>
      </c>
      <c r="Y4" s="54"/>
    </row>
    <row r="5" spans="1:25" ht="18" customHeight="1" x14ac:dyDescent="0.3">
      <c r="B5" s="13" t="str">
        <v>S.APA</v>
      </c>
      <c r="C5" s="41" t="str">
        <f>PROPER(RTD("cqg.rtd", ,"ContractData",B5, "LongDescription",, "T"))</f>
        <v>Apa Corporation Cmn</v>
      </c>
      <c r="D5" s="41"/>
      <c r="E5" s="41"/>
      <c r="F5" s="19">
        <v>7.1751262290725357E-2</v>
      </c>
      <c r="G5" s="20" t="str">
        <v>S.ZBRA</v>
      </c>
      <c r="H5" s="41" t="str">
        <f>PROPER(RTD("cqg.rtd", ,"ContractData",G5, "LongDescription",, "T"))</f>
        <v>Zebra Technologies</v>
      </c>
      <c r="I5" s="41"/>
      <c r="J5" s="41"/>
      <c r="K5" s="19">
        <v>0.29010959090599692</v>
      </c>
      <c r="L5" s="22" t="str">
        <v>S.CTSH</v>
      </c>
      <c r="M5" s="41" t="str">
        <f>PROPER(RTD("cqg.rtd", ,"ContractData",L5, "LongDescription",, "T"))</f>
        <v>Cognizant Tech Sol</v>
      </c>
      <c r="N5" s="41"/>
      <c r="O5" s="41"/>
      <c r="P5" s="19">
        <v>0.49212496772527742</v>
      </c>
      <c r="Q5" s="22" t="str">
        <v>S.DELL</v>
      </c>
      <c r="R5" s="41" t="str">
        <f>PROPER(RTD("cqg.rtd", ,"ContractData",Q5, "LongDescription",, "T"))</f>
        <v>Dell Technologies Inc.</v>
      </c>
      <c r="S5" s="41"/>
      <c r="T5" s="41"/>
      <c r="U5" s="14">
        <v>2.7314108674928503</v>
      </c>
      <c r="X5" s="51" t="str">
        <f>LEFT(RTD("cqg.rtd", ,"ContractData",X4, "LongDescription",, "T"),12)</f>
        <v>State Street</v>
      </c>
      <c r="Y5" s="52"/>
    </row>
    <row r="6" spans="1:25" ht="18" customHeight="1" x14ac:dyDescent="0.3">
      <c r="B6" s="13" t="str">
        <v>S.VRTX</v>
      </c>
      <c r="C6" s="41" t="str">
        <f>PROPER(RTD("cqg.rtd", ,"ContractData",B6, "LongDescription",, "T"))</f>
        <v>Vertex Pharmaceutic</v>
      </c>
      <c r="D6" s="41"/>
      <c r="E6" s="41"/>
      <c r="F6" s="19">
        <v>6.6482552865522931E-2</v>
      </c>
      <c r="G6" s="20" t="str">
        <v>S.COHR</v>
      </c>
      <c r="H6" s="41" t="str">
        <f>PROPER(RTD("cqg.rtd", ,"ContractData",G6, "LongDescription",, "T"))</f>
        <v>Coherent Inc.</v>
      </c>
      <c r="I6" s="41"/>
      <c r="J6" s="41"/>
      <c r="K6" s="19">
        <v>0.28749667161170089</v>
      </c>
      <c r="L6" s="22" t="str">
        <v>S.WDAY</v>
      </c>
      <c r="M6" s="41" t="str">
        <f>PROPER(RTD("cqg.rtd", ,"ContractData",L6, "LongDescription",, "T"))</f>
        <v>Workday Inc Cl A</v>
      </c>
      <c r="N6" s="41"/>
      <c r="O6" s="41"/>
      <c r="P6" s="19">
        <v>0.49125959810488484</v>
      </c>
      <c r="Q6" s="22" t="str">
        <v>S.MU</v>
      </c>
      <c r="R6" s="41" t="str">
        <f>PROPER(RTD("cqg.rtd", ,"ContractData",Q6, "LongDescription",, "T"))</f>
        <v>Micron Technology</v>
      </c>
      <c r="S6" s="41"/>
      <c r="T6" s="41"/>
      <c r="U6" s="14">
        <v>2.0741739953049994</v>
      </c>
      <c r="X6" s="55" t="str">
        <f>RIGHT(RTD("cqg.rtd", ,"ContractData",X4, "LongDescription",, "T"),16)</f>
        <v>SPDR S&amp;P 500 ETF</v>
      </c>
      <c r="Y6" s="56"/>
    </row>
    <row r="7" spans="1:25" ht="18" customHeight="1" x14ac:dyDescent="0.3">
      <c r="B7" s="13" t="str">
        <v>S.AKAM</v>
      </c>
      <c r="C7" s="41" t="str">
        <f>PROPER(RTD("cqg.rtd", ,"ContractData",B7, "LongDescription",, "T"))</f>
        <v>Akamai Technologies</v>
      </c>
      <c r="D7" s="41"/>
      <c r="E7" s="41"/>
      <c r="F7" s="19">
        <v>6.4049212954586557E-2</v>
      </c>
      <c r="G7" s="20" t="str">
        <v>S.IT</v>
      </c>
      <c r="H7" s="41" t="str">
        <f>PROPER(RTD("cqg.rtd", ,"ContractData",G7, "LongDescription",, "T"))</f>
        <v>Gartner Group</v>
      </c>
      <c r="I7" s="41"/>
      <c r="J7" s="41"/>
      <c r="K7" s="19">
        <v>0.25658853132035492</v>
      </c>
      <c r="L7" s="22" t="str">
        <v>S.IT</v>
      </c>
      <c r="M7" s="41" t="str">
        <f>PROPER(RTD("cqg.rtd", ,"ContractData",L7, "LongDescription",, "T"))</f>
        <v>Gartner Group</v>
      </c>
      <c r="N7" s="41"/>
      <c r="O7" s="41"/>
      <c r="P7" s="19">
        <v>0.46404875790773031</v>
      </c>
      <c r="Q7" s="22" t="str">
        <v>S.STX</v>
      </c>
      <c r="R7" s="41" t="str">
        <f>PROPER(RTD("cqg.rtd", ,"ContractData",Q7, "LongDescription",, "T"))</f>
        <v>Seagate Tch Hldgs Or</v>
      </c>
      <c r="S7" s="41"/>
      <c r="T7" s="41"/>
      <c r="U7" s="14">
        <v>1.9594030284324051</v>
      </c>
      <c r="X7" s="40" t="s">
        <v>540</v>
      </c>
      <c r="Y7" s="37">
        <f>RTD("cqg.rtd", ,"ContractData",$X$4, "Open",, "T")</f>
        <v>772.6</v>
      </c>
    </row>
    <row r="8" spans="1:25" ht="18" customHeight="1" x14ac:dyDescent="0.3">
      <c r="B8" s="13" t="str">
        <v>S.NTAP</v>
      </c>
      <c r="C8" s="41" t="str">
        <f>PROPER(RTD("cqg.rtd", ,"ContractData",B8, "LongDescription",, "T"))</f>
        <v>Netapp, Inc.</v>
      </c>
      <c r="D8" s="41"/>
      <c r="E8" s="41"/>
      <c r="F8" s="19">
        <v>5.577247783875048E-2</v>
      </c>
      <c r="G8" s="20" t="str">
        <v>S.NEM</v>
      </c>
      <c r="H8" s="41" t="str">
        <f>PROPER(RTD("cqg.rtd", ,"ContractData",G8, "LongDescription",, "T"))</f>
        <v>Newmont Goldcorp Corporation</v>
      </c>
      <c r="I8" s="41"/>
      <c r="J8" s="41"/>
      <c r="K8" s="19">
        <v>0.23850176075125379</v>
      </c>
      <c r="L8" s="22" t="str">
        <v>S.ZBRA</v>
      </c>
      <c r="M8" s="41" t="str">
        <f>PROPER(RTD("cqg.rtd", ,"ContractData",L8, "LongDescription",, "T"))</f>
        <v>Zebra Technologies</v>
      </c>
      <c r="N8" s="41"/>
      <c r="O8" s="41"/>
      <c r="P8" s="19">
        <v>0.43986933069968859</v>
      </c>
      <c r="Q8" s="22" t="str">
        <v>S.INTC</v>
      </c>
      <c r="R8" s="41" t="str">
        <f>PROPER(RTD("cqg.rtd", ,"ContractData",Q8, "LongDescription",, "T"))</f>
        <v>Intel Corp</v>
      </c>
      <c r="S8" s="41"/>
      <c r="T8" s="41"/>
      <c r="U8" s="14">
        <v>1.6582655826558266</v>
      </c>
      <c r="X8" s="40" t="s">
        <v>539</v>
      </c>
      <c r="Y8" s="37">
        <f>RTD("cqg.rtd", ,"ContractData",$X$4, "High",, "T")</f>
        <v>775.05000000000007</v>
      </c>
    </row>
    <row r="9" spans="1:25" ht="18" customHeight="1" x14ac:dyDescent="0.3">
      <c r="B9" s="13" t="str">
        <v>S.CRWD</v>
      </c>
      <c r="C9" s="41" t="str">
        <f>PROPER(RTD("cqg.rtd", ,"ContractData",B9, "LongDescription",, "T"))</f>
        <v>Crowdstrike Hld Cm A</v>
      </c>
      <c r="D9" s="41"/>
      <c r="E9" s="41"/>
      <c r="F9" s="19">
        <v>5.3539781736778237E-2</v>
      </c>
      <c r="G9" s="20" t="str">
        <v>S.LDOS</v>
      </c>
      <c r="H9" s="41" t="str">
        <f>PROPER(RTD("cqg.rtd", ,"ContractData",G9, "LongDescription",, "T"))</f>
        <v>Leidos Holdings, Inc.</v>
      </c>
      <c r="I9" s="41"/>
      <c r="J9" s="41"/>
      <c r="K9" s="19">
        <v>0.2141868512110727</v>
      </c>
      <c r="L9" s="22" t="str">
        <v>S.ACN</v>
      </c>
      <c r="M9" s="41" t="str">
        <f>PROPER(RTD("cqg.rtd", ,"ContractData",L9, "LongDescription",, "T"))</f>
        <v>Accenture Plc Ireland</v>
      </c>
      <c r="N9" s="41"/>
      <c r="O9" s="41"/>
      <c r="P9" s="19">
        <v>0.42534554805528779</v>
      </c>
      <c r="Q9" s="22" t="str">
        <v>S.HONA</v>
      </c>
      <c r="R9" s="41" t="str">
        <f>PROPER(RTD("cqg.rtd", ,"ContractData",Q9, "LongDescription",, "T"))</f>
        <v>Honeywell Aerospace Inc</v>
      </c>
      <c r="S9" s="41"/>
      <c r="T9" s="41"/>
      <c r="U9" s="14">
        <v>1.6203999999999998</v>
      </c>
      <c r="X9" s="40" t="s">
        <v>541</v>
      </c>
      <c r="Y9" s="37">
        <f>RTD("cqg.rtd", ,"ContractData",$X$4, "Low",, "T")</f>
        <v>772.5</v>
      </c>
    </row>
    <row r="10" spans="1:25" ht="18" customHeight="1" x14ac:dyDescent="0.3">
      <c r="A10" s="49" t="s">
        <v>122</v>
      </c>
      <c r="B10" s="13" t="str">
        <v>S.PANW</v>
      </c>
      <c r="C10" s="41" t="str">
        <f>PROPER(RTD("cqg.rtd", ,"ContractData",B10, "LongDescription",, "T"))</f>
        <v>Palo Alto Ntwks Cm</v>
      </c>
      <c r="D10" s="41"/>
      <c r="E10" s="41"/>
      <c r="F10" s="19">
        <v>5.012917056010556E-2</v>
      </c>
      <c r="G10" s="20" t="str">
        <v>S.ABNB</v>
      </c>
      <c r="H10" s="41" t="str">
        <f>PROPER(RTD("cqg.rtd", ,"ContractData",G10, "LongDescription",, "T"))</f>
        <v>Airbnb, Inc. Class A</v>
      </c>
      <c r="I10" s="41"/>
      <c r="J10" s="41"/>
      <c r="K10" s="19">
        <v>0.20617740232312554</v>
      </c>
      <c r="L10" s="22" t="str">
        <v>S.HPQ</v>
      </c>
      <c r="M10" s="41" t="str">
        <f>PROPER(RTD("cqg.rtd", ,"ContractData",L10, "LongDescription",, "T"))</f>
        <v>Hewlett-Packard Company</v>
      </c>
      <c r="N10" s="41"/>
      <c r="O10" s="41"/>
      <c r="P10" s="19">
        <v>0.37055606198723789</v>
      </c>
      <c r="Q10" s="22" t="str">
        <v>S.WDC</v>
      </c>
      <c r="R10" s="41" t="str">
        <f>PROPER(RTD("cqg.rtd", ,"ContractData",Q10, "LongDescription",, "T"))</f>
        <v>Western Digital Cp</v>
      </c>
      <c r="S10" s="41"/>
      <c r="T10" s="41"/>
      <c r="U10" s="14">
        <v>1.5833865443780111</v>
      </c>
      <c r="X10" s="40" t="s">
        <v>542</v>
      </c>
      <c r="Y10" s="37">
        <f>RTD("cqg.rtd", ,"ContractData",$X$4, "LastTrade",, "T")</f>
        <v>773.96</v>
      </c>
    </row>
    <row r="11" spans="1:25" ht="18" customHeight="1" x14ac:dyDescent="0.3">
      <c r="A11" s="49"/>
      <c r="B11" s="13" t="str">
        <v>S.MPC</v>
      </c>
      <c r="C11" s="41" t="str">
        <f>PROPER(RTD("cqg.rtd", ,"ContractData",B11, "LongDescription",, "T"))</f>
        <v>Marathon Petroleum Corporation</v>
      </c>
      <c r="D11" s="41"/>
      <c r="E11" s="41"/>
      <c r="F11" s="19">
        <v>4.8289738430583616E-2</v>
      </c>
      <c r="G11" s="20" t="str">
        <v>S.CRWD</v>
      </c>
      <c r="H11" s="41" t="str">
        <f>PROPER(RTD("cqg.rtd", ,"ContractData",G11, "LongDescription",, "T"))</f>
        <v>Crowdstrike Hld Cm A</v>
      </c>
      <c r="I11" s="41"/>
      <c r="J11" s="41"/>
      <c r="K11" s="19">
        <v>0.18359006601697572</v>
      </c>
      <c r="L11" s="22" t="str">
        <v>S.MSFT</v>
      </c>
      <c r="M11" s="41" t="str">
        <f>PROPER(RTD("cqg.rtd", ,"ContractData",L11, "LongDescription",, "T"))</f>
        <v>Microsoft Corp</v>
      </c>
      <c r="N11" s="41"/>
      <c r="O11" s="41"/>
      <c r="P11" s="19">
        <v>0.36754061444426578</v>
      </c>
      <c r="Q11" s="22" t="str">
        <v>S.MRVL</v>
      </c>
      <c r="R11" s="41" t="str">
        <f>PROPER(RTD("cqg.rtd", ,"ContractData",Q11, "LongDescription",, "T"))</f>
        <v>Marvell Tech Inc Cmn</v>
      </c>
      <c r="S11" s="41"/>
      <c r="T11" s="41"/>
      <c r="U11" s="14">
        <v>1.5367145210637794</v>
      </c>
      <c r="X11" s="40" t="s">
        <v>543</v>
      </c>
      <c r="Y11" s="37">
        <f>RTD("cqg.rtd", ,"ContractData", "SPY", "NetLastTradeToday",, "T")</f>
        <v>1.08</v>
      </c>
    </row>
    <row r="12" spans="1:25" ht="18" customHeight="1" x14ac:dyDescent="0.3">
      <c r="A12" s="49"/>
      <c r="B12" s="13" t="str">
        <v>S.HAL</v>
      </c>
      <c r="C12" s="41" t="str">
        <f>PROPER(RTD("cqg.rtd", ,"ContractData",B12, "LongDescription",, "T"))</f>
        <v>Halliburton Company</v>
      </c>
      <c r="D12" s="41"/>
      <c r="E12" s="41"/>
      <c r="F12" s="19">
        <v>4.7663844465349742E-2</v>
      </c>
      <c r="G12" s="20" t="str">
        <v>S.GLW</v>
      </c>
      <c r="H12" s="41" t="str">
        <f>PROPER(RTD("cqg.rtd", ,"ContractData",G12, "LongDescription",, "T"))</f>
        <v>Corning Incorporated</v>
      </c>
      <c r="I12" s="41"/>
      <c r="J12" s="41"/>
      <c r="K12" s="19">
        <v>0.17743218806509947</v>
      </c>
      <c r="L12" s="22" t="str">
        <v>S.LDOS</v>
      </c>
      <c r="M12" s="41" t="str">
        <f>PROPER(RTD("cqg.rtd", ,"ContractData",L12, "LongDescription",, "T"))</f>
        <v>Leidos Holdings, Inc.</v>
      </c>
      <c r="N12" s="41"/>
      <c r="O12" s="41"/>
      <c r="P12" s="19">
        <v>0.36311547052539589</v>
      </c>
      <c r="Q12" s="22" t="str">
        <v>S.FDXF</v>
      </c>
      <c r="R12" s="41" t="str">
        <f>PROPER(RTD("cqg.rtd", ,"ContractData",Q12, "LongDescription",, "T"))</f>
        <v>Fedex Freight Holding Company, Inc.</v>
      </c>
      <c r="S12" s="41"/>
      <c r="T12" s="41"/>
      <c r="U12" s="14">
        <v>1.4340999999999999</v>
      </c>
      <c r="X12" s="40" t="s">
        <v>544</v>
      </c>
      <c r="Y12" s="38">
        <f>IFERROR(RTD("cqg.rtd", ,"ContractData",$X$4, "PercentNetLastTrade",, "T")/100,"")</f>
        <v>1.3973708725804781E-3</v>
      </c>
    </row>
    <row r="13" spans="1:25" ht="18" customHeight="1" x14ac:dyDescent="0.3">
      <c r="A13" s="49"/>
      <c r="B13" s="13" t="str">
        <v>S.VLO</v>
      </c>
      <c r="C13" s="41" t="str">
        <f>PROPER(RTD("cqg.rtd", ,"ContractData",B13, "LongDescription",, "T"))</f>
        <v>Valero Energy Corp New</v>
      </c>
      <c r="D13" s="41"/>
      <c r="E13" s="41"/>
      <c r="F13" s="19">
        <v>4.6562300962086377E-2</v>
      </c>
      <c r="G13" s="20" t="str">
        <v>S.LITE</v>
      </c>
      <c r="H13" s="41" t="str">
        <f>PROPER(RTD("cqg.rtd", ,"ContractData",G13, "LongDescription",, "T"))</f>
        <v>Lumentum Hld Cm</v>
      </c>
      <c r="I13" s="41"/>
      <c r="J13" s="41"/>
      <c r="K13" s="19">
        <v>0.17656945961845522</v>
      </c>
      <c r="L13" s="22" t="str">
        <v>S.PYPL</v>
      </c>
      <c r="M13" s="41" t="str">
        <f>PROPER(RTD("cqg.rtd", ,"ContractData",L13, "LongDescription",, "T"))</f>
        <v>Paypal Holdings</v>
      </c>
      <c r="N13" s="41"/>
      <c r="O13" s="41"/>
      <c r="P13" s="19">
        <v>0.35502547475683177</v>
      </c>
      <c r="Q13" s="22" t="str">
        <v>S.HPE</v>
      </c>
      <c r="R13" s="41" t="str">
        <f>PROPER(RTD("cqg.rtd", ,"ContractData",Q13, "LongDescription",, "T"))</f>
        <v>Hewlett Packard Enterprise Company</v>
      </c>
      <c r="S13" s="41"/>
      <c r="T13" s="41"/>
      <c r="U13" s="14">
        <v>1.3068276436303083</v>
      </c>
      <c r="X13" s="40" t="s">
        <v>546</v>
      </c>
      <c r="Y13" s="39">
        <f>RTD("cqg.rtd", ,"ContractData",B30, "T_CVol",, "T")</f>
        <v>26896087.418760002</v>
      </c>
    </row>
    <row r="14" spans="1:25" ht="15.95" customHeight="1" x14ac:dyDescent="0.3">
      <c r="A14" s="49"/>
      <c r="X14" s="40" t="s">
        <v>545</v>
      </c>
      <c r="Y14" s="38">
        <f xml:space="preserve"> IFERROR(Y13/RTD("cqg.rtd",,"StudyData", $X4, "MA", "InputChoice=Vol,MAType=Sim,Period=21", "MA","D","-1","all",,,,"T"),"")</f>
        <v>0.5461013648172578</v>
      </c>
    </row>
    <row r="15" spans="1:25" ht="18" customHeight="1" x14ac:dyDescent="0.3">
      <c r="A15" s="49"/>
      <c r="B15" s="42" t="s">
        <v>119</v>
      </c>
      <c r="C15" s="42"/>
      <c r="D15" s="42"/>
      <c r="E15" s="42"/>
      <c r="F15" s="42"/>
      <c r="G15" s="42" t="s">
        <v>116</v>
      </c>
      <c r="H15" s="42"/>
      <c r="I15" s="42"/>
      <c r="J15" s="42"/>
      <c r="K15" s="42"/>
      <c r="L15" s="42" t="s">
        <v>111</v>
      </c>
      <c r="M15" s="42"/>
      <c r="N15" s="42"/>
      <c r="O15" s="42"/>
      <c r="P15" s="42"/>
      <c r="Q15" s="42" t="s">
        <v>117</v>
      </c>
      <c r="R15" s="42"/>
      <c r="S15" s="42"/>
      <c r="T15" s="42"/>
      <c r="U15" s="42"/>
      <c r="X15" s="40" t="s">
        <v>547</v>
      </c>
      <c r="Y15" s="37">
        <f>RTD("cqg.rtd",,"StudyData","ATR("&amp;X4&amp;",MAType:=Sim,Period:=21)","Bar",, "Close", "D",,,,,,"T")</f>
        <v>8.4404761905000001</v>
      </c>
    </row>
    <row r="16" spans="1:25" ht="18" customHeight="1" x14ac:dyDescent="0.3">
      <c r="A16" s="49"/>
      <c r="B16" s="12" t="s">
        <v>0</v>
      </c>
      <c r="C16" s="43" t="s">
        <v>91</v>
      </c>
      <c r="D16" s="43"/>
      <c r="E16" s="43"/>
      <c r="F16" s="12" t="s">
        <v>95</v>
      </c>
      <c r="G16" s="12" t="s">
        <v>0</v>
      </c>
      <c r="H16" s="43" t="s">
        <v>91</v>
      </c>
      <c r="I16" s="43"/>
      <c r="J16" s="43"/>
      <c r="K16" s="12" t="s">
        <v>96</v>
      </c>
      <c r="L16" s="12" t="s">
        <v>0</v>
      </c>
      <c r="M16" s="43" t="s">
        <v>91</v>
      </c>
      <c r="N16" s="43"/>
      <c r="O16" s="43"/>
      <c r="P16" s="12" t="s">
        <v>99</v>
      </c>
      <c r="Q16" s="12" t="s">
        <v>0</v>
      </c>
      <c r="R16" s="43" t="s">
        <v>91</v>
      </c>
      <c r="S16" s="43"/>
      <c r="T16" s="43"/>
      <c r="U16" s="12" t="s">
        <v>98</v>
      </c>
      <c r="X16" s="40" t="s">
        <v>548</v>
      </c>
      <c r="Y16" s="38">
        <f>IFERROR(Y11/Y15,"")</f>
        <v>0.12795486600810169</v>
      </c>
    </row>
    <row r="17" spans="1:25" ht="18" customHeight="1" x14ac:dyDescent="0.3">
      <c r="A17" s="49"/>
      <c r="B17" s="13" t="str" cm="1">
        <f t="array" ref="B17:B26">_xlfn.CHOOSECOLS(_xlfn.TAKE(_xlfn.SORTBY(Data!A2:I504,Data!I2:I504,1),10),1)</f>
        <v>S.COHR</v>
      </c>
      <c r="C17" s="41" t="str">
        <f>PROPER(RTD("cqg.rtd", ,"ContractData",B17, "LongDescription",, "T"))</f>
        <v>Coherent Inc.</v>
      </c>
      <c r="D17" s="41"/>
      <c r="E17" s="41"/>
      <c r="F17" s="19" cm="1">
        <f t="array" ref="F17:F26">_xlfn.CHOOSECOLS(_xlfn.TAKE(_xlfn.SORTBY(Data!A2:I504,Data!I2:I504,1),10),9)</f>
        <v>-0.10724553583203641</v>
      </c>
      <c r="G17" s="20" t="str" cm="1">
        <f t="array" ref="G17:G26">_xlfn.CHOOSECOLS(_xlfn.TAKE(_xlfn.SORTBY(Data!A2:J504,Data!J2:J504,1),10),1)</f>
        <v>S.TTD</v>
      </c>
      <c r="H17" s="41" t="str">
        <f>PROPER(RTD("cqg.rtd", ,"ContractData",G17, "LongDescription",, "T"))</f>
        <v>The Trade Desk Cl A</v>
      </c>
      <c r="I17" s="41"/>
      <c r="J17" s="41"/>
      <c r="K17" s="19" cm="1">
        <f t="array" ref="K17:K26">_xlfn.CHOOSECOLS(_xlfn.TAKE(_xlfn.SORTBY(Data!A2:J504,Data!J2:J504,1),10),10)</f>
        <v>-0.2843680709534368</v>
      </c>
      <c r="L17" s="22" t="str" cm="1">
        <f t="array" ref="L17:L26">_xlfn.CHOOSECOLS(_xlfn.TAKE(_xlfn.SORTBY(Data!A2:K504,Data!K2:K504,1),10),1)</f>
        <v>S.SNDK</v>
      </c>
      <c r="M17" s="41" t="str">
        <f>PROPER(RTD("cqg.rtd", ,"ContractData",L17, "LongDescription",, "T"))</f>
        <v>Sandisk Cp Cmn</v>
      </c>
      <c r="N17" s="41"/>
      <c r="O17" s="41"/>
      <c r="P17" s="19" cm="1">
        <f t="array" ref="P17:P26">_xlfn.CHOOSECOLS(_xlfn.TAKE(_xlfn.SORTBY(Data!A2:K504,Data!K2:K504,1),10),11)</f>
        <v>-0.45210293218631942</v>
      </c>
      <c r="Q17" s="22" t="str" cm="1">
        <f t="array" ref="Q17:Q26">_xlfn.CHOOSECOLS(_xlfn.TAKE(_xlfn.SORTBY(Data!A2:L504,Data!L2:L504,1),10),1)</f>
        <v>S.TTD</v>
      </c>
      <c r="R17" s="41" t="str">
        <f>PROPER(RTD("cqg.rtd", ,"ContractData",Q17, "LongDescription",, "T"))</f>
        <v>The Trade Desk Cl A</v>
      </c>
      <c r="S17" s="41"/>
      <c r="T17" s="41"/>
      <c r="U17" s="14" cm="1">
        <f t="array" ref="U17:U26">_xlfn.CHOOSECOLS(_xlfn.TAKE(_xlfn.SORTBY(Data!A2:L504,Data!L2:L504,1),10),12)</f>
        <v>-0.65990516332982085</v>
      </c>
      <c r="X17" s="40" t="s">
        <v>549</v>
      </c>
      <c r="Y17" s="37">
        <f xml:space="preserve"> RTD("cqg.rtd",,"StudyData", $X4, "MA", "InputChoice=Close,MAType=Sim,Period=21", "MA","D",,"all",,,,"T")</f>
        <v>751.39952380950001</v>
      </c>
    </row>
    <row r="18" spans="1:25" ht="18" customHeight="1" x14ac:dyDescent="0.3">
      <c r="A18" s="49"/>
      <c r="B18" s="13" t="str">
        <v>S.TTD</v>
      </c>
      <c r="C18" s="41" t="str">
        <f>PROPER(RTD("cqg.rtd", ,"ContractData",B18, "LongDescription",, "T"))</f>
        <v>The Trade Desk Cl A</v>
      </c>
      <c r="D18" s="41"/>
      <c r="E18" s="41"/>
      <c r="F18" s="19">
        <v>-6.4492753623188445E-2</v>
      </c>
      <c r="G18" s="20" t="str">
        <v>S.DVA</v>
      </c>
      <c r="H18" s="41" t="str">
        <f>PROPER(RTD("cqg.rtd", ,"ContractData",G18, "LongDescription",, "T"))</f>
        <v>Davita Inc.</v>
      </c>
      <c r="I18" s="41"/>
      <c r="J18" s="41"/>
      <c r="K18" s="19">
        <v>-0.24224249239868381</v>
      </c>
      <c r="L18" s="22" t="str">
        <v>S.GLW</v>
      </c>
      <c r="M18" s="41" t="str">
        <f>PROPER(RTD("cqg.rtd", ,"ContractData",L18, "LongDescription",, "T"))</f>
        <v>Corning Incorporated</v>
      </c>
      <c r="N18" s="41"/>
      <c r="O18" s="41"/>
      <c r="P18" s="19">
        <v>-0.36272168500176172</v>
      </c>
      <c r="Q18" s="22" t="str">
        <v>S.CSGP</v>
      </c>
      <c r="R18" s="41" t="str">
        <f>PROPER(RTD("cqg.rtd", ,"ContractData",Q18, "LongDescription",, "T"))</f>
        <v>Costar Group Inc ##</v>
      </c>
      <c r="S18" s="41"/>
      <c r="T18" s="41"/>
      <c r="U18" s="14">
        <v>-0.54283164782867332</v>
      </c>
      <c r="X18" s="40" t="s">
        <v>550</v>
      </c>
      <c r="Y18" s="37">
        <f xml:space="preserve"> RTD("cqg.rtd",,"StudyData",$X4, "StdDev", "InputChoice=Close,Period1=21", "STDDEV","D",,"all",,,,"T")</f>
        <v>12.9857817764</v>
      </c>
    </row>
    <row r="19" spans="1:25" ht="18" customHeight="1" x14ac:dyDescent="0.3">
      <c r="A19" s="49"/>
      <c r="B19" s="13" t="str">
        <v>S.FSLR</v>
      </c>
      <c r="C19" s="41" t="str">
        <f>PROPER(RTD("cqg.rtd", ,"ContractData",B19, "LongDescription",, "T"))</f>
        <v>First Solar, Inc.</v>
      </c>
      <c r="D19" s="41"/>
      <c r="E19" s="41"/>
      <c r="F19" s="19">
        <v>-5.8508298340331909E-2</v>
      </c>
      <c r="G19" s="20" t="str">
        <v>S.HONA</v>
      </c>
      <c r="H19" s="41" t="str">
        <f>PROPER(RTD("cqg.rtd", ,"ContractData",G19, "LongDescription",, "T"))</f>
        <v>Honeywell Aerospace Inc</v>
      </c>
      <c r="I19" s="41"/>
      <c r="J19" s="41"/>
      <c r="K19" s="19">
        <v>-0.21621360162522982</v>
      </c>
      <c r="L19" s="22" t="str">
        <v>S.KLAC</v>
      </c>
      <c r="M19" s="41" t="str">
        <f>PROPER(RTD("cqg.rtd", ,"ContractData",L19, "LongDescription",, "T"))</f>
        <v>Kla Cp Cmn Stk</v>
      </c>
      <c r="N19" s="41"/>
      <c r="O19" s="41"/>
      <c r="P19" s="19">
        <v>-0.35494348878061716</v>
      </c>
      <c r="Q19" s="22" t="str">
        <v>S.INTU</v>
      </c>
      <c r="R19" s="41" t="str">
        <f>PROPER(RTD("cqg.rtd", ,"ContractData",Q19, "LongDescription",, "T"))</f>
        <v>Intuit Inc</v>
      </c>
      <c r="S19" s="41"/>
      <c r="T19" s="41"/>
      <c r="U19" s="14">
        <v>-0.50200778961987857</v>
      </c>
      <c r="X19" s="40" t="s">
        <v>551</v>
      </c>
      <c r="Y19" s="37">
        <f>IFERROR(STANDARDIZE(Y10,Y17,Y18),"")</f>
        <v>1.7373213703237191</v>
      </c>
    </row>
    <row r="20" spans="1:25" ht="18" customHeight="1" x14ac:dyDescent="0.3">
      <c r="A20" s="49"/>
      <c r="B20" s="13" t="str">
        <v>S.LITE</v>
      </c>
      <c r="C20" s="41" t="str">
        <f>PROPER(RTD("cqg.rtd", ,"ContractData",B20, "LongDescription",, "T"))</f>
        <v>Lumentum Hld Cm</v>
      </c>
      <c r="D20" s="41"/>
      <c r="E20" s="41"/>
      <c r="F20" s="19">
        <v>-5.6360021119561503E-2</v>
      </c>
      <c r="G20" s="20" t="str">
        <v>S.WDC</v>
      </c>
      <c r="H20" s="41" t="str">
        <f>PROPER(RTD("cqg.rtd", ,"ContractData",G20, "LongDescription",, "T"))</f>
        <v>Western Digital Cp</v>
      </c>
      <c r="I20" s="41"/>
      <c r="J20" s="41"/>
      <c r="K20" s="19">
        <v>-0.18317304162689965</v>
      </c>
      <c r="L20" s="22" t="str">
        <v>S.APP</v>
      </c>
      <c r="M20" s="41" t="str">
        <f>PROPER(RTD("cqg.rtd", ,"ContractData",L20, "LongDescription",, "T"))</f>
        <v>Applovin Corp Cla Cm</v>
      </c>
      <c r="N20" s="41"/>
      <c r="O20" s="41"/>
      <c r="P20" s="19">
        <v>-0.3354618325796247</v>
      </c>
      <c r="Q20" s="22" t="str">
        <v>S.PODD</v>
      </c>
      <c r="R20" s="41" t="str">
        <f>PROPER(RTD("cqg.rtd", ,"ContractData",Q20, "LongDescription",, "T"))</f>
        <v>Insulet Corporation</v>
      </c>
      <c r="S20" s="41"/>
      <c r="T20" s="41"/>
      <c r="U20" s="14">
        <v>-0.49665775401069523</v>
      </c>
    </row>
    <row r="21" spans="1:25" ht="18" customHeight="1" x14ac:dyDescent="0.3">
      <c r="A21" s="49"/>
      <c r="B21" s="13" t="str">
        <v>S.VRSK</v>
      </c>
      <c r="C21" s="41" t="str">
        <f>PROPER(RTD("cqg.rtd", ,"ContractData",B21, "LongDescription",, "T"))</f>
        <v>Verisk Analytics Inc</v>
      </c>
      <c r="D21" s="41"/>
      <c r="E21" s="41"/>
      <c r="F21" s="19">
        <v>-4.9890522364716895E-2</v>
      </c>
      <c r="G21" s="20" t="str">
        <v>S.TPL</v>
      </c>
      <c r="H21" s="41" t="str">
        <f>PROPER(RTD("cqg.rtd", ,"ContractData",G21, "LongDescription",, "T"))</f>
        <v>Texas Pacific Land Tr</v>
      </c>
      <c r="I21" s="41"/>
      <c r="J21" s="41"/>
      <c r="K21" s="19">
        <v>-0.14342490933479049</v>
      </c>
      <c r="L21" s="22" t="str">
        <v>S.WDC</v>
      </c>
      <c r="M21" s="41" t="str">
        <f>PROPER(RTD("cqg.rtd", ,"ContractData",L21, "LongDescription",, "T"))</f>
        <v>Western Digital Cp</v>
      </c>
      <c r="N21" s="41"/>
      <c r="O21" s="41"/>
      <c r="P21" s="19">
        <v>-0.30323146292585174</v>
      </c>
      <c r="Q21" s="22" t="str">
        <v>S.APP</v>
      </c>
      <c r="R21" s="41" t="str">
        <f>PROPER(RTD("cqg.rtd", ,"ContractData",Q21, "LongDescription",, "T"))</f>
        <v>Applovin Corp Cla Cm</v>
      </c>
      <c r="S21" s="41"/>
      <c r="T21" s="41"/>
      <c r="U21" s="14">
        <v>-0.49186726425454874</v>
      </c>
    </row>
    <row r="22" spans="1:25" ht="18" customHeight="1" x14ac:dyDescent="0.3">
      <c r="A22" s="49"/>
      <c r="B22" s="13" t="str">
        <v>S.EBAY</v>
      </c>
      <c r="C22" s="41" t="str">
        <f>PROPER(RTD("cqg.rtd", ,"ContractData",B22, "LongDescription",, "T"))</f>
        <v>Ebay Inc.</v>
      </c>
      <c r="D22" s="41"/>
      <c r="E22" s="41"/>
      <c r="F22" s="19">
        <v>-3.911412752277188E-2</v>
      </c>
      <c r="G22" s="20" t="str">
        <v>S.APP</v>
      </c>
      <c r="H22" s="41" t="str">
        <f>PROPER(RTD("cqg.rtd", ,"ContractData",G22, "LongDescription",, "T"))</f>
        <v>Applovin Corp Cla Cm</v>
      </c>
      <c r="I22" s="41"/>
      <c r="J22" s="41"/>
      <c r="K22" s="19">
        <v>-0.13516039403889882</v>
      </c>
      <c r="L22" s="22" t="str">
        <v>S.INTC</v>
      </c>
      <c r="M22" s="41" t="str">
        <f>PROPER(RTD("cqg.rtd", ,"ContractData",L22, "LongDescription",, "T"))</f>
        <v>Intel Corp</v>
      </c>
      <c r="N22" s="41"/>
      <c r="O22" s="41"/>
      <c r="P22" s="19">
        <v>-0.29750053713385372</v>
      </c>
      <c r="Q22" s="22" t="str">
        <v>S.BSX</v>
      </c>
      <c r="R22" s="41" t="str">
        <f>PROPER(RTD("cqg.rtd", ,"ContractData",Q22, "LongDescription",, "T"))</f>
        <v>Boston Scientific Corp</v>
      </c>
      <c r="S22" s="41"/>
      <c r="T22" s="41"/>
      <c r="U22" s="14">
        <v>-0.47037231253277406</v>
      </c>
    </row>
    <row r="23" spans="1:25" ht="18" customHeight="1" x14ac:dyDescent="0.3">
      <c r="A23" s="49"/>
      <c r="B23" s="13" t="str">
        <v>S.HONA</v>
      </c>
      <c r="C23" s="41" t="str">
        <f>PROPER(RTD("cqg.rtd", ,"ContractData",B23, "LongDescription",, "T"))</f>
        <v>Honeywell Aerospace Inc</v>
      </c>
      <c r="D23" s="41"/>
      <c r="E23" s="41"/>
      <c r="F23" s="19">
        <v>-3.8395347457124203E-2</v>
      </c>
      <c r="G23" s="20" t="str">
        <v>S.PODD</v>
      </c>
      <c r="H23" s="41" t="str">
        <f>PROPER(RTD("cqg.rtd", ,"ContractData",G23, "LongDescription",, "T"))</f>
        <v>Insulet Corporation</v>
      </c>
      <c r="I23" s="41"/>
      <c r="J23" s="41"/>
      <c r="K23" s="19">
        <v>-0.13474448140308437</v>
      </c>
      <c r="L23" s="22" t="str">
        <v>S.LRCX</v>
      </c>
      <c r="M23" s="41" t="str">
        <f>PROPER(RTD("cqg.rtd", ,"ContractData",L23, "LongDescription",, "T"))</f>
        <v>Lam Research Corp</v>
      </c>
      <c r="N23" s="41"/>
      <c r="O23" s="41"/>
      <c r="P23" s="19">
        <v>-0.28781759859691225</v>
      </c>
      <c r="Q23" s="22" t="str">
        <v>S.ZTS</v>
      </c>
      <c r="R23" s="41" t="str">
        <f>PROPER(RTD("cqg.rtd", ,"ContractData",Q23, "LongDescription",, "T"))</f>
        <v>Zoetis Inc</v>
      </c>
      <c r="S23" s="41"/>
      <c r="T23" s="41"/>
      <c r="U23" s="14">
        <v>-0.41845493562231761</v>
      </c>
    </row>
    <row r="24" spans="1:25" ht="18" customHeight="1" x14ac:dyDescent="0.3">
      <c r="A24" s="49"/>
      <c r="B24" s="13" t="str">
        <v>S.LUV</v>
      </c>
      <c r="C24" s="41" t="str">
        <f>PROPER(RTD("cqg.rtd", ,"ContractData",B24, "LongDescription",, "T"))</f>
        <v>Southwest Airlines Co</v>
      </c>
      <c r="D24" s="41"/>
      <c r="E24" s="41"/>
      <c r="F24" s="19">
        <v>-3.7407013815090435E-2</v>
      </c>
      <c r="G24" s="20" t="str">
        <v>S.APTV</v>
      </c>
      <c r="H24" s="41" t="str">
        <f>PROPER(RTD("cqg.rtd", ,"ContractData",G24, "LongDescription",, "T"))</f>
        <v>Aptiv Plc</v>
      </c>
      <c r="I24" s="41"/>
      <c r="J24" s="41"/>
      <c r="K24" s="19">
        <v>-0.13210554276607048</v>
      </c>
      <c r="L24" s="22" t="str">
        <v>S.TTD</v>
      </c>
      <c r="M24" s="41" t="str">
        <f>PROPER(RTD("cqg.rtd", ,"ContractData",L24, "LongDescription",, "T"))</f>
        <v>The Trade Desk Cl A</v>
      </c>
      <c r="N24" s="41"/>
      <c r="O24" s="41"/>
      <c r="P24" s="19">
        <v>-0.28595132743362833</v>
      </c>
      <c r="Q24" s="22" t="str">
        <v>S.LULU</v>
      </c>
      <c r="R24" s="41" t="str">
        <f>PROPER(RTD("cqg.rtd", ,"ContractData",Q24, "LongDescription",, "T"))</f>
        <v>Lululemon Athletica</v>
      </c>
      <c r="S24" s="41"/>
      <c r="T24" s="41"/>
      <c r="U24" s="14">
        <v>-0.38761368557817233</v>
      </c>
    </row>
    <row r="25" spans="1:25" ht="18" customHeight="1" x14ac:dyDescent="0.3">
      <c r="A25" s="49"/>
      <c r="B25" s="13" t="str">
        <v>S.BLDR</v>
      </c>
      <c r="C25" s="41" t="str">
        <f>PROPER(RTD("cqg.rtd", ,"ContractData",B25, "LongDescription",, "T"))</f>
        <v>Builders Firstsource Inc</v>
      </c>
      <c r="D25" s="41"/>
      <c r="E25" s="41"/>
      <c r="F25" s="19">
        <v>-3.7220511447315585E-2</v>
      </c>
      <c r="G25" s="20" t="str">
        <v>S.CMG</v>
      </c>
      <c r="H25" s="41" t="str">
        <f>PROPER(RTD("cqg.rtd", ,"ContractData",G25, "LongDescription",, "T"))</f>
        <v>Chipotle Mexican Grill</v>
      </c>
      <c r="I25" s="41"/>
      <c r="J25" s="41"/>
      <c r="K25" s="19">
        <v>-0.12788823213326164</v>
      </c>
      <c r="L25" s="22" t="str">
        <v>S.GNRC</v>
      </c>
      <c r="M25" s="41" t="str">
        <f>PROPER(RTD("cqg.rtd", ,"ContractData",L25, "LongDescription",, "T"))</f>
        <v>Generac Holdings Inc.</v>
      </c>
      <c r="N25" s="41"/>
      <c r="O25" s="41"/>
      <c r="P25" s="19">
        <v>-0.28380178272599982</v>
      </c>
      <c r="Q25" s="22" t="str">
        <v>S.ROL</v>
      </c>
      <c r="R25" s="41" t="str">
        <f>PROPER(RTD("cqg.rtd", ,"ContractData",Q25, "LongDescription",, "T"))</f>
        <v>Rollins Inc</v>
      </c>
      <c r="S25" s="41"/>
      <c r="T25" s="41"/>
      <c r="U25" s="14">
        <v>-0.37887370876374538</v>
      </c>
    </row>
    <row r="26" spans="1:25" ht="18" customHeight="1" x14ac:dyDescent="0.3">
      <c r="A26" s="49"/>
      <c r="B26" s="13" t="str">
        <v>S.INTC</v>
      </c>
      <c r="C26" s="41" t="str">
        <f>PROPER(RTD("cqg.rtd", ,"ContractData",B26, "LongDescription",, "T"))</f>
        <v>Intel Corp</v>
      </c>
      <c r="D26" s="41"/>
      <c r="E26" s="41"/>
      <c r="F26" s="19">
        <v>-3.5022134776192843E-2</v>
      </c>
      <c r="G26" s="20" t="str">
        <v>S.NRG</v>
      </c>
      <c r="H26" s="41" t="str">
        <f>PROPER(RTD("cqg.rtd", ,"ContractData",G26, "LongDescription",, "T"))</f>
        <v>Nrg Energy Inc</v>
      </c>
      <c r="I26" s="41"/>
      <c r="J26" s="41"/>
      <c r="K26" s="19">
        <v>-0.10477325191749197</v>
      </c>
      <c r="L26" s="22" t="str">
        <v>S.MRVL</v>
      </c>
      <c r="M26" s="41" t="str">
        <f>PROPER(RTD("cqg.rtd", ,"ContractData",L26, "LongDescription",, "T"))</f>
        <v>Marvell Tech Inc Cmn</v>
      </c>
      <c r="N26" s="41"/>
      <c r="O26" s="41"/>
      <c r="P26" s="19">
        <v>-0.27634361677129138</v>
      </c>
      <c r="Q26" s="22" t="str">
        <v>S.FICO</v>
      </c>
      <c r="R26" s="41" t="str">
        <f>PROPER(RTD("cqg.rtd", ,"ContractData",Q26, "LongDescription",, "T"))</f>
        <v>Fair Isaac Inc</v>
      </c>
      <c r="S26" s="41"/>
      <c r="T26" s="41"/>
      <c r="U26" s="14">
        <v>-0.37346062391312068</v>
      </c>
    </row>
    <row r="27" spans="1:25" ht="15.95" customHeight="1" x14ac:dyDescent="0.3">
      <c r="A27" s="49"/>
    </row>
    <row r="28" spans="1:25" ht="18" customHeight="1" x14ac:dyDescent="0.3">
      <c r="A28" s="49"/>
      <c r="B28" s="42" t="s">
        <v>103</v>
      </c>
      <c r="C28" s="42"/>
      <c r="D28" s="42"/>
      <c r="E28" s="42"/>
      <c r="F28" s="42"/>
      <c r="G28" s="42"/>
      <c r="H28" s="42" t="s">
        <v>106</v>
      </c>
      <c r="I28" s="42"/>
      <c r="J28" s="42"/>
      <c r="K28" s="42"/>
      <c r="L28" s="42"/>
      <c r="M28" s="42"/>
      <c r="N28" s="42" t="s">
        <v>118</v>
      </c>
      <c r="O28" s="42"/>
      <c r="P28" s="42"/>
      <c r="Q28" s="42"/>
      <c r="R28" s="42"/>
      <c r="S28" s="42"/>
      <c r="T28" s="42"/>
      <c r="U28" s="42"/>
    </row>
    <row r="29" spans="1:25" ht="18" customHeight="1" x14ac:dyDescent="0.3">
      <c r="A29" s="49"/>
      <c r="B29" s="12" t="s">
        <v>0</v>
      </c>
      <c r="C29" s="43" t="s">
        <v>91</v>
      </c>
      <c r="D29" s="43"/>
      <c r="E29" s="43"/>
      <c r="F29" s="12" t="s">
        <v>100</v>
      </c>
      <c r="G29" s="12" t="s">
        <v>102</v>
      </c>
      <c r="H29" s="12" t="s">
        <v>0</v>
      </c>
      <c r="I29" s="43" t="s">
        <v>91</v>
      </c>
      <c r="J29" s="43"/>
      <c r="K29" s="43"/>
      <c r="L29" s="12" t="s">
        <v>105</v>
      </c>
      <c r="M29" s="12" t="s">
        <v>104</v>
      </c>
      <c r="N29" s="18" t="s">
        <v>0</v>
      </c>
      <c r="O29" s="48" t="s">
        <v>91</v>
      </c>
      <c r="P29" s="48"/>
      <c r="Q29" s="48"/>
      <c r="R29" s="18" t="s">
        <v>110</v>
      </c>
      <c r="S29" s="18" t="s">
        <v>120</v>
      </c>
      <c r="T29" s="18" t="s">
        <v>121</v>
      </c>
      <c r="U29" s="18" t="s">
        <v>109</v>
      </c>
    </row>
    <row r="30" spans="1:25" ht="18" customHeight="1" x14ac:dyDescent="0.3">
      <c r="B30" s="16" t="str" cm="1">
        <f t="array" ref="B30:B39">_xlfn.CHOOSECOLS(_xlfn.TAKE(_xlfn.SORTBY(_xlfn._xlws.FILTER(Data!A2:N504,Data!N2:N504&lt;&gt;""),_xlfn._xlws.FILTER(Data!N2:N504,Data!N2:N504&lt;&gt;""),-1),10),1)</f>
        <v>S.TTD</v>
      </c>
      <c r="C30" s="41" t="str">
        <f>PROPER(RTD("cqg.rtd", ,"ContractData",B30, "LongDescription",, "T"))</f>
        <v>The Trade Desk Cl A</v>
      </c>
      <c r="D30" s="41"/>
      <c r="E30" s="41"/>
      <c r="F30" s="17">
        <f>RTD("cqg.rtd", ,"ContractData",B30, "T_CVol",, "T")</f>
        <v>26896087.418760002</v>
      </c>
      <c r="G30" s="19">
        <f>VLOOKUP(B30,Data!$A$2:$N$504,14,FALSE)</f>
        <v>1.1147557354218809</v>
      </c>
      <c r="H30" s="22" t="str" cm="1">
        <f t="array" ref="H30:H39">_xlfn.CHOOSECOLS(_xlfn.TAKE(_xlfn.SORTBY(_xlfn._xlws.FILTER(Data!A2:O504,Data!O2:O504&lt;&gt;""),_xlfn._xlws.FILTER(Data!O2:O504,Data!O2:O504&lt;&gt;""),-1),10),1)</f>
        <v>S.VRTX</v>
      </c>
      <c r="I30" s="41" t="str">
        <f>IF(H30="","",PROPER(RTD("cqg.rtd", ,"ContractData",H30, "LongDescription",, "T")))</f>
        <v>Vertex Pharmaceutic</v>
      </c>
      <c r="J30" s="41"/>
      <c r="K30" s="41"/>
      <c r="L30" s="15">
        <f>IF(H30="","",RTD("cqg.rtd",,"StudyData","ATR("&amp;H30&amp;",MAType:=Sim,Period:=21)","Bar",, "Close", "D",,,,,,"T"))</f>
        <v>14.53</v>
      </c>
      <c r="M30" s="24">
        <f>VLOOKUP(H30,Data!$A$2:$O$504,15,FALSE)</f>
        <v>2.2697866483138309</v>
      </c>
      <c r="N30" s="23" t="str" cm="1">
        <f t="array" ref="N30:N39">_xlfn.CHOOSECOLS(_xlfn.TAKE(_xlfn.SORTBY(_xlfn._xlws.FILTER(Data!A2:R504,Data!R2:R504&lt;&gt;""),_xlfn._xlws.FILTER(Data!R2:R504,Data!R2:R504&lt;&gt;""),-1),10),1)</f>
        <v>S.VRTX</v>
      </c>
      <c r="O30" s="41" t="str">
        <f>PROPER(RTD("cqg.rtd", ,"ContractData",N30, "LongDescription",, "T"))</f>
        <v>Vertex Pharmaceutic</v>
      </c>
      <c r="P30" s="41"/>
      <c r="Q30" s="41"/>
      <c r="R30" s="15">
        <f>RTD("cqg.rtd", ,"ContractData",N30, "LastTrade",, "T")</f>
        <v>529.04999999999995</v>
      </c>
      <c r="S30" s="15">
        <f>VLOOKUP(N30,Data!$A$2:$P$504,16,FALSE)</f>
        <v>483.13142857140002</v>
      </c>
      <c r="T30" s="15">
        <f>VLOOKUP(N30,Data!$A$2:$Q$504,17,FALSE)</f>
        <v>11.7950854518</v>
      </c>
      <c r="U30" s="15">
        <f>VLOOKUP(N30,Data!$A$2:$R$504,18,FALSE)</f>
        <v>3.8930257535007926</v>
      </c>
      <c r="Y30" s="11"/>
    </row>
    <row r="31" spans="1:25" ht="18" customHeight="1" x14ac:dyDescent="0.3">
      <c r="B31" s="13" t="str">
        <v>S.COHR</v>
      </c>
      <c r="C31" s="41" t="str">
        <f>PROPER(RTD("cqg.rtd", ,"ContractData",B31, "LongDescription",, "T"))</f>
        <v>Coherent Inc.</v>
      </c>
      <c r="D31" s="41"/>
      <c r="E31" s="41"/>
      <c r="F31" s="17">
        <f>RTD("cqg.rtd", ,"ContractData",B31, "T_CVol",, "T")</f>
        <v>5938148.6845089998</v>
      </c>
      <c r="G31" s="19">
        <f>VLOOKUP(B31,Data!$A$2:$N$504,14,FALSE)</f>
        <v>1.1005164558819511</v>
      </c>
      <c r="H31" s="22" t="str">
        <v>S.APA</v>
      </c>
      <c r="I31" s="41" t="str">
        <f>IF(H31="","",PROPER(RTD("cqg.rtd", ,"ContractData",H31, "LongDescription",, "T")))</f>
        <v>Apa Corporation Cmn</v>
      </c>
      <c r="J31" s="41"/>
      <c r="K31" s="41"/>
      <c r="L31" s="15">
        <f>IF(H31="","",RTD("cqg.rtd",,"StudyData","ATR("&amp;H31&amp;",MAType:=Sim,Period:=21)","Bar",, "Close", "D",,,,,,"T"))</f>
        <v>1.4080952381</v>
      </c>
      <c r="M31" s="24">
        <f>VLOOKUP(H31,Data!$A$2:$O$504,15,FALSE)</f>
        <v>1.9174839364155618</v>
      </c>
      <c r="N31" s="23" t="str">
        <v>S.APA</v>
      </c>
      <c r="O31" s="41" t="str">
        <f>PROPER(RTD("cqg.rtd", ,"ContractData",N31, "LongDescription",, "T"))</f>
        <v>Apa Corporation Cmn</v>
      </c>
      <c r="P31" s="41"/>
      <c r="Q31" s="41"/>
      <c r="R31" s="15">
        <f>RTD("cqg.rtd", ,"ContractData",N31, "LastTrade",, "T")</f>
        <v>40.33</v>
      </c>
      <c r="S31" s="15">
        <f>VLOOKUP(N31,Data!$A$2:$P$504,16,FALSE)</f>
        <v>35.912857142900002</v>
      </c>
      <c r="T31" s="15">
        <f>VLOOKUP(N31,Data!$A$2:$Q$504,17,FALSE)</f>
        <v>1.4025967172</v>
      </c>
      <c r="U31" s="15">
        <f>VLOOKUP(N31,Data!$A$2:$R$504,18,FALSE)</f>
        <v>3.1492607981558138</v>
      </c>
    </row>
    <row r="32" spans="1:25" ht="18" customHeight="1" x14ac:dyDescent="0.3">
      <c r="B32" s="13" t="str">
        <v>S.VRTX</v>
      </c>
      <c r="C32" s="41" t="str">
        <f>PROPER(RTD("cqg.rtd", ,"ContractData",B32, "LongDescription",, "T"))</f>
        <v>Vertex Pharmaceutic</v>
      </c>
      <c r="D32" s="41"/>
      <c r="E32" s="41"/>
      <c r="F32" s="17">
        <f>RTD("cqg.rtd", ,"ContractData",B32, "T_CVol",, "T")</f>
        <v>1333254.8772209999</v>
      </c>
      <c r="G32" s="19">
        <f>VLOOKUP(B32,Data!$A$2:$N$504,14,FALSE)</f>
        <v>1.00763920852174</v>
      </c>
      <c r="H32" s="22" t="str">
        <v>S.BRKB</v>
      </c>
      <c r="I32" s="41" t="str">
        <f>IF(H32="","",PROPER(RTD("cqg.rtd", ,"ContractData",H32, "LongDescription",, "T")))</f>
        <v>Berkshire Hathaway Inc. Clsb</v>
      </c>
      <c r="J32" s="41"/>
      <c r="K32" s="41"/>
      <c r="L32" s="15">
        <f>IF(H32="","",RTD("cqg.rtd",,"StudyData","ATR("&amp;H32&amp;",MAType:=Sim,Period:=21)","Bar",, "Close", "D",,,,,,"T"))</f>
        <v>7.7195238095000001</v>
      </c>
      <c r="M32" s="24">
        <f>VLOOKUP(H32,Data!$A$2:$O$504,15,FALSE)</f>
        <v>1.5557954475404361</v>
      </c>
      <c r="N32" s="23" t="str">
        <v>S.ABNB</v>
      </c>
      <c r="O32" s="41" t="str">
        <f>PROPER(RTD("cqg.rtd", ,"ContractData",N32, "LongDescription",, "T"))</f>
        <v>Airbnb, Inc. Class A</v>
      </c>
      <c r="P32" s="41"/>
      <c r="Q32" s="41"/>
      <c r="R32" s="15">
        <f>RTD("cqg.rtd", ,"ContractData",N32, "LastTrade",, "T")</f>
        <v>182.76</v>
      </c>
      <c r="S32" s="15">
        <f>VLOOKUP(N32,Data!$A$2:$P$504,16,FALSE)</f>
        <v>150.70904761899999</v>
      </c>
      <c r="T32" s="15">
        <f>VLOOKUP(N32,Data!$A$2:$Q$504,17,FALSE)</f>
        <v>10.549916228400001</v>
      </c>
      <c r="U32" s="15">
        <f>VLOOKUP(N32,Data!$A$2:$R$504,18,FALSE)</f>
        <v>3.0380290882992962</v>
      </c>
    </row>
    <row r="33" spans="2:21" ht="18" customHeight="1" x14ac:dyDescent="0.3">
      <c r="B33" s="13" t="str">
        <v>S.SMCI</v>
      </c>
      <c r="C33" s="41" t="str">
        <f>PROPER(RTD("cqg.rtd", ,"ContractData",B33, "LongDescription",, "T"))</f>
        <v>Super Micro Computer</v>
      </c>
      <c r="D33" s="41"/>
      <c r="E33" s="41"/>
      <c r="F33" s="17">
        <f>RTD("cqg.rtd", ,"ContractData",B33, "T_CVol",, "T")</f>
        <v>34063270.316292003</v>
      </c>
      <c r="G33" s="19">
        <f>VLOOKUP(B33,Data!$A$2:$N$504,14,FALSE)</f>
        <v>0.79344300919018473</v>
      </c>
      <c r="H33" s="22" t="str">
        <v>S.CVX</v>
      </c>
      <c r="I33" s="41" t="str">
        <f>IF(H33="","",PROPER(RTD("cqg.rtd", ,"ContractData",H33, "LongDescription",, "T")))</f>
        <v>Chevron Corp</v>
      </c>
      <c r="J33" s="41"/>
      <c r="K33" s="41"/>
      <c r="L33" s="15">
        <f>IF(H33="","",RTD("cqg.rtd",,"StudyData","ATR("&amp;H33&amp;",MAType:=Sim,Period:=21)","Bar",, "Close", "D",,,,,,"T"))</f>
        <v>4.4885714286000002</v>
      </c>
      <c r="M33" s="24">
        <f>VLOOKUP(H33,Data!$A$2:$O$504,15,FALSE)</f>
        <v>1.4458943348093851</v>
      </c>
      <c r="N33" s="23" t="str">
        <v>S.NEM</v>
      </c>
      <c r="O33" s="41" t="str">
        <f>PROPER(RTD("cqg.rtd", ,"ContractData",N33, "LongDescription",, "T"))</f>
        <v>Newmont Goldcorp Corporation</v>
      </c>
      <c r="P33" s="41"/>
      <c r="Q33" s="41"/>
      <c r="R33" s="15">
        <f>RTD("cqg.rtd", ,"ContractData",N33, "LastTrade",, "T")</f>
        <v>116.06</v>
      </c>
      <c r="S33" s="15">
        <f>VLOOKUP(N33,Data!$A$2:$P$504,16,FALSE)</f>
        <v>96.504761904800006</v>
      </c>
      <c r="T33" s="15">
        <f>VLOOKUP(N33,Data!$A$2:$Q$504,17,FALSE)</f>
        <v>7.0544600002999998</v>
      </c>
      <c r="U33" s="15">
        <f>VLOOKUP(N33,Data!$A$2:$R$504,18,FALSE)</f>
        <v>2.7720389787975814</v>
      </c>
    </row>
    <row r="34" spans="2:21" ht="18" customHeight="1" x14ac:dyDescent="0.3">
      <c r="B34" s="13" t="str">
        <v>S.ABNB</v>
      </c>
      <c r="C34" s="41" t="str">
        <f>PROPER(RTD("cqg.rtd", ,"ContractData",B34, "LongDescription",, "T"))</f>
        <v>Airbnb, Inc. Class A</v>
      </c>
      <c r="D34" s="41"/>
      <c r="E34" s="41"/>
      <c r="F34" s="17">
        <f>RTD("cqg.rtd", ,"ContractData",B34, "T_CVol",, "T")</f>
        <v>3226878.7693619998</v>
      </c>
      <c r="G34" s="19">
        <f>VLOOKUP(B34,Data!$A$2:$N$504,14,FALSE)</f>
        <v>0.76410791046170379</v>
      </c>
      <c r="H34" s="22" t="str">
        <v>S.MPC</v>
      </c>
      <c r="I34" s="41" t="str">
        <f>IF(H34="","",PROPER(RTD("cqg.rtd", ,"ContractData",H34, "LongDescription",, "T")))</f>
        <v>Marathon Petroleum Corporation</v>
      </c>
      <c r="J34" s="41"/>
      <c r="K34" s="41"/>
      <c r="L34" s="15">
        <f>IF(H34="","",RTD("cqg.rtd",,"StudyData","ATR("&amp;H34&amp;",MAType:=Sim,Period:=21)","Bar",, "Close", "D",,,,,,"T"))</f>
        <v>10.2919047619</v>
      </c>
      <c r="M34" s="24">
        <f>VLOOKUP(H34,Data!$A$2:$O$504,15,FALSE)</f>
        <v>1.3991579142189452</v>
      </c>
      <c r="N34" s="23" t="str">
        <v>S.PFE</v>
      </c>
      <c r="O34" s="41" t="str">
        <f>PROPER(RTD("cqg.rtd", ,"ContractData",N34, "LongDescription",, "T"))</f>
        <v>Pfizer Inc</v>
      </c>
      <c r="P34" s="41"/>
      <c r="Q34" s="41"/>
      <c r="R34" s="15">
        <f>RTD("cqg.rtd", ,"ContractData",N34, "LastTrade",, "T")</f>
        <v>27.01</v>
      </c>
      <c r="S34" s="15">
        <f>VLOOKUP(N34,Data!$A$2:$P$504,16,FALSE)</f>
        <v>25.190952380999999</v>
      </c>
      <c r="T34" s="15">
        <f>VLOOKUP(N34,Data!$A$2:$Q$504,17,FALSE)</f>
        <v>0.69133345800000001</v>
      </c>
      <c r="U34" s="15">
        <f>VLOOKUP(N34,Data!$A$2:$R$504,18,FALSE)</f>
        <v>2.6312159464441871</v>
      </c>
    </row>
    <row r="35" spans="2:21" ht="18" customHeight="1" x14ac:dyDescent="0.3">
      <c r="B35" s="13" t="str">
        <v>S.TTWO</v>
      </c>
      <c r="C35" s="41" t="str">
        <f>PROPER(RTD("cqg.rtd", ,"ContractData",B35, "LongDescription",, "T"))</f>
        <v>Take-Two Interacti##</v>
      </c>
      <c r="D35" s="41"/>
      <c r="E35" s="41"/>
      <c r="F35" s="17">
        <f>RTD("cqg.rtd", ,"ContractData",B35, "T_CVol",, "T")</f>
        <v>1489636.4272189999</v>
      </c>
      <c r="G35" s="19">
        <f>VLOOKUP(B35,Data!$A$2:$N$504,14,FALSE)</f>
        <v>0.75074077240014381</v>
      </c>
      <c r="H35" s="22" t="str">
        <v>S.HAL</v>
      </c>
      <c r="I35" s="41" t="str">
        <f>IF(H35="","",PROPER(RTD("cqg.rtd", ,"ContractData",H35, "LongDescription",, "T")))</f>
        <v>Halliburton Company</v>
      </c>
      <c r="J35" s="41"/>
      <c r="K35" s="41"/>
      <c r="L35" s="15">
        <f>IF(H35="","",RTD("cqg.rtd",,"StudyData","ATR("&amp;H35&amp;",MAType:=Sim,Period:=21)","Bar",, "Close", "D",,,,,,"T"))</f>
        <v>1.1066666667</v>
      </c>
      <c r="M35" s="24">
        <f>VLOOKUP(H35,Data!$A$2:$O$504,15,FALSE)</f>
        <v>1.3734939758622469</v>
      </c>
      <c r="N35" s="23" t="str">
        <v>S.RL</v>
      </c>
      <c r="O35" s="41" t="str">
        <f>PROPER(RTD("cqg.rtd", ,"ContractData",N35, "LongDescription",, "T"))</f>
        <v>Ralph Lauren Corporation</v>
      </c>
      <c r="P35" s="41"/>
      <c r="Q35" s="41"/>
      <c r="R35" s="15">
        <f>RTD("cqg.rtd", ,"ContractData",N35, "LastTrade",, "T")</f>
        <v>403.52</v>
      </c>
      <c r="S35" s="15">
        <f>VLOOKUP(N35,Data!$A$2:$P$504,16,FALSE)</f>
        <v>381.47619047619997</v>
      </c>
      <c r="T35" s="15">
        <f>VLOOKUP(N35,Data!$A$2:$Q$504,17,FALSE)</f>
        <v>8.4503950182000001</v>
      </c>
      <c r="U35" s="15">
        <f>VLOOKUP(N35,Data!$A$2:$R$504,18,FALSE)</f>
        <v>2.6086129081922507</v>
      </c>
    </row>
    <row r="36" spans="2:21" ht="18" customHeight="1" x14ac:dyDescent="0.3">
      <c r="B36" s="13" t="str">
        <v>S.CCL</v>
      </c>
      <c r="C36" s="41" t="str">
        <f>PROPER(RTD("cqg.rtd", ,"ContractData",B36, "LongDescription",, "T"))</f>
        <v>Carnival Corporation Ltd.</v>
      </c>
      <c r="D36" s="41"/>
      <c r="E36" s="41"/>
      <c r="F36" s="17">
        <f>RTD("cqg.rtd", ,"ContractData",B36, "T_CVol",, "T")</f>
        <v>13404449.453687999</v>
      </c>
      <c r="G36" s="19">
        <f>VLOOKUP(B36,Data!$A$2:$N$504,14,FALSE)</f>
        <v>0.73363042773881992</v>
      </c>
      <c r="H36" s="22" t="str">
        <v>S.EOG</v>
      </c>
      <c r="I36" s="41" t="str">
        <f>IF(H36="","",PROPER(RTD("cqg.rtd", ,"ContractData",H36, "LongDescription",, "T")))</f>
        <v>Eog Resources</v>
      </c>
      <c r="J36" s="41"/>
      <c r="K36" s="41"/>
      <c r="L36" s="15">
        <f>IF(H36="","",RTD("cqg.rtd",,"StudyData","ATR("&amp;H36&amp;",MAType:=Sim,Period:=21)","Bar",, "Close", "D",,,,,,"T"))</f>
        <v>4.2719047619000001</v>
      </c>
      <c r="M36" s="24">
        <f>VLOOKUP(H36,Data!$A$2:$O$504,15,FALSE)</f>
        <v>1.3436629138349565</v>
      </c>
      <c r="N36" s="23" t="str">
        <v>S.APD</v>
      </c>
      <c r="O36" s="41" t="str">
        <f>PROPER(RTD("cqg.rtd", ,"ContractData",N36, "LongDescription",, "T"))</f>
        <v>Air Products &amp; Chems Inc</v>
      </c>
      <c r="P36" s="41"/>
      <c r="Q36" s="41"/>
      <c r="R36" s="15">
        <f>RTD("cqg.rtd", ,"ContractData",N36, "LastTrade",, "T")</f>
        <v>305.97000000000003</v>
      </c>
      <c r="S36" s="15">
        <f>VLOOKUP(N36,Data!$A$2:$P$504,16,FALSE)</f>
        <v>297</v>
      </c>
      <c r="T36" s="15">
        <f>VLOOKUP(N36,Data!$A$2:$Q$504,17,FALSE)</f>
        <v>3.5634173003999998</v>
      </c>
      <c r="U36" s="15">
        <f>VLOOKUP(N36,Data!$A$2:$R$504,18,FALSE)</f>
        <v>2.5172465764795859</v>
      </c>
    </row>
    <row r="37" spans="2:21" ht="18" customHeight="1" x14ac:dyDescent="0.3">
      <c r="B37" s="13" t="str">
        <v>S.PLTR</v>
      </c>
      <c r="C37" s="41" t="str">
        <f>PROPER(RTD("cqg.rtd", ,"ContractData",B37, "LongDescription",, "T"))</f>
        <v>Palantir Tech Cl A</v>
      </c>
      <c r="D37" s="41"/>
      <c r="E37" s="41"/>
      <c r="F37" s="17">
        <f>RTD("cqg.rtd", ,"ContractData",B37, "T_CVol",, "T")</f>
        <v>32857492.804076001</v>
      </c>
      <c r="G37" s="19">
        <f>VLOOKUP(B37,Data!$A$2:$N$504,14,FALSE)</f>
        <v>0.72584591115612418</v>
      </c>
      <c r="H37" s="22" t="str">
        <v>S.DVN</v>
      </c>
      <c r="I37" s="41" t="str">
        <f>IF(H37="","",PROPER(RTD("cqg.rtd", ,"ContractData",H37, "LongDescription",, "T")))</f>
        <v>Devon Energy Corp</v>
      </c>
      <c r="J37" s="41"/>
      <c r="K37" s="41"/>
      <c r="L37" s="15">
        <f>IF(H37="","",RTD("cqg.rtd",,"StudyData","ATR("&amp;H37&amp;",MAType:=Sim,Period:=21)","Bar",, "Close", "D",,,,,,"T"))</f>
        <v>1.3347619047999999</v>
      </c>
      <c r="M37" s="24">
        <f>VLOOKUP(H37,Data!$A$2:$O$504,15,FALSE)</f>
        <v>1.3410631465903367</v>
      </c>
      <c r="N37" s="23" t="str">
        <v>S.FDX</v>
      </c>
      <c r="O37" s="41" t="str">
        <f>PROPER(RTD("cqg.rtd", ,"ContractData",N37, "LongDescription",, "T"))</f>
        <v>Fedex Corp</v>
      </c>
      <c r="P37" s="41"/>
      <c r="Q37" s="41"/>
      <c r="R37" s="15">
        <f>RTD("cqg.rtd", ,"ContractData",N37, "LastTrade",, "T")</f>
        <v>324.65000000000003</v>
      </c>
      <c r="S37" s="15">
        <f>VLOOKUP(N37,Data!$A$2:$P$504,16,FALSE)</f>
        <v>313.58999999999997</v>
      </c>
      <c r="T37" s="15">
        <f>VLOOKUP(N37,Data!$A$2:$Q$504,17,FALSE)</f>
        <v>4.4538105674999997</v>
      </c>
      <c r="U37" s="15">
        <f>VLOOKUP(N37,Data!$A$2:$R$504,18,FALSE)</f>
        <v>2.4832668189137257</v>
      </c>
    </row>
    <row r="38" spans="2:21" ht="18" customHeight="1" x14ac:dyDescent="0.3">
      <c r="B38" s="13" t="str">
        <v>S.DASH</v>
      </c>
      <c r="C38" s="41" t="str">
        <f>PROPER(RTD("cqg.rtd", ,"ContractData",B38, "LongDescription",, "T"))</f>
        <v>Doordash, Inc. Cl A</v>
      </c>
      <c r="D38" s="41"/>
      <c r="E38" s="41"/>
      <c r="F38" s="17">
        <f>RTD("cqg.rtd", ,"ContractData",B38, "T_CVol",, "T")</f>
        <v>2831135.0589510002</v>
      </c>
      <c r="G38" s="19">
        <f>VLOOKUP(B38,Data!$A$2:$N$504,14,FALSE)</f>
        <v>0.72369903686860582</v>
      </c>
      <c r="H38" s="22" t="str">
        <v>S.XOM</v>
      </c>
      <c r="I38" s="41" t="str">
        <f>IF(H38="","",PROPER(RTD("cqg.rtd", ,"ContractData",H38, "LongDescription",, "T")))</f>
        <v>Exxonmobil Holdings Corporation</v>
      </c>
      <c r="J38" s="41"/>
      <c r="K38" s="41"/>
      <c r="L38" s="15">
        <f>IF(H38="","",RTD("cqg.rtd",,"StudyData","ATR("&amp;H38&amp;",MAType:=Sim,Period:=21)","Bar",, "Close", "D",,,,,,"T"))</f>
        <v>3.9223809524000002</v>
      </c>
      <c r="M38" s="24">
        <f>VLOOKUP(H38,Data!$A$2:$O$504,15,FALSE)</f>
        <v>1.3180769697641508</v>
      </c>
      <c r="N38" s="23" t="str">
        <v>S.PLTR</v>
      </c>
      <c r="O38" s="41" t="str">
        <f>PROPER(RTD("cqg.rtd", ,"ContractData",N38, "LongDescription",, "T"))</f>
        <v>Palantir Tech Cl A</v>
      </c>
      <c r="P38" s="41"/>
      <c r="Q38" s="41"/>
      <c r="R38" s="15">
        <f>RTD("cqg.rtd", ,"ContractData",N38, "LastTrade",, "T")</f>
        <v>179.21</v>
      </c>
      <c r="S38" s="15">
        <f>VLOOKUP(N38,Data!$A$2:$P$504,16,FALSE)</f>
        <v>137.14142857140001</v>
      </c>
      <c r="T38" s="15">
        <f>VLOOKUP(N38,Data!$A$2:$Q$504,17,FALSE)</f>
        <v>17.0293422644</v>
      </c>
      <c r="U38" s="15">
        <f>VLOOKUP(N38,Data!$A$2:$R$504,18,FALSE)</f>
        <v>2.4703579724593792</v>
      </c>
    </row>
    <row r="39" spans="2:21" ht="18" customHeight="1" x14ac:dyDescent="0.3">
      <c r="B39" s="13" t="str">
        <v>S.LITE</v>
      </c>
      <c r="C39" s="41" t="str">
        <f>PROPER(RTD("cqg.rtd", ,"ContractData",B39, "LongDescription",, "T"))</f>
        <v>Lumentum Hld Cm</v>
      </c>
      <c r="D39" s="41"/>
      <c r="E39" s="41"/>
      <c r="F39" s="17">
        <f>RTD("cqg.rtd", ,"ContractData",B39, "T_CVol",, "T")</f>
        <v>3243385.8043</v>
      </c>
      <c r="G39" s="19">
        <f>VLOOKUP(B39,Data!$A$2:$N$504,14,FALSE)</f>
        <v>0.71706713742254757</v>
      </c>
      <c r="H39" s="22" t="str">
        <v>S.NTAP</v>
      </c>
      <c r="I39" s="41" t="str">
        <f>IF(H39="","",PROPER(RTD("cqg.rtd", ,"ContractData",H39, "LongDescription",, "T")))</f>
        <v>Netapp, Inc.</v>
      </c>
      <c r="J39" s="41"/>
      <c r="K39" s="41"/>
      <c r="L39" s="15">
        <f>IF(H39="","",RTD("cqg.rtd",,"StudyData","ATR("&amp;H39&amp;",MAType:=Sim,Period:=21)","Bar",, "Close", "D",,,,,,"T"))</f>
        <v>8.2114285714000008</v>
      </c>
      <c r="M39" s="24">
        <f>VLOOKUP(H39,Data!$A$2:$O$504,15,FALSE)</f>
        <v>1.2872303409926478</v>
      </c>
      <c r="N39" s="23" t="str">
        <v>S.VEEV</v>
      </c>
      <c r="O39" s="41" t="str">
        <f>PROPER(RTD("cqg.rtd", ,"ContractData",N39, "LongDescription",, "T"))</f>
        <v>Veeva Systems, Inc.</v>
      </c>
      <c r="P39" s="41"/>
      <c r="Q39" s="41"/>
      <c r="R39" s="15">
        <f>RTD("cqg.rtd", ,"ContractData",N39, "LastTrade",, "T")</f>
        <v>234.55</v>
      </c>
      <c r="S39" s="15">
        <f>VLOOKUP(N39,Data!$A$2:$P$504,16,FALSE)</f>
        <v>201.74714285709999</v>
      </c>
      <c r="T39" s="15">
        <f>VLOOKUP(N39,Data!$A$2:$Q$504,17,FALSE)</f>
        <v>13.701375024100001</v>
      </c>
      <c r="U39" s="15">
        <f>VLOOKUP(N39,Data!$A$2:$R$504,18,FALSE)</f>
        <v>2.394128843652664</v>
      </c>
    </row>
    <row r="40" spans="2:21" ht="18" customHeight="1" x14ac:dyDescent="0.3"/>
    <row r="41" spans="2:21" ht="18" customHeight="1" x14ac:dyDescent="0.3">
      <c r="B41" s="34" t="s">
        <v>41</v>
      </c>
      <c r="M41" s="9"/>
      <c r="N41" s="9"/>
      <c r="O41" s="57"/>
      <c r="P41" s="57"/>
      <c r="Q41" s="57"/>
      <c r="R41" s="9"/>
      <c r="S41" s="11"/>
      <c r="T41" s="11"/>
      <c r="U41" s="9"/>
    </row>
    <row r="42" spans="2:21" ht="18" customHeight="1" x14ac:dyDescent="0.3">
      <c r="B42" s="28" t="s">
        <v>0</v>
      </c>
      <c r="C42" s="50" t="s">
        <v>91</v>
      </c>
      <c r="D42" s="50"/>
      <c r="E42" s="50"/>
      <c r="F42" s="30" t="s">
        <v>92</v>
      </c>
      <c r="G42" s="31" t="s">
        <v>93</v>
      </c>
      <c r="H42" s="29" t="s">
        <v>94</v>
      </c>
      <c r="I42" s="31" t="s">
        <v>1</v>
      </c>
      <c r="J42" s="31" t="s">
        <v>2</v>
      </c>
      <c r="K42" s="31" t="s">
        <v>3</v>
      </c>
      <c r="L42" s="32" t="s">
        <v>95</v>
      </c>
      <c r="M42" s="32" t="s">
        <v>96</v>
      </c>
      <c r="N42" s="32" t="s">
        <v>97</v>
      </c>
      <c r="O42" s="32" t="s">
        <v>98</v>
      </c>
      <c r="P42" s="32" t="s">
        <v>100</v>
      </c>
      <c r="Q42" s="33" t="s">
        <v>101</v>
      </c>
      <c r="R42" s="33" t="s">
        <v>104</v>
      </c>
      <c r="S42" s="32" t="s">
        <v>107</v>
      </c>
      <c r="T42" s="32" t="s">
        <v>108</v>
      </c>
      <c r="U42" s="32" t="s">
        <v>109</v>
      </c>
    </row>
    <row r="43" spans="2:21" x14ac:dyDescent="0.3">
      <c r="B43" s="13" t="str">
        <f>B46</f>
        <v>S.HONA</v>
      </c>
      <c r="C43" s="41" t="str">
        <f>C46</f>
        <v>Honeywell Aerospace Inc</v>
      </c>
      <c r="D43" s="41"/>
      <c r="E43" s="41"/>
      <c r="F43" s="15">
        <f>D46</f>
        <v>162.04</v>
      </c>
      <c r="G43" s="15">
        <f t="shared" ref="G43:U43" si="0">E46</f>
        <v>-6.4699999999999989</v>
      </c>
      <c r="H43" s="14">
        <f t="shared" si="0"/>
        <v>-3.839534745712421E-2</v>
      </c>
      <c r="I43" s="15">
        <f t="shared" si="0"/>
        <v>163.35</v>
      </c>
      <c r="J43" s="15">
        <f t="shared" si="0"/>
        <v>165.49</v>
      </c>
      <c r="K43" s="15">
        <f t="shared" si="0"/>
        <v>159.01</v>
      </c>
      <c r="L43" s="14">
        <f t="shared" si="0"/>
        <v>-3.8395347457124203E-2</v>
      </c>
      <c r="M43" s="14">
        <f t="shared" si="0"/>
        <v>-0.21621360162522982</v>
      </c>
      <c r="N43" s="14">
        <f t="shared" si="0"/>
        <v>-0.26705265062420852</v>
      </c>
      <c r="O43" s="14">
        <f t="shared" si="0"/>
        <v>1.6203999999999998</v>
      </c>
      <c r="P43" s="17">
        <f t="shared" si="0"/>
        <v>2091691.3580799999</v>
      </c>
      <c r="Q43" s="14">
        <f t="shared" si="0"/>
        <v>0.54467974042490142</v>
      </c>
      <c r="R43" s="14">
        <f t="shared" si="0"/>
        <v>-0.48338551301982807</v>
      </c>
      <c r="S43" s="15">
        <f t="shared" si="0"/>
        <v>201.039047619</v>
      </c>
      <c r="T43" s="15">
        <f t="shared" si="0"/>
        <v>16.6314183185</v>
      </c>
      <c r="U43" s="15">
        <f t="shared" si="0"/>
        <v>-2.344902092662736</v>
      </c>
    </row>
    <row r="44" spans="2:21" x14ac:dyDescent="0.3">
      <c r="M44" s="9"/>
      <c r="N44" s="9"/>
      <c r="O44" s="57"/>
      <c r="P44" s="57"/>
      <c r="Q44" s="57"/>
      <c r="R44" s="9"/>
      <c r="S44" s="11"/>
      <c r="T44" s="11"/>
      <c r="U44" s="9"/>
    </row>
    <row r="45" spans="2:21" x14ac:dyDescent="0.3">
      <c r="M45" s="9"/>
      <c r="N45" s="9"/>
      <c r="O45" s="57"/>
      <c r="P45" s="57"/>
      <c r="Q45" s="57"/>
      <c r="R45" s="9"/>
      <c r="S45" s="11"/>
      <c r="T45" s="11"/>
      <c r="U45" s="9"/>
    </row>
    <row r="46" spans="2:21" x14ac:dyDescent="0.3">
      <c r="B46" s="25" t="str" cm="1">
        <f t="array" ref="B46:S46">_xlfn._xlws.FILTER(Data!A2:R504,Data!A2:A504=B41,"Not Found")</f>
        <v>S.HONA</v>
      </c>
      <c r="C46" s="25" t="str">
        <v>Honeywell Aerospace Inc</v>
      </c>
      <c r="D46" s="25">
        <v>162.04</v>
      </c>
      <c r="E46" s="25">
        <v>-6.4699999999999989</v>
      </c>
      <c r="F46" s="26">
        <v>-3.839534745712421E-2</v>
      </c>
      <c r="G46" s="25">
        <v>163.35</v>
      </c>
      <c r="H46" s="25">
        <v>165.49</v>
      </c>
      <c r="I46" s="25">
        <v>159.01</v>
      </c>
      <c r="J46" s="25">
        <v>-3.8395347457124203E-2</v>
      </c>
      <c r="K46" s="25">
        <v>-0.21621360162522982</v>
      </c>
      <c r="L46" s="25">
        <v>-0.26705265062420852</v>
      </c>
      <c r="M46" s="25">
        <v>1.6203999999999998</v>
      </c>
      <c r="N46" s="25">
        <v>2091691.3580799999</v>
      </c>
      <c r="O46" s="25">
        <v>0.54467974042490142</v>
      </c>
      <c r="P46" s="25">
        <v>-0.48338551301982807</v>
      </c>
      <c r="Q46" s="25">
        <v>201.039047619</v>
      </c>
      <c r="R46" s="25">
        <v>16.6314183185</v>
      </c>
      <c r="S46" s="25">
        <v>-2.344902092662736</v>
      </c>
      <c r="T46"/>
      <c r="U46"/>
    </row>
    <row r="47" spans="2:21" x14ac:dyDescent="0.3">
      <c r="M47" s="9"/>
      <c r="N47" s="9"/>
      <c r="O47" s="57"/>
      <c r="P47" s="57"/>
      <c r="Q47" s="57"/>
      <c r="R47" s="9"/>
      <c r="S47" s="11"/>
      <c r="T47" s="11"/>
      <c r="U47" s="9"/>
    </row>
    <row r="48" spans="2:21" x14ac:dyDescent="0.3">
      <c r="M48" s="9"/>
      <c r="N48" s="9"/>
      <c r="O48" s="57"/>
      <c r="P48" s="57"/>
      <c r="Q48" s="57"/>
      <c r="R48" s="9"/>
      <c r="S48" s="11"/>
      <c r="T48" s="11"/>
      <c r="U48" s="9"/>
    </row>
    <row r="49" spans="13:21" x14ac:dyDescent="0.3">
      <c r="M49" s="9"/>
      <c r="N49" s="9"/>
      <c r="O49" s="57"/>
      <c r="P49" s="57"/>
      <c r="Q49" s="57"/>
      <c r="R49" s="9"/>
      <c r="S49" s="11"/>
      <c r="T49" s="11"/>
      <c r="U49" s="9"/>
    </row>
    <row r="50" spans="13:21" x14ac:dyDescent="0.3">
      <c r="M50" s="9"/>
      <c r="N50" s="9"/>
      <c r="O50" s="57"/>
      <c r="P50" s="57"/>
      <c r="Q50" s="57"/>
      <c r="R50" s="9"/>
      <c r="S50" s="11"/>
      <c r="T50" s="11"/>
      <c r="U50" s="9"/>
    </row>
  </sheetData>
  <sheetProtection sheet="1" objects="1" scenarios="1" selectLockedCells="1"/>
  <mergeCells count="146">
    <mergeCell ref="O50:Q50"/>
    <mergeCell ref="O41:Q41"/>
    <mergeCell ref="O44:Q44"/>
    <mergeCell ref="O45:Q45"/>
    <mergeCell ref="O47:Q47"/>
    <mergeCell ref="O48:Q48"/>
    <mergeCell ref="O49:Q49"/>
    <mergeCell ref="R20:T20"/>
    <mergeCell ref="M16:O16"/>
    <mergeCell ref="H10:J10"/>
    <mergeCell ref="H11:J11"/>
    <mergeCell ref="H12:J12"/>
    <mergeCell ref="C10:E10"/>
    <mergeCell ref="C11:E11"/>
    <mergeCell ref="C12:E12"/>
    <mergeCell ref="X5:Y5"/>
    <mergeCell ref="H6:J6"/>
    <mergeCell ref="X4:Y4"/>
    <mergeCell ref="X6:Y6"/>
    <mergeCell ref="C4:E4"/>
    <mergeCell ref="C5:E5"/>
    <mergeCell ref="C6:E6"/>
    <mergeCell ref="R11:T11"/>
    <mergeCell ref="R12:T12"/>
    <mergeCell ref="C8:E8"/>
    <mergeCell ref="C9:E9"/>
    <mergeCell ref="H7:J7"/>
    <mergeCell ref="H8:J8"/>
    <mergeCell ref="H9:J9"/>
    <mergeCell ref="H24:J24"/>
    <mergeCell ref="H25:J25"/>
    <mergeCell ref="B28:G28"/>
    <mergeCell ref="B2:F2"/>
    <mergeCell ref="G2:K2"/>
    <mergeCell ref="H19:J19"/>
    <mergeCell ref="H20:J20"/>
    <mergeCell ref="H21:J21"/>
    <mergeCell ref="H22:J22"/>
    <mergeCell ref="C17:E17"/>
    <mergeCell ref="C18:E18"/>
    <mergeCell ref="C19:E19"/>
    <mergeCell ref="C20:E20"/>
    <mergeCell ref="C21:E21"/>
    <mergeCell ref="C22:E22"/>
    <mergeCell ref="C16:E16"/>
    <mergeCell ref="H16:J16"/>
    <mergeCell ref="H13:J13"/>
    <mergeCell ref="C13:E13"/>
    <mergeCell ref="C3:E3"/>
    <mergeCell ref="H3:J3"/>
    <mergeCell ref="H4:J4"/>
    <mergeCell ref="C7:E7"/>
    <mergeCell ref="H5:J5"/>
    <mergeCell ref="R13:T13"/>
    <mergeCell ref="M12:O12"/>
    <mergeCell ref="M13:O13"/>
    <mergeCell ref="M11:O11"/>
    <mergeCell ref="R6:T6"/>
    <mergeCell ref="R7:T7"/>
    <mergeCell ref="R8:T8"/>
    <mergeCell ref="R9:T9"/>
    <mergeCell ref="R10:T10"/>
    <mergeCell ref="M6:O6"/>
    <mergeCell ref="M7:O7"/>
    <mergeCell ref="M8:O8"/>
    <mergeCell ref="M9:O9"/>
    <mergeCell ref="M10:O10"/>
    <mergeCell ref="H23:J23"/>
    <mergeCell ref="G15:K15"/>
    <mergeCell ref="H17:J17"/>
    <mergeCell ref="R26:T26"/>
    <mergeCell ref="M22:O22"/>
    <mergeCell ref="M23:O23"/>
    <mergeCell ref="M24:O24"/>
    <mergeCell ref="M25:O25"/>
    <mergeCell ref="R17:T17"/>
    <mergeCell ref="R21:T21"/>
    <mergeCell ref="R22:T22"/>
    <mergeCell ref="R23:T23"/>
    <mergeCell ref="R24:T24"/>
    <mergeCell ref="R25:T25"/>
    <mergeCell ref="H26:J26"/>
    <mergeCell ref="L15:P15"/>
    <mergeCell ref="M17:O17"/>
    <mergeCell ref="M18:O18"/>
    <mergeCell ref="M19:O19"/>
    <mergeCell ref="M20:O20"/>
    <mergeCell ref="M21:O21"/>
    <mergeCell ref="R16:T16"/>
    <mergeCell ref="Q15:U15"/>
    <mergeCell ref="H18:J18"/>
    <mergeCell ref="C34:E34"/>
    <mergeCell ref="C35:E35"/>
    <mergeCell ref="C36:E36"/>
    <mergeCell ref="C37:E37"/>
    <mergeCell ref="C38:E38"/>
    <mergeCell ref="C39:E39"/>
    <mergeCell ref="A10:A29"/>
    <mergeCell ref="C42:E42"/>
    <mergeCell ref="C43:E43"/>
    <mergeCell ref="C32:E32"/>
    <mergeCell ref="C33:E33"/>
    <mergeCell ref="C29:E29"/>
    <mergeCell ref="C30:E30"/>
    <mergeCell ref="C31:E31"/>
    <mergeCell ref="C25:E25"/>
    <mergeCell ref="C26:E26"/>
    <mergeCell ref="B15:F15"/>
    <mergeCell ref="C23:E23"/>
    <mergeCell ref="C24:E24"/>
    <mergeCell ref="X2:Y3"/>
    <mergeCell ref="O38:Q38"/>
    <mergeCell ref="O39:Q39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M26:O26"/>
    <mergeCell ref="M3:O3"/>
    <mergeCell ref="M4:O4"/>
    <mergeCell ref="M5:O5"/>
    <mergeCell ref="L2:P2"/>
    <mergeCell ref="Q2:U2"/>
    <mergeCell ref="R3:T3"/>
    <mergeCell ref="R4:T4"/>
    <mergeCell ref="R5:T5"/>
    <mergeCell ref="N28:U28"/>
    <mergeCell ref="R18:T18"/>
    <mergeCell ref="R19:T19"/>
    <mergeCell ref="I34:K34"/>
    <mergeCell ref="I35:K35"/>
    <mergeCell ref="I36:K36"/>
    <mergeCell ref="I37:K37"/>
    <mergeCell ref="I38:K38"/>
    <mergeCell ref="I39:K39"/>
    <mergeCell ref="H28:M28"/>
    <mergeCell ref="I29:K29"/>
    <mergeCell ref="I30:K30"/>
    <mergeCell ref="I31:K31"/>
    <mergeCell ref="I32:K32"/>
    <mergeCell ref="I33:K33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TextBox1">
          <controlPr defaultSize="0" autoLine="0" linkedCell="B41" r:id="rId5">
            <anchor moveWithCells="1">
              <from>
                <xdr:col>2</xdr:col>
                <xdr:colOff>485775</xdr:colOff>
                <xdr:row>40</xdr:row>
                <xdr:rowOff>0</xdr:rowOff>
              </from>
              <to>
                <xdr:col>4</xdr:col>
                <xdr:colOff>457200</xdr:colOff>
                <xdr:row>41</xdr:row>
                <xdr:rowOff>0</xdr:rowOff>
              </to>
            </anchor>
          </controlPr>
        </control>
      </mc:Choice>
      <mc:Fallback>
        <control shapeId="2049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D57D-89E6-41A0-86BC-CFCAE03F0E9A}">
  <sheetPr codeName="Sheet2"/>
  <dimension ref="A1:R589"/>
  <sheetViews>
    <sheetView workbookViewId="0"/>
  </sheetViews>
  <sheetFormatPr defaultRowHeight="16.5" x14ac:dyDescent="0.3"/>
  <cols>
    <col min="2" max="2" width="39.625" customWidth="1"/>
    <col min="3" max="3" width="12.125" style="2" customWidth="1"/>
    <col min="4" max="4" width="9" style="2"/>
    <col min="5" max="5" width="9" style="3"/>
    <col min="6" max="8" width="9" style="2"/>
    <col min="9" max="12" width="9" style="4"/>
    <col min="13" max="13" width="10.375" customWidth="1"/>
    <col min="14" max="15" width="9" style="5"/>
    <col min="16" max="18" width="9" style="3"/>
  </cols>
  <sheetData>
    <row r="1" spans="1:18" x14ac:dyDescent="0.3">
      <c r="A1" t="s">
        <v>0</v>
      </c>
      <c r="B1" t="s">
        <v>91</v>
      </c>
      <c r="C1" s="2" t="s">
        <v>92</v>
      </c>
      <c r="D1" s="2" t="s">
        <v>93</v>
      </c>
      <c r="E1" s="3" t="s">
        <v>94</v>
      </c>
      <c r="F1" s="2" t="s">
        <v>1</v>
      </c>
      <c r="G1" s="2" t="s">
        <v>2</v>
      </c>
      <c r="H1" s="2" t="s">
        <v>3</v>
      </c>
      <c r="I1" s="4" t="s">
        <v>95</v>
      </c>
      <c r="J1" s="4" t="s">
        <v>96</v>
      </c>
      <c r="K1" s="4" t="s">
        <v>97</v>
      </c>
      <c r="L1" s="4" t="s">
        <v>98</v>
      </c>
      <c r="M1" s="4" t="s">
        <v>100</v>
      </c>
      <c r="N1" s="8" t="s">
        <v>101</v>
      </c>
      <c r="O1" s="8" t="s">
        <v>104</v>
      </c>
      <c r="P1" s="4" t="s">
        <v>107</v>
      </c>
      <c r="Q1" s="4" t="s">
        <v>108</v>
      </c>
      <c r="R1" s="4" t="s">
        <v>109</v>
      </c>
    </row>
    <row r="2" spans="1:18" x14ac:dyDescent="0.3">
      <c r="A2" t="s">
        <v>123</v>
      </c>
      <c r="B2" t="str">
        <f>PROPER(RTD("cqg.rtd", ,"ContractData",A2, "LongDescription",, "T"))</f>
        <v>Agilent Technologies</v>
      </c>
      <c r="C2" s="2">
        <f>RTD("cqg.rtd", ,"ContractData",A2, "LastTrade",, "T")</f>
        <v>147.94</v>
      </c>
      <c r="D2" s="2">
        <f>RTD("cqg.rtd", ,"ContractData",A2, "NetLastTrade",, "T")</f>
        <v>1.9699999999999989</v>
      </c>
      <c r="E2" s="4">
        <f>IFERROR(RTD("cqg.rtd", ,"ContractData",A2, "PerCentNetLastTrade",, "T")/100,"")</f>
        <v>1.3495923819963007E-2</v>
      </c>
      <c r="F2" s="2">
        <f>RTD("cqg.rtd", ,"ContractData",A2, "Open",, "T")</f>
        <v>146.26</v>
      </c>
      <c r="G2" s="2">
        <f>RTD("cqg.rtd", ,"ContractData",A2, "High",, "T")</f>
        <v>148.64000000000001</v>
      </c>
      <c r="H2" s="2">
        <f>RTD("cqg.rtd", ,"ContractData",A2, "Low",, "T")</f>
        <v>145.45000000000002</v>
      </c>
      <c r="I2" s="4">
        <f>IFERROR(RTD("cqg.rtd",,"StudyData",A2, "PCB","BaseType=Index,Index=1", "Close", "W","0","all",,,,"T")/100,"")</f>
        <v>1.3495923819962998E-2</v>
      </c>
      <c r="J2" s="4">
        <f>IFERROR(RTD("cqg.rtd",,"StudyData",A2, "PCB","BaseType=Index,Index=1", "Close", "M","0","all",,,,"T")/100,"")</f>
        <v>6.9162390691623846E-2</v>
      </c>
      <c r="K2" s="4">
        <f>IFERROR(RTD("cqg.rtd",,"StudyData",A2, "PCB","BaseType=Index,Index=1", "Close", "Q","0","all",,,,"T")/100,"")</f>
        <v>0.11375442294662338</v>
      </c>
      <c r="L2" s="4">
        <f>IFERROR(RTD("cqg.rtd",,"StudyData",A2, "PCB","BaseType=Index,Index=1", "Close", "A","0","all",,,,"T")/100,"")</f>
        <v>8.7234511648416294E-2</v>
      </c>
      <c r="M2" s="6">
        <f>RTD("cqg.rtd", ,"ContractData",A2, "T_CVol",, "T")</f>
        <v>429959.09930499998</v>
      </c>
      <c r="N2" s="8">
        <f xml:space="preserve"> IFERROR(M2/RTD("cqg.rtd",,"StudyData", $A2, "MA", "InputChoice=Vol,MAType=Sim,Period=21", "MA","D","-1","all",,,,"T"),"")</f>
        <v>0.21185775288805936</v>
      </c>
      <c r="O2" s="9">
        <f>IFERROR(D2/RTD("cqg.rtd",,"StudyData","ATR("&amp;A2&amp;",MAType:=Sim,Period:=21)","Bar",, "Close", "D",,,,,,"T"),"")</f>
        <v>0.50723393820624596</v>
      </c>
      <c r="P2" s="10">
        <f xml:space="preserve"> RTD("cqg.rtd",,"StudyData", $A2, "MA", "InputChoice=Close,MAType=Sim,Period=21", "MA","D",,"all",,,,"T")</f>
        <v>137.97952380949999</v>
      </c>
      <c r="Q2" s="2">
        <f xml:space="preserve"> RTD("cqg.rtd",,"StudyData",$A2, "StdDev", "InputChoice=Close,Period1=21", "STDDEV","D",,"all",,,,"T")</f>
        <v>4.3162853034999999</v>
      </c>
      <c r="R2" s="2">
        <f>IFERROR(STANDARDIZE(C2,P2,Q2),"")</f>
        <v>2.3076500949608749</v>
      </c>
    </row>
    <row r="3" spans="1:18" x14ac:dyDescent="0.3">
      <c r="A3" t="s">
        <v>4</v>
      </c>
      <c r="B3" t="str">
        <f>PROPER(RTD("cqg.rtd", ,"ContractData",A3, "LongDescription",, "T"))</f>
        <v>Apple Inc.</v>
      </c>
      <c r="C3" s="2">
        <f>RTD("cqg.rtd", ,"ContractData",A3, "LastTrade",, "T")</f>
        <v>306.68</v>
      </c>
      <c r="D3" s="2">
        <f>RTD("cqg.rtd", ,"ContractData",A3, "NetLastTrade",, "T")</f>
        <v>-6.6499999999999773</v>
      </c>
      <c r="E3" s="4">
        <f>IFERROR(RTD("cqg.rtd", ,"ContractData",A3, "PerCentNetLastTrade",, "T")/100,"")</f>
        <v>-2.1223630038617432E-2</v>
      </c>
      <c r="F3" s="2">
        <f>RTD("cqg.rtd", ,"ContractData",A3, "Open",, "T")</f>
        <v>306.83</v>
      </c>
      <c r="G3" s="2">
        <f>RTD("cqg.rtd", ,"ContractData",A3, "High",, "T")</f>
        <v>307.49</v>
      </c>
      <c r="H3" s="2">
        <f>RTD("cqg.rtd", ,"ContractData",A3, "Low",, "T")</f>
        <v>304.61</v>
      </c>
      <c r="I3" s="4">
        <f>IFERROR(RTD("cqg.rtd",,"StudyData",A3, "PCB","BaseType=Index,Index=1", "Close", "W","0","all",,,,"T")/100,"")</f>
        <v>-2.122363003861736E-2</v>
      </c>
      <c r="J3" s="4">
        <f>IFERROR(RTD("cqg.rtd",,"StudyData",A3, "PCB","BaseType=Index,Index=1", "Close", "M","0","all",,,,"T")/100,"")</f>
        <v>-7.2189310802499686E-3</v>
      </c>
      <c r="K3" s="4">
        <f>IFERROR(RTD("cqg.rtd",,"StudyData",A3, "PCB","BaseType=Index,Index=1", "Close", "Q","0","all",,,,"T")/100,"")</f>
        <v>5.9856234448437906E-2</v>
      </c>
      <c r="L3" s="4">
        <f>IFERROR(RTD("cqg.rtd",,"StudyData",A3, "PCB","BaseType=Index,Index=1", "Close", "A","0","all",,,,"T")/100,"")</f>
        <v>0.12808062973589343</v>
      </c>
      <c r="M3" s="6">
        <f>RTD("cqg.rtd", ,"ContractData",A3, "T_CVol",, "T")</f>
        <v>18833419.298248</v>
      </c>
      <c r="N3" s="8">
        <f xml:space="preserve"> IFERROR(M3/RTD("cqg.rtd",,"StudyData", $A3, "MA", "InputChoice=Vol,MAType=Sim,Period=21", "MA","D","-1","all",,,,"T"),"")</f>
        <v>0.34068984614511338</v>
      </c>
      <c r="O3" s="9">
        <f>IFERROR(D3/RTD("cqg.rtd",,"StudyData","ATR("&amp;A3&amp;",MAType:=Sim,Period:=21)","Bar",, "Close", "D",,,,,,"T"),"")</f>
        <v>-0.73130498533992161</v>
      </c>
      <c r="P3" s="10">
        <f xml:space="preserve"> RTD("cqg.rtd",,"StudyData", $A3, "MA", "InputChoice=Close,MAType=Sim,Period=21", "MA","D",,"all",,,,"T")</f>
        <v>322.63380952379998</v>
      </c>
      <c r="Q3" s="2">
        <f xml:space="preserve"> RTD("cqg.rtd",,"StudyData",$A3, "StdDev", "InputChoice=Close,Period1=21", "STDDEV","D",,"all",,,,"T")</f>
        <v>11.319457532099999</v>
      </c>
      <c r="R3" s="2">
        <f t="shared" ref="R3:R66" si="0">IFERROR(STANDARDIZE(C3,P3,Q3),"")</f>
        <v>-1.4094146719096534</v>
      </c>
    </row>
    <row r="4" spans="1:18" x14ac:dyDescent="0.3">
      <c r="A4" t="s">
        <v>124</v>
      </c>
      <c r="B4" t="str">
        <f>PROPER(RTD("cqg.rtd", ,"ContractData",A4, "LongDescription",, "T"))</f>
        <v>Abbvie Inc.</v>
      </c>
      <c r="C4" s="2">
        <f>RTD("cqg.rtd", ,"ContractData",A4, "LastTrade",, "T")</f>
        <v>244.56</v>
      </c>
      <c r="D4" s="2">
        <f>RTD("cqg.rtd", ,"ContractData",A4, "NetLastTrade",, "T")</f>
        <v>-1.4799999999999898</v>
      </c>
      <c r="E4" s="4">
        <f>IFERROR(RTD("cqg.rtd", ,"ContractData",A4, "PerCentNetLastTrade",, "T")/100,"")</f>
        <v>-6.0152820679564298E-3</v>
      </c>
      <c r="F4" s="2">
        <f>RTD("cqg.rtd", ,"ContractData",A4, "Open",, "T")</f>
        <v>245.65</v>
      </c>
      <c r="G4" s="2">
        <f>RTD("cqg.rtd", ,"ContractData",A4, "High",, "T")</f>
        <v>246.95000000000002</v>
      </c>
      <c r="H4" s="2">
        <f>RTD("cqg.rtd", ,"ContractData",A4, "Low",, "T")</f>
        <v>244.5</v>
      </c>
      <c r="I4" s="4">
        <f>IFERROR(RTD("cqg.rtd",,"StudyData",A4, "PCB","BaseType=Index,Index=1", "Close", "W","0","all",,,,"T")/100,"")</f>
        <v>-6.0152820679563882E-3</v>
      </c>
      <c r="J4" s="4">
        <f>IFERROR(RTD("cqg.rtd",,"StudyData",A4, "PCB","BaseType=Index,Index=1", "Close", "M","0","all",,,,"T")/100,"")</f>
        <v>-2.5424404240057364E-2</v>
      </c>
      <c r="K4" s="4">
        <f>IFERROR(RTD("cqg.rtd",,"StudyData",A4, "PCB","BaseType=Index,Index=1", "Close", "Q","0","all",,,,"T")/100,"")</f>
        <v>-2.813543156890801E-2</v>
      </c>
      <c r="L4" s="4">
        <f>IFERROR(RTD("cqg.rtd",,"StudyData",A4, "PCB","BaseType=Index,Index=1", "Close", "A","0","all",,,,"T")/100,"")</f>
        <v>7.0331305527594173E-2</v>
      </c>
      <c r="M4" s="6">
        <f>RTD("cqg.rtd", ,"ContractData",A4, "T_CVol",, "T")</f>
        <v>1239115.5341739999</v>
      </c>
      <c r="N4" s="8">
        <f xml:space="preserve"> IFERROR(M4/RTD("cqg.rtd",,"StudyData", $A4, "MA", "InputChoice=Vol,MAType=Sim,Period=21", "MA","D","-1","all",,,,"T"),"")</f>
        <v>0.21724596574264335</v>
      </c>
      <c r="O4" s="9">
        <f>IFERROR(D4/RTD("cqg.rtd",,"StudyData","ATR("&amp;A4&amp;",MAType:=Sim,Period:=21)","Bar",, "Close", "D",,,,,,"T"),"")</f>
        <v>-0.23415957206270402</v>
      </c>
      <c r="P4" s="10">
        <f xml:space="preserve"> RTD("cqg.rtd",,"StudyData", $A4, "MA", "InputChoice=Close,MAType=Sim,Period=21", "MA","D",,"all",,,,"T")</f>
        <v>251.72190476189999</v>
      </c>
      <c r="Q4" s="2">
        <f xml:space="preserve"> RTD("cqg.rtd",,"StudyData",$A4, "StdDev", "InputChoice=Close,Period1=21", "STDDEV","D",,"all",,,,"T")</f>
        <v>6.3715921753</v>
      </c>
      <c r="R4" s="2">
        <f t="shared" si="0"/>
        <v>-1.1240369070801017</v>
      </c>
    </row>
    <row r="5" spans="1:18" x14ac:dyDescent="0.3">
      <c r="A5" t="s">
        <v>5</v>
      </c>
      <c r="B5" t="str">
        <f>PROPER(RTD("cqg.rtd", ,"ContractData",A5, "LongDescription",, "T"))</f>
        <v>Airbnb, Inc. Class A</v>
      </c>
      <c r="C5" s="2">
        <f>RTD("cqg.rtd", ,"ContractData",A5, "LastTrade",, "T")</f>
        <v>182.76</v>
      </c>
      <c r="D5" s="2">
        <f>RTD("cqg.rtd", ,"ContractData",A5, "NetLastTrade",, "T")</f>
        <v>4.6899999999999977</v>
      </c>
      <c r="E5" s="4">
        <f>IFERROR(RTD("cqg.rtd", ,"ContractData",A5, "PerCentNetLastTrade",, "T")/100,"")</f>
        <v>2.6337956983208854E-2</v>
      </c>
      <c r="F5" s="2">
        <f>RTD("cqg.rtd", ,"ContractData",A5, "Open",, "T")</f>
        <v>178.69</v>
      </c>
      <c r="G5" s="2">
        <f>RTD("cqg.rtd", ,"ContractData",A5, "High",, "T")</f>
        <v>182.97</v>
      </c>
      <c r="H5" s="2">
        <f>RTD("cqg.rtd", ,"ContractData",A5, "Low",, "T")</f>
        <v>177.43</v>
      </c>
      <c r="I5" s="4">
        <f>IFERROR(RTD("cqg.rtd",,"StudyData",A5, "PCB","BaseType=Index,Index=1", "Close", "W","0","all",,,,"T")/100,"")</f>
        <v>2.633795698320884E-2</v>
      </c>
      <c r="J5" s="4">
        <f>IFERROR(RTD("cqg.rtd",,"StudyData",A5, "PCB","BaseType=Index,Index=1", "Close", "M","0","all",,,,"T")/100,"")</f>
        <v>0.20617740232312554</v>
      </c>
      <c r="K5" s="4">
        <f>IFERROR(RTD("cqg.rtd",,"StudyData",A5, "PCB","BaseType=Index,Index=1", "Close", "Q","0","all",,,,"T")/100,"")</f>
        <v>0.27714884696016773</v>
      </c>
      <c r="L5" s="4">
        <f>IFERROR(RTD("cqg.rtd",,"StudyData",A5, "PCB","BaseType=Index,Index=1", "Close", "A","0","all",,,,"T")/100,"")</f>
        <v>0.34659593280282924</v>
      </c>
      <c r="M5" s="6">
        <f>RTD("cqg.rtd", ,"ContractData",A5, "T_CVol",, "T")</f>
        <v>3226878.7693619998</v>
      </c>
      <c r="N5" s="8">
        <f xml:space="preserve"> IFERROR(M5/RTD("cqg.rtd",,"StudyData", $A5, "MA", "InputChoice=Vol,MAType=Sim,Period=21", "MA","D","-1","all",,,,"T"),"")</f>
        <v>0.76410791046170379</v>
      </c>
      <c r="O5" s="9">
        <f>IFERROR(D5/RTD("cqg.rtd",,"StudyData","ATR("&amp;A5&amp;",MAType:=Sim,Period:=21)","Bar",, "Close", "D",,,,,,"T"),"")</f>
        <v>0.87097629995846448</v>
      </c>
      <c r="P5" s="10">
        <f xml:space="preserve"> RTD("cqg.rtd",,"StudyData", $A5, "MA", "InputChoice=Close,MAType=Sim,Period=21", "MA","D",,"all",,,,"T")</f>
        <v>150.70904761899999</v>
      </c>
      <c r="Q5" s="2">
        <f xml:space="preserve"> RTD("cqg.rtd",,"StudyData",$A5, "StdDev", "InputChoice=Close,Period1=21", "STDDEV","D",,"all",,,,"T")</f>
        <v>10.549916228400001</v>
      </c>
      <c r="R5" s="2">
        <f t="shared" si="0"/>
        <v>3.0380290882992962</v>
      </c>
    </row>
    <row r="6" spans="1:18" x14ac:dyDescent="0.3">
      <c r="A6" t="s">
        <v>125</v>
      </c>
      <c r="B6" t="str">
        <f>PROPER(RTD("cqg.rtd", ,"ContractData",A6, "LongDescription",, "T"))</f>
        <v>Abbott Laboratories</v>
      </c>
      <c r="C6" s="2">
        <f>RTD("cqg.rtd", ,"ContractData",A6, "LastTrade",, "T")</f>
        <v>108.66</v>
      </c>
      <c r="D6" s="2">
        <f>RTD("cqg.rtd", ,"ContractData",A6, "NetLastTrade",, "T")</f>
        <v>0.84999999999999432</v>
      </c>
      <c r="E6" s="4">
        <f>IFERROR(RTD("cqg.rtd", ,"ContractData",A6, "PerCentNetLastTrade",, "T")/100,"")</f>
        <v>7.8842407939894252E-3</v>
      </c>
      <c r="F6" s="2">
        <f>RTD("cqg.rtd", ,"ContractData",A6, "Open",, "T")</f>
        <v>107.41</v>
      </c>
      <c r="G6" s="2">
        <f>RTD("cqg.rtd", ,"ContractData",A6, "High",, "T")</f>
        <v>109.09</v>
      </c>
      <c r="H6" s="2">
        <f>RTD("cqg.rtd", ,"ContractData",A6, "Low",, "T")</f>
        <v>107.36</v>
      </c>
      <c r="I6" s="4">
        <f>IFERROR(RTD("cqg.rtd",,"StudyData",A6, "PCB","BaseType=Index,Index=1", "Close", "W","0","all",,,,"T")/100,"")</f>
        <v>7.8842407939893732E-3</v>
      </c>
      <c r="J6" s="4">
        <f>IFERROR(RTD("cqg.rtd",,"StudyData",A6, "PCB","BaseType=Index,Index=1", "Close", "M","0","all",,,,"T")/100,"")</f>
        <v>2.8003784295174965E-2</v>
      </c>
      <c r="K6" s="4">
        <f>IFERROR(RTD("cqg.rtd",,"StudyData",A6, "PCB","BaseType=Index,Index=1", "Close", "Q","0","all",,,,"T")/100,"")</f>
        <v>0.19748732642715452</v>
      </c>
      <c r="L6" s="4">
        <f>IFERROR(RTD("cqg.rtd",,"StudyData",A6, "PCB","BaseType=Index,Index=1", "Close", "A","0","all",,,,"T")/100,"")</f>
        <v>-0.13273206161704854</v>
      </c>
      <c r="M6" s="6">
        <f>RTD("cqg.rtd", ,"ContractData",A6, "T_CVol",, "T")</f>
        <v>1460287.793517</v>
      </c>
      <c r="N6" s="8">
        <f xml:space="preserve"> IFERROR(M6/RTD("cqg.rtd",,"StudyData", $A6, "MA", "InputChoice=Vol,MAType=Sim,Period=21", "MA","D","-1","all",,,,"T"),"")</f>
        <v>0.12151821859475354</v>
      </c>
      <c r="O6" s="9">
        <f>IFERROR(D6/RTD("cqg.rtd",,"StudyData","ATR("&amp;A6&amp;",MAType:=Sim,Period:=21)","Bar",, "Close", "D",,,,,,"T"),"")</f>
        <v>0.26335202124675744</v>
      </c>
      <c r="P6" s="10">
        <f xml:space="preserve"> RTD("cqg.rtd",,"StudyData", $A6, "MA", "InputChoice=Close,MAType=Sim,Period=21", "MA","D",,"all",,,,"T")</f>
        <v>102.35</v>
      </c>
      <c r="Q6" s="2">
        <f xml:space="preserve"> RTD("cqg.rtd",,"StudyData",$A6, "StdDev", "InputChoice=Close,Period1=21", "STDDEV","D",,"all",,,,"T")</f>
        <v>5.8214684777999999</v>
      </c>
      <c r="R6" s="2">
        <f t="shared" si="0"/>
        <v>1.0839189500145887</v>
      </c>
    </row>
    <row r="7" spans="1:18" x14ac:dyDescent="0.3">
      <c r="A7" t="s">
        <v>126</v>
      </c>
      <c r="B7" t="str">
        <f>PROPER(RTD("cqg.rtd", ,"ContractData",A7, "LongDescription",, "T"))</f>
        <v>Arch Capital Grp Ltd</v>
      </c>
      <c r="C7" s="2">
        <f>RTD("cqg.rtd", ,"ContractData",A7, "LastTrade",, "T")</f>
        <v>97.91</v>
      </c>
      <c r="D7" s="2">
        <f>RTD("cqg.rtd", ,"ContractData",A7, "NetLastTrade",, "T")</f>
        <v>-0.57000000000000739</v>
      </c>
      <c r="E7" s="4">
        <f>IFERROR(RTD("cqg.rtd", ,"ContractData",A7, "PerCentNetLastTrade",, "T")/100,"")</f>
        <v>-5.7879772542648259E-3</v>
      </c>
      <c r="F7" s="2">
        <f>RTD("cqg.rtd", ,"ContractData",A7, "Open",, "T")</f>
        <v>97.89</v>
      </c>
      <c r="G7" s="2">
        <f>RTD("cqg.rtd", ,"ContractData",A7, "High",, "T")</f>
        <v>98.5</v>
      </c>
      <c r="H7" s="2">
        <f>RTD("cqg.rtd", ,"ContractData",A7, "Low",, "T")</f>
        <v>97.12</v>
      </c>
      <c r="I7" s="4">
        <f>IFERROR(RTD("cqg.rtd",,"StudyData",A7, "PCB","BaseType=Index,Index=1", "Close", "W","0","all",,,,"T")/100,"")</f>
        <v>-5.7879772542648996E-3</v>
      </c>
      <c r="J7" s="4">
        <f>IFERROR(RTD("cqg.rtd",,"StudyData",A7, "PCB","BaseType=Index,Index=1", "Close", "M","0","all",,,,"T")/100,"")</f>
        <v>-2.6061872077986714E-2</v>
      </c>
      <c r="K7" s="4">
        <f>IFERROR(RTD("cqg.rtd",,"StudyData",A7, "PCB","BaseType=Index,Index=1", "Close", "Q","0","all",,,,"T")/100,"")</f>
        <v>8.7574696064289543E-3</v>
      </c>
      <c r="L7" s="4">
        <f>IFERROR(RTD("cqg.rtd",,"StudyData",A7, "PCB","BaseType=Index,Index=1", "Close", "A","0","all",,,,"T")/100,"")</f>
        <v>2.0746455379482848E-2</v>
      </c>
      <c r="M7" s="6">
        <f>RTD("cqg.rtd", ,"ContractData",A7, "T_CVol",, "T")</f>
        <v>245332.139154</v>
      </c>
      <c r="N7" s="8">
        <f xml:space="preserve"> IFERROR(M7/RTD("cqg.rtd",,"StudyData", $A7, "MA", "InputChoice=Vol,MAType=Sim,Period=21", "MA","D","-1","all",,,,"T"),"")</f>
        <v>0.13625693906299596</v>
      </c>
      <c r="O7" s="9">
        <f>IFERROR(D7/RTD("cqg.rtd",,"StudyData","ATR("&amp;A7&amp;",MAType:=Sim,Period:=21)","Bar",, "Close", "D",,,,,,"T"),"")</f>
        <v>-0.22236671001589842</v>
      </c>
      <c r="P7" s="10">
        <f xml:space="preserve"> RTD("cqg.rtd",,"StudyData", $A7, "MA", "InputChoice=Close,MAType=Sim,Period=21", "MA","D",,"all",,,,"T")</f>
        <v>100.999047619</v>
      </c>
      <c r="Q7" s="2">
        <f xml:space="preserve"> RTD("cqg.rtd",,"StudyData",$A7, "StdDev", "InputChoice=Close,Period1=21", "STDDEV","D",,"all",,,,"T")</f>
        <v>2.1860094209000001</v>
      </c>
      <c r="R7" s="2">
        <f t="shared" si="0"/>
        <v>-1.4130989507484417</v>
      </c>
    </row>
    <row r="8" spans="1:18" x14ac:dyDescent="0.3">
      <c r="A8" t="s">
        <v>127</v>
      </c>
      <c r="B8" t="str">
        <f>PROPER(RTD("cqg.rtd", ,"ContractData",A8, "LongDescription",, "T"))</f>
        <v>Accenture Plc Ireland</v>
      </c>
      <c r="C8" s="2">
        <f>RTD("cqg.rtd", ,"ContractData",A8, "LastTrade",, "T")</f>
        <v>177.37</v>
      </c>
      <c r="D8" s="2">
        <f>RTD("cqg.rtd", ,"ContractData",A8, "NetLastTrade",, "T")</f>
        <v>1.6500000000000057</v>
      </c>
      <c r="E8" s="4">
        <f>IFERROR(RTD("cqg.rtd", ,"ContractData",A8, "PerCentNetLastTrade",, "T")/100,"")</f>
        <v>9.3899385385841101E-3</v>
      </c>
      <c r="F8" s="2">
        <f>RTD("cqg.rtd", ,"ContractData",A8, "Open",, "T")</f>
        <v>174.46</v>
      </c>
      <c r="G8" s="2">
        <f>RTD("cqg.rtd", ,"ContractData",A8, "High",, "T")</f>
        <v>177.9</v>
      </c>
      <c r="H8" s="2">
        <f>RTD("cqg.rtd", ,"ContractData",A8, "Low",, "T")</f>
        <v>172.55</v>
      </c>
      <c r="I8" s="4">
        <f>IFERROR(RTD("cqg.rtd",,"StudyData",A8, "PCB","BaseType=Index,Index=1", "Close", "W","0","all",,,,"T")/100,"")</f>
        <v>9.389938538584143E-3</v>
      </c>
      <c r="J8" s="4">
        <f>IFERROR(RTD("cqg.rtd",,"StudyData",A8, "PCB","BaseType=Index,Index=1", "Close", "M","0","all",,,,"T")/100,"")</f>
        <v>6.9009161041465691E-2</v>
      </c>
      <c r="K8" s="4">
        <f>IFERROR(RTD("cqg.rtd",,"StudyData",A8, "PCB","BaseType=Index,Index=1", "Close", "Q","0","all",,,,"T")/100,"")</f>
        <v>0.42534554805528779</v>
      </c>
      <c r="L8" s="4">
        <f>IFERROR(RTD("cqg.rtd",,"StudyData",A8, "PCB","BaseType=Index,Index=1", "Close", "A","0","all",,,,"T")/100,"")</f>
        <v>-0.33891166604547152</v>
      </c>
      <c r="M8" s="6">
        <f>RTD("cqg.rtd", ,"ContractData",A8, "T_CVol",, "T")</f>
        <v>923357.77946200001</v>
      </c>
      <c r="N8" s="8">
        <f xml:space="preserve"> IFERROR(M8/RTD("cqg.rtd",,"StudyData", $A8, "MA", "InputChoice=Vol,MAType=Sim,Period=21", "MA","D","-1","all",,,,"T"),"")</f>
        <v>0.12205237592502557</v>
      </c>
      <c r="O8" s="9">
        <f>IFERROR(D8/RTD("cqg.rtd",,"StudyData","ATR("&amp;A8&amp;",MAType:=Sim,Period:=21)","Bar",, "Close", "D",,,,,,"T"),"")</f>
        <v>0.20393149314222936</v>
      </c>
      <c r="P8" s="10">
        <f xml:space="preserve"> RTD("cqg.rtd",,"StudyData", $A8, "MA", "InputChoice=Close,MAType=Sim,Period=21", "MA","D",,"all",,,,"T")</f>
        <v>155.32904761899999</v>
      </c>
      <c r="Q8" s="2">
        <f xml:space="preserve"> RTD("cqg.rtd",,"StudyData",$A8, "StdDev", "InputChoice=Close,Period1=21", "STDDEV","D",,"all",,,,"T")</f>
        <v>14.6517305673</v>
      </c>
      <c r="R8" s="2">
        <f t="shared" si="0"/>
        <v>1.5043241670162439</v>
      </c>
    </row>
    <row r="9" spans="1:18" x14ac:dyDescent="0.3">
      <c r="A9" t="s">
        <v>6</v>
      </c>
      <c r="B9" t="str">
        <f>PROPER(RTD("cqg.rtd", ,"ContractData",A9, "LongDescription",, "T"))</f>
        <v>Adobe Inc.</v>
      </c>
      <c r="C9" s="2">
        <f>RTD("cqg.rtd", ,"ContractData",A9, "LastTrade",, "T")</f>
        <v>270.39999999999998</v>
      </c>
      <c r="D9" s="2">
        <f>RTD("cqg.rtd", ,"ContractData",A9, "NetLastTrade",, "T")</f>
        <v>5.1899999999999977</v>
      </c>
      <c r="E9" s="4">
        <f>IFERROR(RTD("cqg.rtd", ,"ContractData",A9, "PerCentNetLastTrade",, "T")/100,"")</f>
        <v>1.9569397835677387E-2</v>
      </c>
      <c r="F9" s="2">
        <f>RTD("cqg.rtd", ,"ContractData",A9, "Open",, "T")</f>
        <v>263.05</v>
      </c>
      <c r="G9" s="2">
        <f>RTD("cqg.rtd", ,"ContractData",A9, "High",, "T")</f>
        <v>270.92</v>
      </c>
      <c r="H9" s="2">
        <f>RTD("cqg.rtd", ,"ContractData",A9, "Low",, "T")</f>
        <v>262.14</v>
      </c>
      <c r="I9" s="4">
        <f>IFERROR(RTD("cqg.rtd",,"StudyData",A9, "PCB","BaseType=Index,Index=1", "Close", "W","0","all",,,,"T")/100,"")</f>
        <v>1.9569397835677384E-2</v>
      </c>
      <c r="J9" s="4">
        <f>IFERROR(RTD("cqg.rtd",,"StudyData",A9, "PCB","BaseType=Index,Index=1", "Close", "M","0","all",,,,"T")/100,"")</f>
        <v>7.9829080308294317E-2</v>
      </c>
      <c r="K9" s="4">
        <f>IFERROR(RTD("cqg.rtd",,"StudyData",A9, "PCB","BaseType=Index,Index=1", "Close", "Q","0","all",,,,"T")/100,"")</f>
        <v>0.31889571749097634</v>
      </c>
      <c r="L9" s="4">
        <f>IFERROR(RTD("cqg.rtd",,"StudyData",A9, "PCB","BaseType=Index,Index=1", "Close", "A","0","all",,,,"T")/100,"")</f>
        <v>-0.22740649732849516</v>
      </c>
      <c r="M9" s="6">
        <f>RTD("cqg.rtd", ,"ContractData",A9, "T_CVol",, "T")</f>
        <v>1244691.229938</v>
      </c>
      <c r="N9" s="8">
        <f xml:space="preserve"> IFERROR(M9/RTD("cqg.rtd",,"StudyData", $A9, "MA", "InputChoice=Vol,MAType=Sim,Period=21", "MA","D","-1","all",,,,"T"),"")</f>
        <v>0.23062507803290067</v>
      </c>
      <c r="O9" s="9">
        <f>IFERROR(D9/RTD("cqg.rtd",,"StudyData","ATR("&amp;A9&amp;",MAType:=Sim,Period:=21)","Bar",, "Close", "D",,,,,,"T"),"")</f>
        <v>0.4295003152588503</v>
      </c>
      <c r="P9" s="10">
        <f xml:space="preserve"> RTD("cqg.rtd",,"StudyData", $A9, "MA", "InputChoice=Close,MAType=Sim,Period=21", "MA","D",,"all",,,,"T")</f>
        <v>241.84380952379999</v>
      </c>
      <c r="Q9" s="2">
        <f xml:space="preserve"> RTD("cqg.rtd",,"StudyData",$A9, "StdDev", "InputChoice=Close,Period1=21", "STDDEV","D",,"all",,,,"T")</f>
        <v>16.757914825499999</v>
      </c>
      <c r="R9" s="2">
        <f t="shared" si="0"/>
        <v>1.7040419869390264</v>
      </c>
    </row>
    <row r="10" spans="1:18" x14ac:dyDescent="0.3">
      <c r="A10" t="s">
        <v>7</v>
      </c>
      <c r="B10" t="str">
        <f>PROPER(RTD("cqg.rtd", ,"ContractData",A10, "LongDescription",, "T"))</f>
        <v>Analog Devices Inc</v>
      </c>
      <c r="C10" s="2">
        <f>RTD("cqg.rtd", ,"ContractData",A10, "LastTrade",, "T")</f>
        <v>386.95</v>
      </c>
      <c r="D10" s="2">
        <f>RTD("cqg.rtd", ,"ContractData",A10, "NetLastTrade",, "T")</f>
        <v>-2.9800000000000182</v>
      </c>
      <c r="E10" s="4">
        <f>IFERROR(RTD("cqg.rtd", ,"ContractData",A10, "PerCentNetLastTrade",, "T")/100,"")</f>
        <v>-7.6423973533711175E-3</v>
      </c>
      <c r="F10" s="2">
        <f>RTD("cqg.rtd", ,"ContractData",A10, "Open",, "T")</f>
        <v>392.84000000000003</v>
      </c>
      <c r="G10" s="2">
        <f>RTD("cqg.rtd", ,"ContractData",A10, "High",, "T")</f>
        <v>394.04</v>
      </c>
      <c r="H10" s="2">
        <f>RTD("cqg.rtd", ,"ContractData",A10, "Low",, "T")</f>
        <v>384.91</v>
      </c>
      <c r="I10" s="4">
        <f>IFERROR(RTD("cqg.rtd",,"StudyData",A10, "PCB","BaseType=Index,Index=1", "Close", "W","0","all",,,,"T")/100,"")</f>
        <v>-7.6423973533711644E-3</v>
      </c>
      <c r="J10" s="4">
        <f>IFERROR(RTD("cqg.rtd",,"StudyData",A10, "PCB","BaseType=Index,Index=1", "Close", "M","0","all",,,,"T")/100,"")</f>
        <v>5.318309245801682E-2</v>
      </c>
      <c r="K10" s="4">
        <f>IFERROR(RTD("cqg.rtd",,"StudyData",A10, "PCB","BaseType=Index,Index=1", "Close", "Q","0","all",,,,"T")/100,"")</f>
        <v>-2.5732054284059794E-2</v>
      </c>
      <c r="L10" s="4">
        <f>IFERROR(RTD("cqg.rtd",,"StudyData",A10, "PCB","BaseType=Index,Index=1", "Close", "A","0","all",,,,"T")/100,"")</f>
        <v>0.42680678466076699</v>
      </c>
      <c r="M10" s="6">
        <f>RTD("cqg.rtd", ,"ContractData",A10, "T_CVol",, "T")</f>
        <v>672804.18531099998</v>
      </c>
      <c r="N10" s="8">
        <f xml:space="preserve"> IFERROR(M10/RTD("cqg.rtd",,"StudyData", $A10, "MA", "InputChoice=Vol,MAType=Sim,Period=21", "MA","D","-1","all",,,,"T"),"")</f>
        <v>0.17261203102957753</v>
      </c>
      <c r="O10" s="9">
        <f>IFERROR(D10/RTD("cqg.rtd",,"StudyData","ATR("&amp;A10&amp;",MAType:=Sim,Period:=21)","Bar",, "Close", "D",,,,,,"T"),"")</f>
        <v>-0.2189489888737349</v>
      </c>
      <c r="P10" s="10">
        <f xml:space="preserve"> RTD("cqg.rtd",,"StudyData", $A10, "MA", "InputChoice=Close,MAType=Sim,Period=21", "MA","D",,"all",,,,"T")</f>
        <v>377.09</v>
      </c>
      <c r="Q10" s="2">
        <f xml:space="preserve"> RTD("cqg.rtd",,"StudyData",$A10, "StdDev", "InputChoice=Close,Period1=21", "STDDEV","D",,"all",,,,"T")</f>
        <v>10.0922832378</v>
      </c>
      <c r="R10" s="2">
        <f t="shared" si="0"/>
        <v>0.97698407463139914</v>
      </c>
    </row>
    <row r="11" spans="1:18" x14ac:dyDescent="0.3">
      <c r="A11" t="s">
        <v>128</v>
      </c>
      <c r="B11" t="str">
        <f>PROPER(RTD("cqg.rtd", ,"ContractData",A11, "LongDescription",, "T"))</f>
        <v>Archer-Daniels-Midland</v>
      </c>
      <c r="C11" s="2">
        <f>RTD("cqg.rtd", ,"ContractData",A11, "LastTrade",, "T")</f>
        <v>79.48</v>
      </c>
      <c r="D11" s="2">
        <f>RTD("cqg.rtd", ,"ContractData",A11, "NetLastTrade",, "T")</f>
        <v>2.8900000000000006</v>
      </c>
      <c r="E11" s="4">
        <f>IFERROR(RTD("cqg.rtd", ,"ContractData",A11, "PerCentNetLastTrade",, "T")/100,"")</f>
        <v>3.7733385559472518E-2</v>
      </c>
      <c r="F11" s="2">
        <f>RTD("cqg.rtd", ,"ContractData",A11, "Open",, "T")</f>
        <v>76.22</v>
      </c>
      <c r="G11" s="2">
        <f>RTD("cqg.rtd", ,"ContractData",A11, "High",, "T")</f>
        <v>79.489999999999995</v>
      </c>
      <c r="H11" s="2">
        <f>RTD("cqg.rtd", ,"ContractData",A11, "Low",, "T")</f>
        <v>76.22</v>
      </c>
      <c r="I11" s="4">
        <f>IFERROR(RTD("cqg.rtd",,"StudyData",A11, "PCB","BaseType=Index,Index=1", "Close", "W","0","all",,,,"T")/100,"")</f>
        <v>3.7733385559472518E-2</v>
      </c>
      <c r="J11" s="4">
        <f>IFERROR(RTD("cqg.rtd",,"StudyData",A11, "PCB","BaseType=Index,Index=1", "Close", "M","0","all",,,,"T")/100,"")</f>
        <v>2.6491737101048064E-3</v>
      </c>
      <c r="K11" s="4">
        <f>IFERROR(RTD("cqg.rtd",,"StudyData",A11, "PCB","BaseType=Index,Index=1", "Close", "Q","0","all",,,,"T")/100,"")</f>
        <v>4.0314136125654425E-2</v>
      </c>
      <c r="L11" s="4">
        <f>IFERROR(RTD("cqg.rtd",,"StudyData",A11, "PCB","BaseType=Index,Index=1", "Close", "A","0","all",,,,"T")/100,"")</f>
        <v>0.38250130457470866</v>
      </c>
      <c r="M11" s="6">
        <f>RTD("cqg.rtd", ,"ContractData",A11, "T_CVol",, "T")</f>
        <v>1058409.1020859999</v>
      </c>
      <c r="N11" s="8">
        <f xml:space="preserve"> IFERROR(M11/RTD("cqg.rtd",,"StudyData", $A11, "MA", "InputChoice=Vol,MAType=Sim,Period=21", "MA","D","-1","all",,,,"T"),"")</f>
        <v>0.281061265212948</v>
      </c>
      <c r="O11" s="9">
        <f>IFERROR(D11/RTD("cqg.rtd",,"StudyData","ATR("&amp;A11&amp;",MAType:=Sim,Period:=21)","Bar",, "Close", "D",,,,,,"T"),"")</f>
        <v>1.2325345247565798</v>
      </c>
      <c r="P11" s="10">
        <f xml:space="preserve"> RTD("cqg.rtd",,"StudyData", $A11, "MA", "InputChoice=Close,MAType=Sim,Period=21", "MA","D",,"all",,,,"T")</f>
        <v>82.033333333300007</v>
      </c>
      <c r="Q11" s="2">
        <f xml:space="preserve"> RTD("cqg.rtd",,"StudyData",$A11, "StdDev", "InputChoice=Close,Period1=21", "STDDEV","D",,"all",,,,"T")</f>
        <v>3.2385348441000001</v>
      </c>
      <c r="R11" s="2">
        <f t="shared" si="0"/>
        <v>-0.78842237499827894</v>
      </c>
    </row>
    <row r="12" spans="1:18" x14ac:dyDescent="0.3">
      <c r="A12" t="s">
        <v>8</v>
      </c>
      <c r="B12" t="str">
        <f>PROPER(RTD("cqg.rtd", ,"ContractData",A12, "LongDescription",, "T"))</f>
        <v>Automatic Data Procs</v>
      </c>
      <c r="C12" s="2">
        <f>RTD("cqg.rtd", ,"ContractData",A12, "LastTrade",, "T")</f>
        <v>271.47000000000003</v>
      </c>
      <c r="D12" s="2">
        <f>RTD("cqg.rtd", ,"ContractData",A12, "NetLastTrade",, "T")</f>
        <v>0.15000000000003411</v>
      </c>
      <c r="E12" s="4">
        <f>IFERROR(RTD("cqg.rtd", ,"ContractData",A12, "PerCentNetLastTrade",, "T")/100,"")</f>
        <v>5.5285272003538261E-4</v>
      </c>
      <c r="F12" s="2">
        <f>RTD("cqg.rtd", ,"ContractData",A12, "Open",, "T")</f>
        <v>268.93</v>
      </c>
      <c r="G12" s="2">
        <f>RTD("cqg.rtd", ,"ContractData",A12, "High",, "T")</f>
        <v>272.7</v>
      </c>
      <c r="H12" s="2">
        <f>RTD("cqg.rtd", ,"ContractData",A12, "Low",, "T")</f>
        <v>268.01</v>
      </c>
      <c r="I12" s="4">
        <f>IFERROR(RTD("cqg.rtd",,"StudyData",A12, "PCB","BaseType=Index,Index=1", "Close", "W","0","all",,,,"T")/100,"")</f>
        <v>5.5285272003550827E-4</v>
      </c>
      <c r="J12" s="4">
        <f>IFERROR(RTD("cqg.rtd",,"StudyData",A12, "PCB","BaseType=Index,Index=1", "Close", "M","0","all",,,,"T")/100,"")</f>
        <v>1.8802071605494439E-2</v>
      </c>
      <c r="K12" s="4">
        <f>IFERROR(RTD("cqg.rtd",,"StudyData",A12, "PCB","BaseType=Index,Index=1", "Close", "Q","0","all",,,,"T")/100,"")</f>
        <v>0.21219022103148028</v>
      </c>
      <c r="L12" s="4">
        <f>IFERROR(RTD("cqg.rtd",,"StudyData",A12, "PCB","BaseType=Index,Index=1", "Close", "A","0","all",,,,"T")/100,"")</f>
        <v>5.5359017221941483E-2</v>
      </c>
      <c r="M12" s="6">
        <f>RTD("cqg.rtd", ,"ContractData",A12, "T_CVol",, "T")</f>
        <v>456777.942369</v>
      </c>
      <c r="N12" s="8">
        <f xml:space="preserve"> IFERROR(M12/RTD("cqg.rtd",,"StudyData", $A12, "MA", "InputChoice=Vol,MAType=Sim,Period=21", "MA","D","-1","all",,,,"T"),"")</f>
        <v>0.18257513811076406</v>
      </c>
      <c r="O12" s="9">
        <f>IFERROR(D12/RTD("cqg.rtd",,"StudyData","ATR("&amp;A12&amp;",MAType:=Sim,Period:=21)","Bar",, "Close", "D",,,,,,"T"),"")</f>
        <v>1.7446690667447768E-2</v>
      </c>
      <c r="P12" s="10">
        <f xml:space="preserve"> RTD("cqg.rtd",,"StudyData", $A12, "MA", "InputChoice=Close,MAType=Sim,Period=21", "MA","D",,"all",,,,"T")</f>
        <v>259.23666666669999</v>
      </c>
      <c r="Q12" s="2">
        <f xml:space="preserve"> RTD("cqg.rtd",,"StudyData",$A12, "StdDev", "InputChoice=Close,Period1=21", "STDDEV","D",,"all",,,,"T")</f>
        <v>10.6062512265</v>
      </c>
      <c r="R12" s="2">
        <f t="shared" si="0"/>
        <v>1.1534078414751039</v>
      </c>
    </row>
    <row r="13" spans="1:18" x14ac:dyDescent="0.3">
      <c r="A13" t="s">
        <v>9</v>
      </c>
      <c r="B13" t="str">
        <f>PROPER(RTD("cqg.rtd", ,"ContractData",A13, "LongDescription",, "T"))</f>
        <v>Autodesk Inc</v>
      </c>
      <c r="C13" s="2">
        <f>RTD("cqg.rtd", ,"ContractData",A13, "LastTrade",, "T")</f>
        <v>254.22</v>
      </c>
      <c r="D13" s="2">
        <f>RTD("cqg.rtd", ,"ContractData",A13, "NetLastTrade",, "T")</f>
        <v>5.1399999999999864</v>
      </c>
      <c r="E13" s="4">
        <f>IFERROR(RTD("cqg.rtd", ,"ContractData",A13, "PerCentNetLastTrade",, "T")/100,"")</f>
        <v>2.0635940260157377E-2</v>
      </c>
      <c r="F13" s="2">
        <f>RTD("cqg.rtd", ,"ContractData",A13, "Open",, "T")</f>
        <v>246.51000000000002</v>
      </c>
      <c r="G13" s="2">
        <f>RTD("cqg.rtd", ,"ContractData",A13, "High",, "T")</f>
        <v>254.74</v>
      </c>
      <c r="H13" s="2">
        <f>RTD("cqg.rtd", ,"ContractData",A13, "Low",, "T")</f>
        <v>246.51000000000002</v>
      </c>
      <c r="I13" s="4">
        <f>IFERROR(RTD("cqg.rtd",,"StudyData",A13, "PCB","BaseType=Index,Index=1", "Close", "W","0","all",,,,"T")/100,"")</f>
        <v>2.0635940260157325E-2</v>
      </c>
      <c r="J13" s="4">
        <f>IFERROR(RTD("cqg.rtd",,"StudyData",A13, "PCB","BaseType=Index,Index=1", "Close", "M","0","all",,,,"T")/100,"")</f>
        <v>8.5482493595217673E-2</v>
      </c>
      <c r="K13" s="4">
        <f>IFERROR(RTD("cqg.rtd",,"StudyData",A13, "PCB","BaseType=Index,Index=1", "Close", "Q","0","all",,,,"T")/100,"")</f>
        <v>0.30758152453451276</v>
      </c>
      <c r="L13" s="4">
        <f>IFERROR(RTD("cqg.rtd",,"StudyData",A13, "PCB","BaseType=Index,Index=1", "Close", "A","0","all",,,,"T")/100,"")</f>
        <v>-0.14117766291679335</v>
      </c>
      <c r="M13" s="6">
        <f>RTD("cqg.rtd", ,"ContractData",A13, "T_CVol",, "T")</f>
        <v>332011.86807999999</v>
      </c>
      <c r="N13" s="8">
        <f xml:space="preserve"> IFERROR(M13/RTD("cqg.rtd",,"StudyData", $A13, "MA", "InputChoice=Vol,MAType=Sim,Period=21", "MA","D","-1","all",,,,"T"),"")</f>
        <v>0.15570741921100997</v>
      </c>
      <c r="O13" s="9">
        <f>IFERROR(D13/RTD("cqg.rtd",,"StudyData","ATR("&amp;A13&amp;",MAType:=Sim,Period:=21)","Bar",, "Close", "D",,,,,,"T"),"")</f>
        <v>0.55127681307512755</v>
      </c>
      <c r="P13" s="10">
        <f xml:space="preserve"> RTD("cqg.rtd",,"StudyData", $A13, "MA", "InputChoice=Close,MAType=Sim,Period=21", "MA","D",,"all",,,,"T")</f>
        <v>225.97238095239999</v>
      </c>
      <c r="Q13" s="2">
        <f xml:space="preserve"> RTD("cqg.rtd",,"StudyData",$A13, "StdDev", "InputChoice=Close,Period1=21", "STDDEV","D",,"all",,,,"T")</f>
        <v>15.669030086599999</v>
      </c>
      <c r="R13" s="2">
        <f t="shared" si="0"/>
        <v>1.8027675543081061</v>
      </c>
    </row>
    <row r="14" spans="1:18" x14ac:dyDescent="0.3">
      <c r="A14" t="s">
        <v>129</v>
      </c>
      <c r="B14" t="str">
        <f>PROPER(RTD("cqg.rtd", ,"ContractData",A14, "LongDescription",, "T"))</f>
        <v>Ameren Corp</v>
      </c>
      <c r="C14" s="2">
        <f>RTD("cqg.rtd", ,"ContractData",A14, "LastTrade",, "T")</f>
        <v>106.97</v>
      </c>
      <c r="D14" s="2">
        <f>RTD("cqg.rtd", ,"ContractData",A14, "NetLastTrade",, "T")</f>
        <v>-1.8700000000000045</v>
      </c>
      <c r="E14" s="4">
        <f>IFERROR(RTD("cqg.rtd", ,"ContractData",A14, "PerCentNetLastTrade",, "T")/100,"")</f>
        <v>-1.7181183388460124E-2</v>
      </c>
      <c r="F14" s="2">
        <f>RTD("cqg.rtd", ,"ContractData",A14, "Open",, "T")</f>
        <v>108.32000000000001</v>
      </c>
      <c r="G14" s="2">
        <f>RTD("cqg.rtd", ,"ContractData",A14, "High",, "T")</f>
        <v>108.67</v>
      </c>
      <c r="H14" s="2">
        <f>RTD("cqg.rtd", ,"ContractData",A14, "Low",, "T")</f>
        <v>106.85000000000001</v>
      </c>
      <c r="I14" s="4">
        <f>IFERROR(RTD("cqg.rtd",,"StudyData",A14, "PCB","BaseType=Index,Index=1", "Close", "W","0","all",,,,"T")/100,"")</f>
        <v>-1.7181183388460166E-2</v>
      </c>
      <c r="J14" s="4">
        <f>IFERROR(RTD("cqg.rtd",,"StudyData",A14, "PCB","BaseType=Index,Index=1", "Close", "M","0","all",,,,"T")/100,"")</f>
        <v>-2.4085393668460915E-2</v>
      </c>
      <c r="K14" s="4">
        <f>IFERROR(RTD("cqg.rtd",,"StudyData",A14, "PCB","BaseType=Index,Index=1", "Close", "Q","0","all",,,,"T")/100,"")</f>
        <v>-5.3697806086341178E-2</v>
      </c>
      <c r="L14" s="4">
        <f>IFERROR(RTD("cqg.rtd",,"StudyData",A14, "PCB","BaseType=Index,Index=1", "Close", "A","0","all",,,,"T")/100,"")</f>
        <v>7.1199679551371908E-2</v>
      </c>
      <c r="M14" s="6">
        <f>RTD("cqg.rtd", ,"ContractData",A14, "T_CVol",, "T")</f>
        <v>176445.372172</v>
      </c>
      <c r="N14" s="8">
        <f xml:space="preserve"> IFERROR(M14/RTD("cqg.rtd",,"StudyData", $A14, "MA", "InputChoice=Vol,MAType=Sim,Period=21", "MA","D","-1","all",,,,"T"),"")</f>
        <v>0.11508914630554742</v>
      </c>
      <c r="O14" s="9">
        <f>IFERROR(D14/RTD("cqg.rtd",,"StudyData","ATR("&amp;A14&amp;",MAType:=Sim,Period:=21)","Bar",, "Close", "D",,,,,,"T"),"")</f>
        <v>-0.80339607201966978</v>
      </c>
      <c r="P14" s="10">
        <f xml:space="preserve"> RTD("cqg.rtd",,"StudyData", $A14, "MA", "InputChoice=Close,MAType=Sim,Period=21", "MA","D",,"all",,,,"T")</f>
        <v>110.79761904759999</v>
      </c>
      <c r="Q14" s="2">
        <f xml:space="preserve"> RTD("cqg.rtd",,"StudyData",$A14, "StdDev", "InputChoice=Close,Period1=21", "STDDEV","D",,"all",,,,"T")</f>
        <v>1.9257500821</v>
      </c>
      <c r="R14" s="2">
        <f t="shared" si="0"/>
        <v>-1.9875990572078996</v>
      </c>
    </row>
    <row r="15" spans="1:18" x14ac:dyDescent="0.3">
      <c r="A15" t="s">
        <v>10</v>
      </c>
      <c r="B15" t="str">
        <f>PROPER(RTD("cqg.rtd", ,"ContractData",A15, "LongDescription",, "T"))</f>
        <v>Amer Elc Pwr Co Cmn</v>
      </c>
      <c r="C15" s="2">
        <f>RTD("cqg.rtd", ,"ContractData",A15, "LastTrade",, "T")</f>
        <v>122.68</v>
      </c>
      <c r="D15" s="2">
        <f>RTD("cqg.rtd", ,"ContractData",A15, "NetLastTrade",, "T")</f>
        <v>-3.0499999999999972</v>
      </c>
      <c r="E15" s="4">
        <f>IFERROR(RTD("cqg.rtd", ,"ContractData",A15, "PerCentNetLastTrade",, "T")/100,"")</f>
        <v>-2.4258331344945518E-2</v>
      </c>
      <c r="F15" s="2">
        <f>RTD("cqg.rtd", ,"ContractData",A15, "Open",, "T")</f>
        <v>125.04</v>
      </c>
      <c r="G15" s="2">
        <f>RTD("cqg.rtd", ,"ContractData",A15, "High",, "T")</f>
        <v>125.67</v>
      </c>
      <c r="H15" s="2">
        <f>RTD("cqg.rtd", ,"ContractData",A15, "Low",, "T")</f>
        <v>122.53</v>
      </c>
      <c r="I15" s="4">
        <f>IFERROR(RTD("cqg.rtd",,"StudyData",A15, "PCB","BaseType=Index,Index=1", "Close", "W","0","all",,,,"T")/100,"")</f>
        <v>-2.4258331344945497E-2</v>
      </c>
      <c r="J15" s="4">
        <f>IFERROR(RTD("cqg.rtd",,"StudyData",A15, "PCB","BaseType=Index,Index=1", "Close", "M","0","all",,,,"T")/100,"")</f>
        <v>-4.0438013296832241E-2</v>
      </c>
      <c r="K15" s="4">
        <f>IFERROR(RTD("cqg.rtd",,"StudyData",A15, "PCB","BaseType=Index,Index=1", "Close", "Q","0","all",,,,"T")/100,"")</f>
        <v>-0.10328192383597687</v>
      </c>
      <c r="L15" s="4">
        <f>IFERROR(RTD("cqg.rtd",,"StudyData",A15, "PCB","BaseType=Index,Index=1", "Close", "A","0","all",,,,"T")/100,"")</f>
        <v>6.3914664816581424E-2</v>
      </c>
      <c r="M15" s="6">
        <f>RTD("cqg.rtd", ,"ContractData",A15, "T_CVol",, "T")</f>
        <v>933147.56292299996</v>
      </c>
      <c r="N15" s="8">
        <f xml:space="preserve"> IFERROR(M15/RTD("cqg.rtd",,"StudyData", $A15, "MA", "InputChoice=Vol,MAType=Sim,Period=21", "MA","D","-1","all",,,,"T"),"")</f>
        <v>0.23086753026738691</v>
      </c>
      <c r="O15" s="9">
        <f>IFERROR(D15/RTD("cqg.rtd",,"StudyData","ATR("&amp;A15&amp;",MAType:=Sim,Period:=21)","Bar",, "Close", "D",,,,,,"T"),"")</f>
        <v>-1.0824742268114405</v>
      </c>
      <c r="P15" s="10">
        <f xml:space="preserve"> RTD("cqg.rtd",,"StudyData", $A15, "MA", "InputChoice=Close,MAType=Sim,Period=21", "MA","D",,"all",,,,"T")</f>
        <v>130.56428571430001</v>
      </c>
      <c r="Q15" s="2">
        <f xml:space="preserve"> RTD("cqg.rtd",,"StudyData",$A15, "StdDev", "InputChoice=Close,Period1=21", "STDDEV","D",,"all",,,,"T")</f>
        <v>3.6508584396999999</v>
      </c>
      <c r="R15" s="2">
        <f t="shared" si="0"/>
        <v>-2.1595703707832281</v>
      </c>
    </row>
    <row r="16" spans="1:18" x14ac:dyDescent="0.3">
      <c r="A16" t="s">
        <v>130</v>
      </c>
      <c r="B16" t="str">
        <f>PROPER(RTD("cqg.rtd", ,"ContractData",A16, "LongDescription",, "T"))</f>
        <v>Aes Corp</v>
      </c>
      <c r="C16" s="2">
        <f>RTD("cqg.rtd", ,"ContractData",A16, "LastTrade",, "T")</f>
        <v>14.72</v>
      </c>
      <c r="D16" s="2">
        <f>RTD("cqg.rtd", ,"ContractData",A16, "NetLastTrade",, "T")</f>
        <v>-9.9999999999997868E-3</v>
      </c>
      <c r="E16" s="4">
        <f>IFERROR(RTD("cqg.rtd", ,"ContractData",A16, "PerCentNetLastTrade",, "T")/100,"")</f>
        <v>-6.7888662593346919E-4</v>
      </c>
      <c r="F16" s="2">
        <f>RTD("cqg.rtd", ,"ContractData",A16, "Open",, "T")</f>
        <v>14.71</v>
      </c>
      <c r="G16" s="2">
        <f>RTD("cqg.rtd", ,"ContractData",A16, "High",, "T")</f>
        <v>14.75</v>
      </c>
      <c r="H16" s="2">
        <f>RTD("cqg.rtd", ,"ContractData",A16, "Low",, "T")</f>
        <v>14.71</v>
      </c>
      <c r="I16" s="4">
        <f>IFERROR(RTD("cqg.rtd",,"StudyData",A16, "PCB","BaseType=Index,Index=1", "Close", "W","0","all",,,,"T")/100,"")</f>
        <v>-6.7888662593345455E-4</v>
      </c>
      <c r="J16" s="4">
        <f>IFERROR(RTD("cqg.rtd",,"StudyData",A16, "PCB","BaseType=Index,Index=1", "Close", "M","0","all",,,,"T")/100,"")</f>
        <v>2.7247956403270383E-3</v>
      </c>
      <c r="K16" s="4">
        <f>IFERROR(RTD("cqg.rtd",,"StudyData",A16, "PCB","BaseType=Index,Index=1", "Close", "Q","0","all",,,,"T")/100,"")</f>
        <v>4.0927694406548767E-3</v>
      </c>
      <c r="L16" s="4">
        <f>IFERROR(RTD("cqg.rtd",,"StudyData",A16, "PCB","BaseType=Index,Index=1", "Close", "A","0","all",,,,"T")/100,"")</f>
        <v>2.649930264993032E-2</v>
      </c>
      <c r="M16" s="6">
        <f>RTD("cqg.rtd", ,"ContractData",A16, "T_CVol",, "T")</f>
        <v>1020839.436128</v>
      </c>
      <c r="N16" s="8">
        <f xml:space="preserve"> IFERROR(M16/RTD("cqg.rtd",,"StudyData", $A16, "MA", "InputChoice=Vol,MAType=Sim,Period=21", "MA","D","-1","all",,,,"T"),"")</f>
        <v>0.14782809368016689</v>
      </c>
      <c r="O16" s="9">
        <f>IFERROR(D16/RTD("cqg.rtd",,"StudyData","ATR("&amp;A16&amp;",MAType:=Sim,Period:=21)","Bar",, "Close", "D",,,,,,"T"),"")</f>
        <v>-0.19090909083966534</v>
      </c>
      <c r="P16" s="10">
        <f xml:space="preserve"> RTD("cqg.rtd",,"StudyData", $A16, "MA", "InputChoice=Close,MAType=Sim,Period=21", "MA","D",,"all",,,,"T")</f>
        <v>14.778095238100001</v>
      </c>
      <c r="Q16" s="2">
        <f xml:space="preserve"> RTD("cqg.rtd",,"StudyData",$A16, "StdDev", "InputChoice=Close,Period1=21", "STDDEV","D",,"all",,,,"T")</f>
        <v>5.85230152E-2</v>
      </c>
      <c r="R16" s="2">
        <f t="shared" si="0"/>
        <v>-0.99269044668088025</v>
      </c>
    </row>
    <row r="17" spans="1:18" x14ac:dyDescent="0.3">
      <c r="A17" t="s">
        <v>131</v>
      </c>
      <c r="B17" t="str">
        <f>PROPER(RTD("cqg.rtd", ,"ContractData",A17, "LongDescription",, "T"))</f>
        <v>Aflac Inc</v>
      </c>
      <c r="C17" s="2">
        <f>RTD("cqg.rtd", ,"ContractData",A17, "LastTrade",, "T")</f>
        <v>123.41</v>
      </c>
      <c r="D17" s="2">
        <f>RTD("cqg.rtd", ,"ContractData",A17, "NetLastTrade",, "T")</f>
        <v>-1.2000000000000028</v>
      </c>
      <c r="E17" s="4">
        <f>IFERROR(RTD("cqg.rtd", ,"ContractData",A17, "PerCentNetLastTrade",, "T")/100,"")</f>
        <v>-9.6300457427172786E-3</v>
      </c>
      <c r="F17" s="2">
        <f>RTD("cqg.rtd", ,"ContractData",A17, "Open",, "T")</f>
        <v>124.10000000000001</v>
      </c>
      <c r="G17" s="2">
        <f>RTD("cqg.rtd", ,"ContractData",A17, "High",, "T")</f>
        <v>124.8</v>
      </c>
      <c r="H17" s="2">
        <f>RTD("cqg.rtd", ,"ContractData",A17, "Low",, "T")</f>
        <v>123.34</v>
      </c>
      <c r="I17" s="4">
        <f>IFERROR(RTD("cqg.rtd",,"StudyData",A17, "PCB","BaseType=Index,Index=1", "Close", "W","0","all",,,,"T")/100,"")</f>
        <v>-9.6300457427173011E-3</v>
      </c>
      <c r="J17" s="4">
        <f>IFERROR(RTD("cqg.rtd",,"StudyData",A17, "PCB","BaseType=Index,Index=1", "Close", "M","0","all",,,,"T")/100,"")</f>
        <v>-3.1926576717916592E-2</v>
      </c>
      <c r="K17" s="4">
        <f>IFERROR(RTD("cqg.rtd",,"StudyData",A17, "PCB","BaseType=Index,Index=1", "Close", "Q","0","all",,,,"T")/100,"")</f>
        <v>5.2537313432835783E-2</v>
      </c>
      <c r="L17" s="4">
        <f>IFERROR(RTD("cqg.rtd",,"StudyData",A17, "PCB","BaseType=Index,Index=1", "Close", "A","0","all",,,,"T")/100,"")</f>
        <v>0.119162056769747</v>
      </c>
      <c r="M17" s="6">
        <f>RTD("cqg.rtd", ,"ContractData",A17, "T_CVol",, "T")</f>
        <v>450140.47003500001</v>
      </c>
      <c r="N17" s="8">
        <f xml:space="preserve"> IFERROR(M17/RTD("cqg.rtd",,"StudyData", $A17, "MA", "InputChoice=Vol,MAType=Sim,Period=21", "MA","D","-1","all",,,,"T"),"")</f>
        <v>0.22366708697456822</v>
      </c>
      <c r="O17" s="9">
        <f>IFERROR(D17/RTD("cqg.rtd",,"StudyData","ATR("&amp;A17&amp;",MAType:=Sim,Period:=21)","Bar",, "Close", "D",,,,,,"T"),"")</f>
        <v>-0.58713886300366935</v>
      </c>
      <c r="P17" s="10">
        <f xml:space="preserve"> RTD("cqg.rtd",,"StudyData", $A17, "MA", "InputChoice=Close,MAType=Sim,Period=21", "MA","D",,"all",,,,"T")</f>
        <v>125.0957142857</v>
      </c>
      <c r="Q17" s="2">
        <f xml:space="preserve"> RTD("cqg.rtd",,"StudyData",$A17, "StdDev", "InputChoice=Close,Period1=21", "STDDEV","D",,"all",,,,"T")</f>
        <v>2.1155491720000001</v>
      </c>
      <c r="R17" s="2">
        <f t="shared" si="0"/>
        <v>-0.79682113184178982</v>
      </c>
    </row>
    <row r="18" spans="1:18" x14ac:dyDescent="0.3">
      <c r="A18" t="s">
        <v>132</v>
      </c>
      <c r="B18" t="str">
        <f>PROPER(RTD("cqg.rtd", ,"ContractData",A18, "LongDescription",, "T"))</f>
        <v>American Intl Group Inc</v>
      </c>
      <c r="C18" s="2">
        <f>RTD("cqg.rtd", ,"ContractData",A18, "LastTrade",, "T")</f>
        <v>77.95</v>
      </c>
      <c r="D18" s="2">
        <f>RTD("cqg.rtd", ,"ContractData",A18, "NetLastTrade",, "T")</f>
        <v>-0.82999999999999829</v>
      </c>
      <c r="E18" s="4">
        <f>IFERROR(RTD("cqg.rtd", ,"ContractData",A18, "PerCentNetLastTrade",, "T")/100,"")</f>
        <v>-1.0535668951510535E-2</v>
      </c>
      <c r="F18" s="2">
        <f>RTD("cqg.rtd", ,"ContractData",A18, "Open",, "T")</f>
        <v>77.8</v>
      </c>
      <c r="G18" s="2">
        <f>RTD("cqg.rtd", ,"ContractData",A18, "High",, "T")</f>
        <v>78.430000000000007</v>
      </c>
      <c r="H18" s="2">
        <f>RTD("cqg.rtd", ,"ContractData",A18, "Low",, "T")</f>
        <v>77.41</v>
      </c>
      <c r="I18" s="4">
        <f>IFERROR(RTD("cqg.rtd",,"StudyData",A18, "PCB","BaseType=Index,Index=1", "Close", "W","0","all",,,,"T")/100,"")</f>
        <v>-1.0535668951510514E-2</v>
      </c>
      <c r="J18" s="4">
        <f>IFERROR(RTD("cqg.rtd",,"StudyData",A18, "PCB","BaseType=Index,Index=1", "Close", "M","0","all",,,,"T")/100,"")</f>
        <v>-8.0173072028505415E-3</v>
      </c>
      <c r="K18" s="4">
        <f>IFERROR(RTD("cqg.rtd",,"StudyData",A18, "PCB","BaseType=Index,Index=1", "Close", "Q","0","all",,,,"T")/100,"")</f>
        <v>4.5887562055548121E-2</v>
      </c>
      <c r="L18" s="4">
        <f>IFERROR(RTD("cqg.rtd",,"StudyData",A18, "PCB","BaseType=Index,Index=1", "Close", "A","0","all",,,,"T")/100,"")</f>
        <v>-8.8836937463471599E-2</v>
      </c>
      <c r="M18" s="6">
        <f>RTD("cqg.rtd", ,"ContractData",A18, "T_CVol",, "T")</f>
        <v>560322.98863899999</v>
      </c>
      <c r="N18" s="8">
        <f xml:space="preserve"> IFERROR(M18/RTD("cqg.rtd",,"StudyData", $A18, "MA", "InputChoice=Vol,MAType=Sim,Period=21", "MA","D","-1","all",,,,"T"),"")</f>
        <v>0.16944089048304228</v>
      </c>
      <c r="O18" s="9">
        <f>IFERROR(D18/RTD("cqg.rtd",,"StudyData","ATR("&amp;A18&amp;",MAType:=Sim,Period:=21)","Bar",, "Close", "D",,,,,,"T"),"")</f>
        <v>-0.48933183604441599</v>
      </c>
      <c r="P18" s="10">
        <f xml:space="preserve"> RTD("cqg.rtd",,"StudyData", $A18, "MA", "InputChoice=Close,MAType=Sim,Period=21", "MA","D",,"all",,,,"T")</f>
        <v>79.157619047599994</v>
      </c>
      <c r="Q18" s="2">
        <f xml:space="preserve"> RTD("cqg.rtd",,"StudyData",$A18, "StdDev", "InputChoice=Close,Period1=21", "STDDEV","D",,"all",,,,"T")</f>
        <v>0.98446458619999999</v>
      </c>
      <c r="R18" s="2">
        <f t="shared" si="0"/>
        <v>-1.2266759663355282</v>
      </c>
    </row>
    <row r="19" spans="1:18" x14ac:dyDescent="0.3">
      <c r="A19" t="s">
        <v>133</v>
      </c>
      <c r="B19" t="str">
        <f>PROPER(RTD("cqg.rtd", ,"ContractData",A19, "LongDescription",, "T"))</f>
        <v>Assurant Inc</v>
      </c>
      <c r="C19" s="2">
        <f>RTD("cqg.rtd", ,"ContractData",A19, "LastTrade",, "T")</f>
        <v>288.07</v>
      </c>
      <c r="D19" s="2">
        <f>RTD("cqg.rtd", ,"ContractData",A19, "NetLastTrade",, "T")</f>
        <v>-1.4800000000000182</v>
      </c>
      <c r="E19" s="4">
        <f>IFERROR(RTD("cqg.rtd", ,"ContractData",A19, "PerCentNetLastTrade",, "T")/100,"")</f>
        <v>-5.1113797271628396E-3</v>
      </c>
      <c r="F19" s="2">
        <f>RTD("cqg.rtd", ,"ContractData",A19, "Open",, "T")</f>
        <v>287.45</v>
      </c>
      <c r="G19" s="2">
        <f>RTD("cqg.rtd", ,"ContractData",A19, "High",, "T")</f>
        <v>289.37</v>
      </c>
      <c r="H19" s="2">
        <f>RTD("cqg.rtd", ,"ContractData",A19, "Low",, "T")</f>
        <v>285.27</v>
      </c>
      <c r="I19" s="4">
        <f>IFERROR(RTD("cqg.rtd",,"StudyData",A19, "PCB","BaseType=Index,Index=1", "Close", "W","0","all",,,,"T")/100,"")</f>
        <v>-5.1113797271629012E-3</v>
      </c>
      <c r="J19" s="4">
        <f>IFERROR(RTD("cqg.rtd",,"StudyData",A19, "PCB","BaseType=Index,Index=1", "Close", "M","0","all",,,,"T")/100,"")</f>
        <v>3.1806296787134196E-2</v>
      </c>
      <c r="K19" s="4">
        <f>IFERROR(RTD("cqg.rtd",,"StudyData",A19, "PCB","BaseType=Index,Index=1", "Close", "Q","0","all",,,,"T")/100,"")</f>
        <v>7.2766543775369466E-2</v>
      </c>
      <c r="L19" s="4">
        <f>IFERROR(RTD("cqg.rtd",,"StudyData",A19, "PCB","BaseType=Index,Index=1", "Close", "A","0","all",,,,"T")/100,"")</f>
        <v>0.19605563628814615</v>
      </c>
      <c r="M19" s="6">
        <f>RTD("cqg.rtd", ,"ContractData",A19, "T_CVol",, "T")</f>
        <v>77902.055462000004</v>
      </c>
      <c r="N19" s="8">
        <f xml:space="preserve"> IFERROR(M19/RTD("cqg.rtd",,"StudyData", $A19, "MA", "InputChoice=Vol,MAType=Sim,Period=21", "MA","D","-1","all",,,,"T"),"")</f>
        <v>0.2039796827133607</v>
      </c>
      <c r="O19" s="9">
        <f>IFERROR(D19/RTD("cqg.rtd",,"StudyData","ATR("&amp;A19&amp;",MAType:=Sim,Period:=21)","Bar",, "Close", "D",,,,,,"T"),"")</f>
        <v>-0.23817917081805515</v>
      </c>
      <c r="P19" s="10">
        <f xml:space="preserve"> RTD("cqg.rtd",,"StudyData", $A19, "MA", "InputChoice=Close,MAType=Sim,Period=21", "MA","D",,"all",,,,"T")</f>
        <v>280.95952380950001</v>
      </c>
      <c r="Q19" s="2">
        <f xml:space="preserve"> RTD("cqg.rtd",,"StudyData",$A19, "StdDev", "InputChoice=Close,Period1=21", "STDDEV","D",,"all",,,,"T")</f>
        <v>7.2868769691999997</v>
      </c>
      <c r="R19" s="2">
        <f t="shared" si="0"/>
        <v>0.9757919916247213</v>
      </c>
    </row>
    <row r="20" spans="1:18" x14ac:dyDescent="0.3">
      <c r="A20" t="s">
        <v>134</v>
      </c>
      <c r="B20" t="str">
        <f>PROPER(RTD("cqg.rtd", ,"ContractData",A20, "LongDescription",, "T"))</f>
        <v>Arthur J Gallagher Co</v>
      </c>
      <c r="C20" s="2">
        <f>RTD("cqg.rtd", ,"ContractData",A20, "LastTrade",, "T")</f>
        <v>250.54</v>
      </c>
      <c r="D20" s="2">
        <f>RTD("cqg.rtd", ,"ContractData",A20, "NetLastTrade",, "T")</f>
        <v>2.4199999999999875</v>
      </c>
      <c r="E20" s="4">
        <f>IFERROR(RTD("cqg.rtd", ,"ContractData",A20, "PerCentNetLastTrade",, "T")/100,"")</f>
        <v>9.7533451555698852E-3</v>
      </c>
      <c r="F20" s="2">
        <f>RTD("cqg.rtd", ,"ContractData",A20, "Open",, "T")</f>
        <v>247</v>
      </c>
      <c r="G20" s="2">
        <f>RTD("cqg.rtd", ,"ContractData",A20, "High",, "T")</f>
        <v>250.55</v>
      </c>
      <c r="H20" s="2">
        <f>RTD("cqg.rtd", ,"ContractData",A20, "Low",, "T")</f>
        <v>245.33</v>
      </c>
      <c r="I20" s="4">
        <f>IFERROR(RTD("cqg.rtd",,"StudyData",A20, "PCB","BaseType=Index,Index=1", "Close", "W","0","all",,,,"T")/100,"")</f>
        <v>9.7533451555698366E-3</v>
      </c>
      <c r="J20" s="4">
        <f>IFERROR(RTD("cqg.rtd",,"StudyData",A20, "PCB","BaseType=Index,Index=1", "Close", "M","0","all",,,,"T")/100,"")</f>
        <v>4.4904177692245053E-3</v>
      </c>
      <c r="K20" s="4">
        <f>IFERROR(RTD("cqg.rtd",,"StudyData",A20, "PCB","BaseType=Index,Index=1", "Close", "Q","0","all",,,,"T")/100,"")</f>
        <v>9.134468789475976E-2</v>
      </c>
      <c r="L20" s="4">
        <f>IFERROR(RTD("cqg.rtd",,"StudyData",A20, "PCB","BaseType=Index,Index=1", "Close", "A","0","all",,,,"T")/100,"")</f>
        <v>-3.1879129796360088E-2</v>
      </c>
      <c r="M20" s="6">
        <f>RTD("cqg.rtd", ,"ContractData",A20, "T_CVol",, "T")</f>
        <v>268840.224575</v>
      </c>
      <c r="N20" s="8">
        <f xml:space="preserve"> IFERROR(M20/RTD("cqg.rtd",,"StudyData", $A20, "MA", "InputChoice=Vol,MAType=Sim,Period=21", "MA","D","-1","all",,,,"T"),"")</f>
        <v>0.19863830101577762</v>
      </c>
      <c r="O20" s="9">
        <f>IFERROR(D20/RTD("cqg.rtd",,"StudyData","ATR("&amp;A20&amp;",MAType:=Sim,Period:=21)","Bar",, "Close", "D",,,,,,"T"),"")</f>
        <v>0.29228734111776544</v>
      </c>
      <c r="P20" s="10">
        <f xml:space="preserve"> RTD("cqg.rtd",,"StudyData", $A20, "MA", "InputChoice=Close,MAType=Sim,Period=21", "MA","D",,"all",,,,"T")</f>
        <v>252.27428571429999</v>
      </c>
      <c r="Q20" s="2">
        <f xml:space="preserve"> RTD("cqg.rtd",,"StudyData",$A20, "StdDev", "InputChoice=Close,Period1=21", "STDDEV","D",,"all",,,,"T")</f>
        <v>6.5023245450999996</v>
      </c>
      <c r="R20" s="2">
        <f t="shared" si="0"/>
        <v>-0.26671780257522176</v>
      </c>
    </row>
    <row r="21" spans="1:18" x14ac:dyDescent="0.3">
      <c r="A21" t="s">
        <v>135</v>
      </c>
      <c r="B21" t="str">
        <f>PROPER(RTD("cqg.rtd", ,"ContractData",A21, "LongDescription",, "T"))</f>
        <v>Akamai Technologies</v>
      </c>
      <c r="C21" s="2">
        <f>RTD("cqg.rtd", ,"ContractData",A21, "LastTrade",, "T")</f>
        <v>117.62</v>
      </c>
      <c r="D21" s="2">
        <f>RTD("cqg.rtd", ,"ContractData",A21, "NetLastTrade",, "T")</f>
        <v>7.0799999999999983</v>
      </c>
      <c r="E21" s="4">
        <f>IFERROR(RTD("cqg.rtd", ,"ContractData",A21, "PerCentNetLastTrade",, "T")/100,"")</f>
        <v>6.4049212954586571E-2</v>
      </c>
      <c r="F21" s="2">
        <f>RTD("cqg.rtd", ,"ContractData",A21, "Open",, "T")</f>
        <v>107.37</v>
      </c>
      <c r="G21" s="2">
        <f>RTD("cqg.rtd", ,"ContractData",A21, "High",, "T")</f>
        <v>120.14</v>
      </c>
      <c r="H21" s="2">
        <f>RTD("cqg.rtd", ,"ContractData",A21, "Low",, "T")</f>
        <v>107.32000000000001</v>
      </c>
      <c r="I21" s="4">
        <f>IFERROR(RTD("cqg.rtd",,"StudyData",A21, "PCB","BaseType=Index,Index=1", "Close", "W","0","all",,,,"T")/100,"")</f>
        <v>6.4049212954586557E-2</v>
      </c>
      <c r="J21" s="4">
        <f>IFERROR(RTD("cqg.rtd",,"StudyData",A21, "PCB","BaseType=Index,Index=1", "Close", "M","0","all",,,,"T")/100,"")</f>
        <v>2.1184233373849604E-2</v>
      </c>
      <c r="K21" s="4">
        <f>IFERROR(RTD("cqg.rtd",,"StudyData",A21, "PCB","BaseType=Index,Index=1", "Close", "Q","0","all",,,,"T")/100,"")</f>
        <v>-4.9911175027493723E-3</v>
      </c>
      <c r="L21" s="4">
        <f>IFERROR(RTD("cqg.rtd",,"StudyData",A21, "PCB","BaseType=Index,Index=1", "Close", "A","0","all",,,,"T")/100,"")</f>
        <v>0.34808022922636106</v>
      </c>
      <c r="M21" s="6">
        <f>RTD("cqg.rtd", ,"ContractData",A21, "T_CVol",, "T")</f>
        <v>2501599.5286190002</v>
      </c>
      <c r="N21" s="8">
        <f xml:space="preserve"> IFERROR(M21/RTD("cqg.rtd",,"StudyData", $A21, "MA", "InputChoice=Vol,MAType=Sim,Period=21", "MA","D","-1","all",,,,"T"),"")</f>
        <v>0.70091950029124228</v>
      </c>
      <c r="O21" s="9">
        <f>IFERROR(D21/RTD("cqg.rtd",,"StudyData","ATR("&amp;A21&amp;",MAType:=Sim,Period:=21)","Bar",, "Close", "D",,,,,,"T"),"")</f>
        <v>1.1409715294368254</v>
      </c>
      <c r="P21" s="10">
        <f xml:space="preserve"> RTD("cqg.rtd",,"StudyData", $A21, "MA", "InputChoice=Close,MAType=Sim,Period=21", "MA","D",,"all",,,,"T")</f>
        <v>118.4057142857</v>
      </c>
      <c r="Q21" s="2">
        <f xml:space="preserve"> RTD("cqg.rtd",,"StudyData",$A21, "StdDev", "InputChoice=Close,Period1=21", "STDDEV","D",,"all",,,,"T")</f>
        <v>5.1173435924000001</v>
      </c>
      <c r="R21" s="2">
        <f t="shared" si="0"/>
        <v>-0.15353948225538261</v>
      </c>
    </row>
    <row r="22" spans="1:18" x14ac:dyDescent="0.3">
      <c r="A22" t="s">
        <v>136</v>
      </c>
      <c r="B22" t="str">
        <f>PROPER(RTD("cqg.rtd", ,"ContractData",A22, "LongDescription",, "T"))</f>
        <v>Albemarle Corporation</v>
      </c>
      <c r="C22" s="2">
        <f>RTD("cqg.rtd", ,"ContractData",A22, "LastTrade",, "T")</f>
        <v>131.63</v>
      </c>
      <c r="D22" s="2">
        <f>RTD("cqg.rtd", ,"ContractData",A22, "NetLastTrade",, "T")</f>
        <v>0.51999999999998181</v>
      </c>
      <c r="E22" s="4">
        <f>IFERROR(RTD("cqg.rtd", ,"ContractData",A22, "PerCentNetLastTrade",, "T")/100,"")</f>
        <v>3.9661353062314083E-3</v>
      </c>
      <c r="F22" s="2">
        <f>RTD("cqg.rtd", ,"ContractData",A22, "Open",, "T")</f>
        <v>131.38</v>
      </c>
      <c r="G22" s="2">
        <f>RTD("cqg.rtd", ,"ContractData",A22, "High",, "T")</f>
        <v>133.22</v>
      </c>
      <c r="H22" s="2">
        <f>RTD("cqg.rtd", ,"ContractData",A22, "Low",, "T")</f>
        <v>129</v>
      </c>
      <c r="I22" s="4">
        <f>IFERROR(RTD("cqg.rtd",,"StudyData",A22, "PCB","BaseType=Index,Index=1", "Close", "W","0","all",,,,"T")/100,"")</f>
        <v>3.9661353062312695E-3</v>
      </c>
      <c r="J22" s="4">
        <f>IFERROR(RTD("cqg.rtd",,"StudyData",A22, "PCB","BaseType=Index,Index=1", "Close", "M","0","all",,,,"T")/100,"")</f>
        <v>0.11892213532811963</v>
      </c>
      <c r="K22" s="4">
        <f>IFERROR(RTD("cqg.rtd",,"StudyData",A22, "PCB","BaseType=Index,Index=1", "Close", "Q","0","all",,,,"T")/100,"")</f>
        <v>-2.5179589720802826E-2</v>
      </c>
      <c r="L22" s="4">
        <f>IFERROR(RTD("cqg.rtd",,"StudyData",A22, "PCB","BaseType=Index,Index=1", "Close", "A","0","all",,,,"T")/100,"")</f>
        <v>-6.9358031674208162E-2</v>
      </c>
      <c r="M22" s="6">
        <f>RTD("cqg.rtd", ,"ContractData",A22, "T_CVol",, "T")</f>
        <v>747359.68666600005</v>
      </c>
      <c r="N22" s="8">
        <f xml:space="preserve"> IFERROR(M22/RTD("cqg.rtd",,"StudyData", $A22, "MA", "InputChoice=Vol,MAType=Sim,Period=21", "MA","D","-1","all",,,,"T"),"")</f>
        <v>0.32090583284050428</v>
      </c>
      <c r="O22" s="9">
        <f>IFERROR(D22/RTD("cqg.rtd",,"StudyData","ATR("&amp;A22&amp;",MAType:=Sim,Period:=21)","Bar",, "Close", "D",,,,,,"T"),"")</f>
        <v>0.10045998160054762</v>
      </c>
      <c r="P22" s="10">
        <f xml:space="preserve"> RTD("cqg.rtd",,"StudyData", $A22, "MA", "InputChoice=Close,MAType=Sim,Period=21", "MA","D",,"all",,,,"T")</f>
        <v>120.5095238095</v>
      </c>
      <c r="Q22" s="2">
        <f xml:space="preserve"> RTD("cqg.rtd",,"StudyData",$A22, "StdDev", "InputChoice=Close,Period1=21", "STDDEV","D",,"all",,,,"T")</f>
        <v>5.2412598233000001</v>
      </c>
      <c r="R22" s="2">
        <f t="shared" si="0"/>
        <v>2.1217181680373804</v>
      </c>
    </row>
    <row r="23" spans="1:18" x14ac:dyDescent="0.3">
      <c r="A23" t="s">
        <v>137</v>
      </c>
      <c r="B23" t="str">
        <f>PROPER(RTD("cqg.rtd", ,"ContractData",A23, "LongDescription",, "T"))</f>
        <v>Align Technology Inc</v>
      </c>
      <c r="C23" s="2">
        <f>RTD("cqg.rtd", ,"ContractData",A23, "LastTrade",, "T")</f>
        <v>174.45000000000002</v>
      </c>
      <c r="D23" s="2">
        <f>RTD("cqg.rtd", ,"ContractData",A23, "NetLastTrade",, "T")</f>
        <v>0.79000000000002046</v>
      </c>
      <c r="E23" s="4">
        <f>IFERROR(RTD("cqg.rtd", ,"ContractData",A23, "PerCentNetLastTrade",, "T")/100,"")</f>
        <v>4.5491189680985835E-3</v>
      </c>
      <c r="F23" s="2">
        <f>RTD("cqg.rtd", ,"ContractData",A23, "Open",, "T")</f>
        <v>173.02</v>
      </c>
      <c r="G23" s="2">
        <f>RTD("cqg.rtd", ,"ContractData",A23, "High",, "T")</f>
        <v>175.74</v>
      </c>
      <c r="H23" s="2">
        <f>RTD("cqg.rtd", ,"ContractData",A23, "Low",, "T")</f>
        <v>172.70000000000002</v>
      </c>
      <c r="I23" s="4">
        <f>IFERROR(RTD("cqg.rtd",,"StudyData",A23, "PCB","BaseType=Index,Index=1", "Close", "W","0","all",,,,"T")/100,"")</f>
        <v>4.5491189680987015E-3</v>
      </c>
      <c r="J23" s="4">
        <f>IFERROR(RTD("cqg.rtd",,"StudyData",A23, "PCB","BaseType=Index,Index=1", "Close", "M","0","all",,,,"T")/100,"")</f>
        <v>3.1272168361314849E-2</v>
      </c>
      <c r="K23" s="4">
        <f>IFERROR(RTD("cqg.rtd",,"StudyData",A23, "PCB","BaseType=Index,Index=1", "Close", "Q","0","all",,,,"T")/100,"")</f>
        <v>3.4329420135183336E-2</v>
      </c>
      <c r="L23" s="4">
        <f>IFERROR(RTD("cqg.rtd",,"StudyData",A23, "PCB","BaseType=Index,Index=1", "Close", "A","0","all",,,,"T")/100,"")</f>
        <v>0.11719500480307403</v>
      </c>
      <c r="M23" s="6">
        <f>RTD("cqg.rtd", ,"ContractData",A23, "T_CVol",, "T")</f>
        <v>142140.39257500001</v>
      </c>
      <c r="N23" s="8">
        <f xml:space="preserve"> IFERROR(M23/RTD("cqg.rtd",,"StudyData", $A23, "MA", "InputChoice=Vol,MAType=Sim,Period=21", "MA","D","-1","all",,,,"T"),"")</f>
        <v>0.15168398809371791</v>
      </c>
      <c r="O23" s="9">
        <f>IFERROR(D23/RTD("cqg.rtd",,"StudyData","ATR("&amp;A23&amp;",MAType:=Sim,Period:=21)","Bar",, "Close", "D",,,,,,"T"),"")</f>
        <v>0.11600587371512783</v>
      </c>
      <c r="P23" s="10">
        <f xml:space="preserve"> RTD("cqg.rtd",,"StudyData", $A23, "MA", "InputChoice=Close,MAType=Sim,Period=21", "MA","D",,"all",,,,"T")</f>
        <v>174.2961904762</v>
      </c>
      <c r="Q23" s="2">
        <f xml:space="preserve"> RTD("cqg.rtd",,"StudyData",$A23, "StdDev", "InputChoice=Close,Period1=21", "STDDEV","D",,"all",,,,"T")</f>
        <v>4.1672961157000001</v>
      </c>
      <c r="R23" s="2">
        <f t="shared" si="0"/>
        <v>3.6908709995566245E-2</v>
      </c>
    </row>
    <row r="24" spans="1:18" x14ac:dyDescent="0.3">
      <c r="A24" t="s">
        <v>138</v>
      </c>
      <c r="B24" t="str">
        <f>PROPER(RTD("cqg.rtd", ,"ContractData",A24, "LongDescription",, "T"))</f>
        <v>Allstate Corporation</v>
      </c>
      <c r="C24" s="2">
        <f>RTD("cqg.rtd", ,"ContractData",A24, "LastTrade",, "T")</f>
        <v>270.41000000000003</v>
      </c>
      <c r="D24" s="2">
        <f>RTD("cqg.rtd", ,"ContractData",A24, "NetLastTrade",, "T")</f>
        <v>3.410000000000025</v>
      </c>
      <c r="E24" s="4">
        <f>IFERROR(RTD("cqg.rtd", ,"ContractData",A24, "PerCentNetLastTrade",, "T")/100,"")</f>
        <v>1.2771535580524344E-2</v>
      </c>
      <c r="F24" s="2">
        <f>RTD("cqg.rtd", ,"ContractData",A24, "Open",, "T")</f>
        <v>266.95</v>
      </c>
      <c r="G24" s="2">
        <f>RTD("cqg.rtd", ,"ContractData",A24, "High",, "T")</f>
        <v>271.63</v>
      </c>
      <c r="H24" s="2">
        <f>RTD("cqg.rtd", ,"ContractData",A24, "Low",, "T")</f>
        <v>262.02</v>
      </c>
      <c r="I24" s="4">
        <f>IFERROR(RTD("cqg.rtd",,"StudyData",A24, "PCB","BaseType=Index,Index=1", "Close", "W","0","all",,,,"T")/100,"")</f>
        <v>1.277153558052444E-2</v>
      </c>
      <c r="J24" s="4">
        <f>IFERROR(RTD("cqg.rtd",,"StudyData",A24, "PCB","BaseType=Index,Index=1", "Close", "M","0","all",,,,"T")/100,"")</f>
        <v>2.3970009088155261E-2</v>
      </c>
      <c r="K24" s="4">
        <f>IFERROR(RTD("cqg.rtd",,"StudyData",A24, "PCB","BaseType=Index,Index=1", "Close", "Q","0","all",,,,"T")/100,"")</f>
        <v>0.13646297385895617</v>
      </c>
      <c r="L24" s="4">
        <f>IFERROR(RTD("cqg.rtd",,"StudyData",A24, "PCB","BaseType=Index,Index=1", "Close", "A","0","all",,,,"T")/100,"")</f>
        <v>0.29911121787172723</v>
      </c>
      <c r="M24" s="6">
        <f>RTD("cqg.rtd", ,"ContractData",A24, "T_CVol",, "T")</f>
        <v>500585.996766</v>
      </c>
      <c r="N24" s="8">
        <f xml:space="preserve"> IFERROR(M24/RTD("cqg.rtd",,"StudyData", $A24, "MA", "InputChoice=Vol,MAType=Sim,Period=21", "MA","D","-1","all",,,,"T"),"")</f>
        <v>0.30546021279318919</v>
      </c>
      <c r="O24" s="9">
        <f>IFERROR(D24/RTD("cqg.rtd",,"StudyData","ATR("&amp;A24&amp;",MAType:=Sim,Period:=21)","Bar",, "Close", "D",,,,,,"T"),"")</f>
        <v>0.47006695549336686</v>
      </c>
      <c r="P24" s="10">
        <f xml:space="preserve"> RTD("cqg.rtd",,"StudyData", $A24, "MA", "InputChoice=Close,MAType=Sim,Period=21", "MA","D",,"all",,,,"T")</f>
        <v>259.51047619050001</v>
      </c>
      <c r="Q24" s="2">
        <f xml:space="preserve"> RTD("cqg.rtd",,"StudyData",$A24, "StdDev", "InputChoice=Close,Period1=21", "STDDEV","D",,"all",,,,"T")</f>
        <v>9.7252001943999993</v>
      </c>
      <c r="R24" s="2">
        <f t="shared" si="0"/>
        <v>1.1207505852451465</v>
      </c>
    </row>
    <row r="25" spans="1:18" x14ac:dyDescent="0.3">
      <c r="A25" t="s">
        <v>139</v>
      </c>
      <c r="B25" t="str">
        <f>PROPER(RTD("cqg.rtd", ,"ContractData",A25, "LongDescription",, "T"))</f>
        <v>Allegion Plc</v>
      </c>
      <c r="C25" s="2">
        <f>RTD("cqg.rtd", ,"ContractData",A25, "LastTrade",, "T")</f>
        <v>166.15</v>
      </c>
      <c r="D25" s="2">
        <f>RTD("cqg.rtd", ,"ContractData",A25, "NetLastTrade",, "T")</f>
        <v>-2.789999999999992</v>
      </c>
      <c r="E25" s="4">
        <f>IFERROR(RTD("cqg.rtd", ,"ContractData",A25, "PerCentNetLastTrade",, "T")/100,"")</f>
        <v>-1.6514738960577719E-2</v>
      </c>
      <c r="F25" s="2">
        <f>RTD("cqg.rtd", ,"ContractData",A25, "Open",, "T")</f>
        <v>167.70000000000002</v>
      </c>
      <c r="G25" s="2">
        <f>RTD("cqg.rtd", ,"ContractData",A25, "High",, "T")</f>
        <v>167.70000000000002</v>
      </c>
      <c r="H25" s="2">
        <f>RTD("cqg.rtd", ,"ContractData",A25, "Low",, "T")</f>
        <v>165.62</v>
      </c>
      <c r="I25" s="4">
        <f>IFERROR(RTD("cqg.rtd",,"StudyData",A25, "PCB","BaseType=Index,Index=1", "Close", "W","0","all",,,,"T")/100,"")</f>
        <v>-1.6514738960577674E-2</v>
      </c>
      <c r="J25" s="4">
        <f>IFERROR(RTD("cqg.rtd",,"StudyData",A25, "PCB","BaseType=Index,Index=1", "Close", "M","0","all",,,,"T")/100,"")</f>
        <v>5.559085133418043E-2</v>
      </c>
      <c r="K25" s="4">
        <f>IFERROR(RTD("cqg.rtd",,"StudyData",A25, "PCB","BaseType=Index,Index=1", "Close", "Q","0","all",,,,"T")/100,"")</f>
        <v>0.18264645170474764</v>
      </c>
      <c r="L25" s="4">
        <f>IFERROR(RTD("cqg.rtd",,"StudyData",A25, "PCB","BaseType=Index,Index=1", "Close", "A","0","all",,,,"T")/100,"")</f>
        <v>4.3524682828790399E-2</v>
      </c>
      <c r="M25" s="6">
        <f>RTD("cqg.rtd", ,"ContractData",A25, "T_CVol",, "T")</f>
        <v>159539.384307</v>
      </c>
      <c r="N25" s="8">
        <f xml:space="preserve"> IFERROR(M25/RTD("cqg.rtd",,"StudyData", $A25, "MA", "InputChoice=Vol,MAType=Sim,Period=21", "MA","D","-1","all",,,,"T"),"")</f>
        <v>0.11500089848503549</v>
      </c>
      <c r="O25" s="9">
        <f>IFERROR(D25/RTD("cqg.rtd",,"StudyData","ATR("&amp;A25&amp;",MAType:=Sim,Period:=21)","Bar",, "Close", "D",,,,,,"T"),"")</f>
        <v>-0.58050133755953359</v>
      </c>
      <c r="P25" s="10">
        <f xml:space="preserve"> RTD("cqg.rtd",,"StudyData", $A25, "MA", "InputChoice=Close,MAType=Sim,Period=21", "MA","D",,"all",,,,"T")</f>
        <v>152.38238095240001</v>
      </c>
      <c r="Q25" s="2">
        <f xml:space="preserve"> RTD("cqg.rtd",,"StudyData",$A25, "StdDev", "InputChoice=Close,Period1=21", "STDDEV","D",,"all",,,,"T")</f>
        <v>12.354102809800001</v>
      </c>
      <c r="R25" s="2">
        <f t="shared" si="0"/>
        <v>1.1144167455591116</v>
      </c>
    </row>
    <row r="26" spans="1:18" x14ac:dyDescent="0.3">
      <c r="A26" t="s">
        <v>11</v>
      </c>
      <c r="B26" t="str">
        <f>PROPER(RTD("cqg.rtd", ,"ContractData",A26, "LongDescription",, "T"))</f>
        <v>Applied Materials</v>
      </c>
      <c r="C26" s="2">
        <f>RTD("cqg.rtd", ,"ContractData",A26, "LastTrade",, "T")</f>
        <v>531.75</v>
      </c>
      <c r="D26" s="2">
        <f>RTD("cqg.rtd", ,"ContractData",A26, "NetLastTrade",, "T")</f>
        <v>-7.3899999999999864</v>
      </c>
      <c r="E26" s="4">
        <f>IFERROR(RTD("cqg.rtd", ,"ContractData",A26, "PerCentNetLastTrade",, "T")/100,"")</f>
        <v>-1.3707014875542531E-2</v>
      </c>
      <c r="F26" s="2">
        <f>RTD("cqg.rtd", ,"ContractData",A26, "Open",, "T")</f>
        <v>555</v>
      </c>
      <c r="G26" s="2">
        <f>RTD("cqg.rtd", ,"ContractData",A26, "High",, "T")</f>
        <v>555.32000000000005</v>
      </c>
      <c r="H26" s="2">
        <f>RTD("cqg.rtd", ,"ContractData",A26, "Low",, "T")</f>
        <v>527.06000000000006</v>
      </c>
      <c r="I26" s="4">
        <f>IFERROR(RTD("cqg.rtd",,"StudyData",A26, "PCB","BaseType=Index,Index=1", "Close", "W","0","all",,,,"T")/100,"")</f>
        <v>-1.3707014875542505E-2</v>
      </c>
      <c r="J26" s="4">
        <f>IFERROR(RTD("cqg.rtd",,"StudyData",A26, "PCB","BaseType=Index,Index=1", "Close", "M","0","all",,,,"T")/100,"")</f>
        <v>4.7432387180648815E-2</v>
      </c>
      <c r="K26" s="4">
        <f>IFERROR(RTD("cqg.rtd",,"StudyData",A26, "PCB","BaseType=Index,Index=1", "Close", "Q","0","all",,,,"T")/100,"")</f>
        <v>-0.26452282157676349</v>
      </c>
      <c r="L26" s="4">
        <f>IFERROR(RTD("cqg.rtd",,"StudyData",A26, "PCB","BaseType=Index,Index=1", "Close", "A","0","all",,,,"T")/100,"")</f>
        <v>1.0691466594030894</v>
      </c>
      <c r="M26" s="6">
        <f>RTD("cqg.rtd", ,"ContractData",A26, "T_CVol",, "T")</f>
        <v>1877509.646374</v>
      </c>
      <c r="N26" s="8">
        <f xml:space="preserve"> IFERROR(M26/RTD("cqg.rtd",,"StudyData", $A26, "MA", "InputChoice=Vol,MAType=Sim,Period=21", "MA","D","-1","all",,,,"T"),"")</f>
        <v>0.2559130026677624</v>
      </c>
      <c r="O26" s="9">
        <f>IFERROR(D26/RTD("cqg.rtd",,"StudyData","ATR("&amp;A26&amp;",MAType:=Sim,Period:=21)","Bar",, "Close", "D",,,,,,"T"),"")</f>
        <v>-0.19870678617144732</v>
      </c>
      <c r="P26" s="10">
        <f xml:space="preserve"> RTD("cqg.rtd",,"StudyData", $A26, "MA", "InputChoice=Close,MAType=Sim,Period=21", "MA","D",,"all",,,,"T")</f>
        <v>534.33380952380003</v>
      </c>
      <c r="Q26" s="2">
        <f xml:space="preserve"> RTD("cqg.rtd",,"StudyData",$A26, "StdDev", "InputChoice=Close,Period1=21", "STDDEV","D",,"all",,,,"T")</f>
        <v>35.114381462399997</v>
      </c>
      <c r="R26" s="2">
        <f t="shared" si="0"/>
        <v>-7.3582658050426894E-2</v>
      </c>
    </row>
    <row r="27" spans="1:18" x14ac:dyDescent="0.3">
      <c r="A27" t="s">
        <v>140</v>
      </c>
      <c r="B27" t="str">
        <f>PROPER(RTD("cqg.rtd", ,"ContractData",A27, "LongDescription",, "T"))</f>
        <v>Amcor Plc</v>
      </c>
      <c r="C27" s="2">
        <f>RTD("cqg.rtd", ,"ContractData",A27, "LastTrade",, "T")</f>
        <v>47.03</v>
      </c>
      <c r="D27" s="2">
        <f>RTD("cqg.rtd", ,"ContractData",A27, "NetLastTrade",, "T")</f>
        <v>-0.82999999999999829</v>
      </c>
      <c r="E27" s="4">
        <f>IFERROR(RTD("cqg.rtd", ,"ContractData",A27, "PerCentNetLastTrade",, "T")/100,"")</f>
        <v>-1.7342248223986625E-2</v>
      </c>
      <c r="F27" s="2">
        <f>RTD("cqg.rtd", ,"ContractData",A27, "Open",, "T")</f>
        <v>47.39</v>
      </c>
      <c r="G27" s="2">
        <f>RTD("cqg.rtd", ,"ContractData",A27, "High",, "T")</f>
        <v>47.39</v>
      </c>
      <c r="H27" s="2">
        <f>RTD("cqg.rtd", ,"ContractData",A27, "Low",, "T")</f>
        <v>46.88</v>
      </c>
      <c r="I27" s="4">
        <f>IFERROR(RTD("cqg.rtd",,"StudyData",A27, "PCB","BaseType=Index,Index=1", "Close", "W","0","all",,,,"T")/100,"")</f>
        <v>-1.7342248223986591E-2</v>
      </c>
      <c r="J27" s="4">
        <f>IFERROR(RTD("cqg.rtd",,"StudyData",A27, "PCB","BaseType=Index,Index=1", "Close", "M","0","all",,,,"T")/100,"")</f>
        <v>4.7905525846702289E-2</v>
      </c>
      <c r="K27" s="4">
        <f>IFERROR(RTD("cqg.rtd",,"StudyData",A27, "PCB","BaseType=Index,Index=1", "Close", "Q","0","all",,,,"T")/100,"")</f>
        <v>8.4890426758938861E-2</v>
      </c>
      <c r="L27" s="4">
        <f>IFERROR(RTD("cqg.rtd",,"StudyData",A27, "PCB","BaseType=Index,Index=1", "Close", "A","0","all",,,,"T")/100,"")</f>
        <v>0.12781774580335725</v>
      </c>
      <c r="M27" s="6">
        <f>RTD("cqg.rtd", ,"ContractData",A27, "T_CVol",, "T")</f>
        <v>603807.21956700005</v>
      </c>
      <c r="N27" s="8">
        <f xml:space="preserve"> IFERROR(M27/RTD("cqg.rtd",,"StudyData", $A27, "MA", "InputChoice=Vol,MAType=Sim,Period=21", "MA","D","-1","all",,,,"T"),"")</f>
        <v>0.16612936022800992</v>
      </c>
      <c r="O27" s="9">
        <f>IFERROR(D27/RTD("cqg.rtd",,"StudyData","ATR("&amp;A27&amp;",MAType:=Sim,Period:=21)","Bar",, "Close", "D",,,,,,"T"),"")</f>
        <v>-0.66577540105171595</v>
      </c>
      <c r="P27" s="10">
        <f xml:space="preserve"> RTD("cqg.rtd",,"StudyData", $A27, "MA", "InputChoice=Close,MAType=Sim,Period=21", "MA","D",,"all",,,,"T")</f>
        <v>45.004761904799999</v>
      </c>
      <c r="Q27" s="2">
        <f xml:space="preserve"> RTD("cqg.rtd",,"StudyData",$A27, "StdDev", "InputChoice=Close,Period1=21", "STDDEV","D",,"all",,,,"T")</f>
        <v>1.7351262313</v>
      </c>
      <c r="R27" s="2">
        <f t="shared" si="0"/>
        <v>1.1671992842172891</v>
      </c>
    </row>
    <row r="28" spans="1:18" x14ac:dyDescent="0.3">
      <c r="A28" t="s">
        <v>12</v>
      </c>
      <c r="B28" t="str">
        <f>PROPER(RTD("cqg.rtd", ,"ContractData",A28, "LongDescription",, "T"))</f>
        <v>Adv Micro Devices</v>
      </c>
      <c r="C28" s="2">
        <f>RTD("cqg.rtd", ,"ContractData",A28, "LastTrade",, "T")</f>
        <v>478.31</v>
      </c>
      <c r="D28" s="2">
        <f>RTD("cqg.rtd", ,"ContractData",A28, "NetLastTrade",, "T")</f>
        <v>-5.0500000000000114</v>
      </c>
      <c r="E28" s="4">
        <f>IFERROR(RTD("cqg.rtd", ,"ContractData",A28, "PerCentNetLastTrade",, "T")/100,"")</f>
        <v>-1.0447699437272426E-2</v>
      </c>
      <c r="F28" s="2">
        <f>RTD("cqg.rtd", ,"ContractData",A28, "Open",, "T")</f>
        <v>477.09000000000003</v>
      </c>
      <c r="G28" s="2">
        <f>RTD("cqg.rtd", ,"ContractData",A28, "High",, "T")</f>
        <v>483.36</v>
      </c>
      <c r="H28" s="2">
        <f>RTD("cqg.rtd", ,"ContractData",A28, "Low",, "T")</f>
        <v>470.68</v>
      </c>
      <c r="I28" s="4">
        <f>IFERROR(RTD("cqg.rtd",,"StudyData",A28, "PCB","BaseType=Index,Index=1", "Close", "W","0","all",,,,"T")/100,"")</f>
        <v>-1.0447699437272449E-2</v>
      </c>
      <c r="J28" s="4">
        <f>IFERROR(RTD("cqg.rtd",,"StudyData",A28, "PCB","BaseType=Index,Index=1", "Close", "M","0","all",,,,"T")/100,"")</f>
        <v>4.536385592775318E-3</v>
      </c>
      <c r="K28" s="4">
        <f>IFERROR(RTD("cqg.rtd",,"StudyData",A28, "PCB","BaseType=Index,Index=1", "Close", "Q","0","all",,,,"T")/100,"")</f>
        <v>-0.17661944191010651</v>
      </c>
      <c r="L28" s="4">
        <f>IFERROR(RTD("cqg.rtd",,"StudyData",A28, "PCB","BaseType=Index,Index=1", "Close", "A","0","all",,,,"T")/100,"")</f>
        <v>1.2334236085169965</v>
      </c>
      <c r="M28" s="6">
        <f>RTD("cqg.rtd", ,"ContractData",A28, "T_CVol",, "T")</f>
        <v>9613486.8192389999</v>
      </c>
      <c r="N28" s="8">
        <f xml:space="preserve"> IFERROR(M28/RTD("cqg.rtd",,"StudyData", $A28, "MA", "InputChoice=Vol,MAType=Sim,Period=21", "MA","D","-1","all",,,,"T"),"")</f>
        <v>0.324944067353647</v>
      </c>
      <c r="O28" s="9">
        <f>IFERROR(D28/RTD("cqg.rtd",,"StudyData","ATR("&amp;A28&amp;",MAType:=Sim,Period:=21)","Bar",, "Close", "D",,,,,,"T"),"")</f>
        <v>-0.13231771223241995</v>
      </c>
      <c r="P28" s="10">
        <f xml:space="preserve"> RTD("cqg.rtd",,"StudyData", $A28, "MA", "InputChoice=Close,MAType=Sim,Period=21", "MA","D",,"all",,,,"T")</f>
        <v>502.24857142859997</v>
      </c>
      <c r="Q28" s="2">
        <f xml:space="preserve"> RTD("cqg.rtd",,"StudyData",$A28, "StdDev", "InputChoice=Close,Period1=21", "STDDEV","D",,"all",,,,"T")</f>
        <v>31.3488947608</v>
      </c>
      <c r="R28" s="2">
        <f t="shared" si="0"/>
        <v>-0.76361771639023734</v>
      </c>
    </row>
    <row r="29" spans="1:18" x14ac:dyDescent="0.3">
      <c r="A29" t="s">
        <v>141</v>
      </c>
      <c r="B29" t="str">
        <f>PROPER(RTD("cqg.rtd", ,"ContractData",A29, "LongDescription",, "T"))</f>
        <v>Ametek Inc New</v>
      </c>
      <c r="C29" s="2">
        <f>RTD("cqg.rtd", ,"ContractData",A29, "LastTrade",, "T")</f>
        <v>253.33</v>
      </c>
      <c r="D29" s="2">
        <f>RTD("cqg.rtd", ,"ContractData",A29, "NetLastTrade",, "T")</f>
        <v>-0.32999999999998408</v>
      </c>
      <c r="E29" s="4">
        <f>IFERROR(RTD("cqg.rtd", ,"ContractData",A29, "PerCentNetLastTrade",, "T")/100,"")</f>
        <v>-1.3009540329575022E-3</v>
      </c>
      <c r="F29" s="2">
        <f>RTD("cqg.rtd", ,"ContractData",A29, "Open",, "T")</f>
        <v>255.26000000000002</v>
      </c>
      <c r="G29" s="2">
        <f>RTD("cqg.rtd", ,"ContractData",A29, "High",, "T")</f>
        <v>256.89</v>
      </c>
      <c r="H29" s="2">
        <f>RTD("cqg.rtd", ,"ContractData",A29, "Low",, "T")</f>
        <v>252.49</v>
      </c>
      <c r="I29" s="4">
        <f>IFERROR(RTD("cqg.rtd",,"StudyData",A29, "PCB","BaseType=Index,Index=1", "Close", "W","0","all",,,,"T")/100,"")</f>
        <v>-1.3009540329574395E-3</v>
      </c>
      <c r="J29" s="4">
        <f>IFERROR(RTD("cqg.rtd",,"StudyData",A29, "PCB","BaseType=Index,Index=1", "Close", "M","0","all",,,,"T")/100,"")</f>
        <v>4.8074138430350438E-2</v>
      </c>
      <c r="K29" s="4">
        <f>IFERROR(RTD("cqg.rtd",,"StudyData",A29, "PCB","BaseType=Index,Index=1", "Close", "Q","0","all",,,,"T")/100,"")</f>
        <v>4.7077787881292944E-2</v>
      </c>
      <c r="L29" s="4">
        <f>IFERROR(RTD("cqg.rtd",,"StudyData",A29, "PCB","BaseType=Index,Index=1", "Close", "A","0","all",,,,"T")/100,"")</f>
        <v>0.23389021479713609</v>
      </c>
      <c r="M29" s="6">
        <f>RTD("cqg.rtd", ,"ContractData",A29, "T_CVol",, "T")</f>
        <v>194511.18451399999</v>
      </c>
      <c r="N29" s="8">
        <f xml:space="preserve"> IFERROR(M29/RTD("cqg.rtd",,"StudyData", $A29, "MA", "InputChoice=Vol,MAType=Sim,Period=21", "MA","D","-1","all",,,,"T"),"")</f>
        <v>0.16774613095309676</v>
      </c>
      <c r="O29" s="9">
        <f>IFERROR(D29/RTD("cqg.rtd",,"StudyData","ATR("&amp;A29&amp;",MAType:=Sim,Period:=21)","Bar",, "Close", "D",,,,,,"T"),"")</f>
        <v>-5.9195353207075335E-2</v>
      </c>
      <c r="P29" s="10">
        <f xml:space="preserve"> RTD("cqg.rtd",,"StudyData", $A29, "MA", "InputChoice=Close,MAType=Sim,Period=21", "MA","D",,"all",,,,"T")</f>
        <v>241.88190476189999</v>
      </c>
      <c r="Q29" s="2">
        <f xml:space="preserve"> RTD("cqg.rtd",,"StudyData",$A29, "StdDev", "InputChoice=Close,Period1=21", "STDDEV","D",,"all",,,,"T")</f>
        <v>7.1877452713999999</v>
      </c>
      <c r="R29" s="2">
        <f t="shared" si="0"/>
        <v>1.5927241166505905</v>
      </c>
    </row>
    <row r="30" spans="1:18" x14ac:dyDescent="0.3">
      <c r="A30" t="s">
        <v>13</v>
      </c>
      <c r="B30" t="str">
        <f>PROPER(RTD("cqg.rtd", ,"ContractData",A30, "LongDescription",, "T"))</f>
        <v>Amgen</v>
      </c>
      <c r="C30" s="2">
        <f>RTD("cqg.rtd", ,"ContractData",A30, "LastTrade",, "T")</f>
        <v>412.04</v>
      </c>
      <c r="D30" s="2">
        <f>RTD("cqg.rtd", ,"ContractData",A30, "NetLastTrade",, "T")</f>
        <v>1.1000000000000227</v>
      </c>
      <c r="E30" s="4">
        <f>IFERROR(RTD("cqg.rtd", ,"ContractData",A30, "PerCentNetLastTrade",, "T")/100,"")</f>
        <v>2.6767897989974205E-3</v>
      </c>
      <c r="F30" s="2">
        <f>RTD("cqg.rtd", ,"ContractData",A30, "Open",, "T")</f>
        <v>408.46000000000004</v>
      </c>
      <c r="G30" s="2">
        <f>RTD("cqg.rtd", ,"ContractData",A30, "High",, "T")</f>
        <v>413.43</v>
      </c>
      <c r="H30" s="2">
        <f>RTD("cqg.rtd", ,"ContractData",A30, "Low",, "T")</f>
        <v>406.42</v>
      </c>
      <c r="I30" s="4">
        <f>IFERROR(RTD("cqg.rtd",,"StudyData",A30, "PCB","BaseType=Index,Index=1", "Close", "W","0","all",,,,"T")/100,"")</f>
        <v>2.676789798997476E-3</v>
      </c>
      <c r="J30" s="4">
        <f>IFERROR(RTD("cqg.rtd",,"StudyData",A30, "PCB","BaseType=Index,Index=1", "Close", "M","0","all",,,,"T")/100,"")</f>
        <v>6.9789178523211121E-2</v>
      </c>
      <c r="K30" s="4">
        <f>IFERROR(RTD("cqg.rtd",,"StudyData",A30, "PCB","BaseType=Index,Index=1", "Close", "Q","0","all",,,,"T")/100,"")</f>
        <v>0.13785485474428372</v>
      </c>
      <c r="L30" s="4">
        <f>IFERROR(RTD("cqg.rtd",,"StudyData",A30, "PCB","BaseType=Index,Index=1", "Close", "A","0","all",,,,"T")/100,"")</f>
        <v>0.25886774006293733</v>
      </c>
      <c r="M30" s="6">
        <f>RTD("cqg.rtd", ,"ContractData",A30, "T_CVol",, "T")</f>
        <v>510244.62756200001</v>
      </c>
      <c r="N30" s="8">
        <f xml:space="preserve"> IFERROR(M30/RTD("cqg.rtd",,"StudyData", $A30, "MA", "InputChoice=Vol,MAType=Sim,Period=21", "MA","D","-1","all",,,,"T"),"")</f>
        <v>0.19160243374711783</v>
      </c>
      <c r="O30" s="9">
        <f>IFERROR(D30/RTD("cqg.rtd",,"StudyData","ATR("&amp;A30&amp;",MAType:=Sim,Period:=21)","Bar",, "Close", "D",,,,,,"T"),"")</f>
        <v>9.5842668658562502E-2</v>
      </c>
      <c r="P30" s="10">
        <f xml:space="preserve"> RTD("cqg.rtd",,"StudyData", $A30, "MA", "InputChoice=Close,MAType=Sim,Period=21", "MA","D",,"all",,,,"T")</f>
        <v>380.48761904759999</v>
      </c>
      <c r="Q30" s="2">
        <f xml:space="preserve"> RTD("cqg.rtd",,"StudyData",$A30, "StdDev", "InputChoice=Close,Period1=21", "STDDEV","D",,"all",,,,"T")</f>
        <v>17.248369945</v>
      </c>
      <c r="R30" s="2">
        <f t="shared" si="0"/>
        <v>1.8292963945585194</v>
      </c>
    </row>
    <row r="31" spans="1:18" x14ac:dyDescent="0.3">
      <c r="A31" t="s">
        <v>142</v>
      </c>
      <c r="B31" t="str">
        <f>PROPER(RTD("cqg.rtd", ,"ContractData",A31, "LongDescription",, "T"))</f>
        <v>Ameriprise Financial Inc</v>
      </c>
      <c r="C31" s="2">
        <f>RTD("cqg.rtd", ,"ContractData",A31, "LastTrade",, "T")</f>
        <v>561.36</v>
      </c>
      <c r="D31" s="2">
        <f>RTD("cqg.rtd", ,"ContractData",A31, "NetLastTrade",, "T")</f>
        <v>9.3799999999999955</v>
      </c>
      <c r="E31" s="4">
        <f>IFERROR(RTD("cqg.rtd", ,"ContractData",A31, "PerCentNetLastTrade",, "T")/100,"")</f>
        <v>1.6993369324975541E-2</v>
      </c>
      <c r="F31" s="2">
        <f>RTD("cqg.rtd", ,"ContractData",A31, "Open",, "T")</f>
        <v>555.74</v>
      </c>
      <c r="G31" s="2">
        <f>RTD("cqg.rtd", ,"ContractData",A31, "High",, "T")</f>
        <v>562.41999999999996</v>
      </c>
      <c r="H31" s="2">
        <f>RTD("cqg.rtd", ,"ContractData",A31, "Low",, "T")</f>
        <v>550.25</v>
      </c>
      <c r="I31" s="4">
        <f>IFERROR(RTD("cqg.rtd",,"StudyData",A31, "PCB","BaseType=Index,Index=1", "Close", "W","0","all",,,,"T")/100,"")</f>
        <v>1.6993369324975534E-2</v>
      </c>
      <c r="J31" s="4">
        <f>IFERROR(RTD("cqg.rtd",,"StudyData",A31, "PCB","BaseType=Index,Index=1", "Close", "M","0","all",,,,"T")/100,"")</f>
        <v>2.843324051003954E-2</v>
      </c>
      <c r="K31" s="4">
        <f>IFERROR(RTD("cqg.rtd",,"StudyData",A31, "PCB","BaseType=Index,Index=1", "Close", "Q","0","all",,,,"T")/100,"")</f>
        <v>0.22364635103322</v>
      </c>
      <c r="L31" s="4">
        <f>IFERROR(RTD("cqg.rtd",,"StudyData",A31, "PCB","BaseType=Index,Index=1", "Close", "A","0","all",,,,"T")/100,"")</f>
        <v>0.14483827548231834</v>
      </c>
      <c r="M31" s="6">
        <f>RTD("cqg.rtd", ,"ContractData",A31, "T_CVol",, "T")</f>
        <v>79316.027604999996</v>
      </c>
      <c r="N31" s="8">
        <f xml:space="preserve"> IFERROR(M31/RTD("cqg.rtd",,"StudyData", $A31, "MA", "InputChoice=Vol,MAType=Sim,Period=21", "MA","D","-1","all",,,,"T"),"")</f>
        <v>0.1404203328970208</v>
      </c>
      <c r="O31" s="9">
        <f>IFERROR(D31/RTD("cqg.rtd",,"StudyData","ATR("&amp;A31&amp;",MAType:=Sim,Period:=21)","Bar",, "Close", "D",,,,,,"T"),"")</f>
        <v>0.76339960469979062</v>
      </c>
      <c r="P31" s="10">
        <f xml:space="preserve"> RTD("cqg.rtd",,"StudyData", $A31, "MA", "InputChoice=Close,MAType=Sim,Period=21", "MA","D",,"all",,,,"T")</f>
        <v>538.60333333330004</v>
      </c>
      <c r="Q31" s="2">
        <f xml:space="preserve"> RTD("cqg.rtd",,"StudyData",$A31, "StdDev", "InputChoice=Close,Period1=21", "STDDEV","D",,"all",,,,"T")</f>
        <v>14.024601287399999</v>
      </c>
      <c r="R31" s="2">
        <f t="shared" si="0"/>
        <v>1.6226248575882898</v>
      </c>
    </row>
    <row r="32" spans="1:18" x14ac:dyDescent="0.3">
      <c r="A32" t="s">
        <v>143</v>
      </c>
      <c r="B32" t="str">
        <f>PROPER(RTD("cqg.rtd", ,"ContractData",A32, "LongDescription",, "T"))</f>
        <v>American Tower Corp Cla</v>
      </c>
      <c r="C32" s="2">
        <f>RTD("cqg.rtd", ,"ContractData",A32, "LastTrade",, "T")</f>
        <v>169.28</v>
      </c>
      <c r="D32" s="2">
        <f>RTD("cqg.rtd", ,"ContractData",A32, "NetLastTrade",, "T")</f>
        <v>-3.2599999999999909</v>
      </c>
      <c r="E32" s="4">
        <f>IFERROR(RTD("cqg.rtd", ,"ContractData",A32, "PerCentNetLastTrade",, "T")/100,"")</f>
        <v>-1.8894169467949463E-2</v>
      </c>
      <c r="F32" s="2">
        <f>RTD("cqg.rtd", ,"ContractData",A32, "Open",, "T")</f>
        <v>171.26</v>
      </c>
      <c r="G32" s="2">
        <f>RTD("cqg.rtd", ,"ContractData",A32, "High",, "T")</f>
        <v>171.62</v>
      </c>
      <c r="H32" s="2">
        <f>RTD("cqg.rtd", ,"ContractData",A32, "Low",, "T")</f>
        <v>168.72</v>
      </c>
      <c r="I32" s="4">
        <f>IFERROR(RTD("cqg.rtd",,"StudyData",A32, "PCB","BaseType=Index,Index=1", "Close", "W","0","all",,,,"T")/100,"")</f>
        <v>-1.8894169467949407E-2</v>
      </c>
      <c r="J32" s="4">
        <f>IFERROR(RTD("cqg.rtd",,"StudyData",A32, "PCB","BaseType=Index,Index=1", "Close", "M","0","all",,,,"T")/100,"")</f>
        <v>-2.3534840793724112E-2</v>
      </c>
      <c r="K32" s="4">
        <f>IFERROR(RTD("cqg.rtd",,"StudyData",A32, "PCB","BaseType=Index,Index=1", "Close", "Q","0","all",,,,"T")/100,"")</f>
        <v>3.4908601821850023E-2</v>
      </c>
      <c r="L32" s="4">
        <f>IFERROR(RTD("cqg.rtd",,"StudyData",A32, "PCB","BaseType=Index,Index=1", "Close", "A","0","all",,,,"T")/100,"")</f>
        <v>-3.5826166201515026E-2</v>
      </c>
      <c r="M32" s="6">
        <f>RTD("cqg.rtd", ,"ContractData",A32, "T_CVol",, "T")</f>
        <v>493903.78869399999</v>
      </c>
      <c r="N32" s="8">
        <f xml:space="preserve"> IFERROR(M32/RTD("cqg.rtd",,"StudyData", $A32, "MA", "InputChoice=Vol,MAType=Sim,Period=21", "MA","D","-1","all",,,,"T"),"")</f>
        <v>0.15806383423703732</v>
      </c>
      <c r="O32" s="9">
        <f>IFERROR(D32/RTD("cqg.rtd",,"StudyData","ATR("&amp;A32&amp;",MAType:=Sim,Period:=21)","Bar",, "Close", "D",,,,,,"T"),"")</f>
        <v>-0.65700575815801843</v>
      </c>
      <c r="P32" s="10">
        <f xml:space="preserve"> RTD("cqg.rtd",,"StudyData", $A32, "MA", "InputChoice=Close,MAType=Sim,Period=21", "MA","D",,"all",,,,"T")</f>
        <v>169.9252380952</v>
      </c>
      <c r="Q32" s="2">
        <f xml:space="preserve"> RTD("cqg.rtd",,"StudyData",$A32, "StdDev", "InputChoice=Close,Period1=21", "STDDEV","D",,"all",,,,"T")</f>
        <v>3.7201057575999998</v>
      </c>
      <c r="R32" s="2">
        <f t="shared" si="0"/>
        <v>-0.173446169878856</v>
      </c>
    </row>
    <row r="33" spans="1:18" x14ac:dyDescent="0.3">
      <c r="A33" t="s">
        <v>14</v>
      </c>
      <c r="B33" t="str">
        <f>PROPER(RTD("cqg.rtd", ,"ContractData",A33, "LongDescription",, "T"))</f>
        <v>Amazon.Com Inc</v>
      </c>
      <c r="C33" s="2">
        <f>RTD("cqg.rtd", ,"ContractData",A33, "LastTrade",, "T")</f>
        <v>279.40000000000003</v>
      </c>
      <c r="D33" s="2">
        <f>RTD("cqg.rtd", ,"ContractData",A33, "NetLastTrade",, "T")</f>
        <v>4.9200000000000159</v>
      </c>
      <c r="E33" s="4">
        <f>IFERROR(RTD("cqg.rtd", ,"ContractData",A33, "PerCentNetLastTrade",, "T")/100,"")</f>
        <v>1.7924803264354416E-2</v>
      </c>
      <c r="F33" s="2">
        <f>RTD("cqg.rtd", ,"ContractData",A33, "Open",, "T")</f>
        <v>274.01</v>
      </c>
      <c r="G33" s="2">
        <f>RTD("cqg.rtd", ,"ContractData",A33, "High",, "T")</f>
        <v>279.92</v>
      </c>
      <c r="H33" s="2">
        <f>RTD("cqg.rtd", ,"ContractData",A33, "Low",, "T")</f>
        <v>273.60000000000002</v>
      </c>
      <c r="I33" s="4">
        <f>IFERROR(RTD("cqg.rtd",,"StudyData",A33, "PCB","BaseType=Index,Index=1", "Close", "W","0","all",,,,"T")/100,"")</f>
        <v>1.7924803264354475E-2</v>
      </c>
      <c r="J33" s="4">
        <f>IFERROR(RTD("cqg.rtd",,"StudyData",A33, "PCB","BaseType=Index,Index=1", "Close", "M","0","all",,,,"T")/100,"")</f>
        <v>2.8794462036969035E-2</v>
      </c>
      <c r="K33" s="4">
        <f>IFERROR(RTD("cqg.rtd",,"StudyData",A33, "PCB","BaseType=Index,Index=1", "Close", "Q","0","all",,,,"T")/100,"")</f>
        <v>0.17227490140135956</v>
      </c>
      <c r="L33" s="4">
        <f>IFERROR(RTD("cqg.rtd",,"StudyData",A33, "PCB","BaseType=Index,Index=1", "Close", "A","0","all",,,,"T")/100,"")</f>
        <v>0.21046703058660443</v>
      </c>
      <c r="M33" s="6">
        <f>RTD("cqg.rtd", ,"ContractData",A33, "T_CVol",, "T")</f>
        <v>12313431.180049</v>
      </c>
      <c r="N33" s="8">
        <f xml:space="preserve"> IFERROR(M33/RTD("cqg.rtd",,"StudyData", $A33, "MA", "InputChoice=Vol,MAType=Sim,Period=21", "MA","D","-1","all",,,,"T"),"")</f>
        <v>0.25034704009487219</v>
      </c>
      <c r="O33" s="9">
        <f>IFERROR(D33/RTD("cqg.rtd",,"StudyData","ATR("&amp;A33&amp;",MAType:=Sim,Period:=21)","Bar",, "Close", "D",,,,,,"T"),"")</f>
        <v>0.55036488574162634</v>
      </c>
      <c r="P33" s="10">
        <f xml:space="preserve"> RTD("cqg.rtd",,"StudyData", $A33, "MA", "InputChoice=Close,MAType=Sim,Period=21", "MA","D",,"all",,,,"T")</f>
        <v>252.9166666667</v>
      </c>
      <c r="Q33" s="2">
        <f xml:space="preserve"> RTD("cqg.rtd",,"StudyData",$A33, "StdDev", "InputChoice=Close,Period1=21", "STDDEV","D",,"all",,,,"T")</f>
        <v>17.997311527600001</v>
      </c>
      <c r="R33" s="2">
        <f t="shared" si="0"/>
        <v>1.471516081315045</v>
      </c>
    </row>
    <row r="34" spans="1:18" x14ac:dyDescent="0.3">
      <c r="A34" t="s">
        <v>144</v>
      </c>
      <c r="B34" t="str">
        <f>PROPER(RTD("cqg.rtd", ,"ContractData",A34, "LongDescription",, "T"))</f>
        <v>Arista Networks, Inc.</v>
      </c>
      <c r="C34" s="2">
        <f>RTD("cqg.rtd", ,"ContractData",A34, "LastTrade",, "T")</f>
        <v>191.16</v>
      </c>
      <c r="D34" s="2">
        <f>RTD("cqg.rtd", ,"ContractData",A34, "NetLastTrade",, "T")</f>
        <v>2.4899999999999807</v>
      </c>
      <c r="E34" s="4">
        <f>IFERROR(RTD("cqg.rtd", ,"ContractData",A34, "PerCentNetLastTrade",, "T")/100,"")</f>
        <v>1.319764668468755E-2</v>
      </c>
      <c r="F34" s="2">
        <f>RTD("cqg.rtd", ,"ContractData",A34, "Open",, "T")</f>
        <v>192.49</v>
      </c>
      <c r="G34" s="2">
        <f>RTD("cqg.rtd", ,"ContractData",A34, "High",, "T")</f>
        <v>195.70000000000002</v>
      </c>
      <c r="H34" s="2">
        <f>RTD("cqg.rtd", ,"ContractData",A34, "Low",, "T")</f>
        <v>187.03</v>
      </c>
      <c r="I34" s="4">
        <f>IFERROR(RTD("cqg.rtd",,"StudyData",A34, "PCB","BaseType=Index,Index=1", "Close", "W","0","all",,,,"T")/100,"")</f>
        <v>1.3197646684687448E-2</v>
      </c>
      <c r="J34" s="4">
        <f>IFERROR(RTD("cqg.rtd",,"StudyData",A34, "PCB","BaseType=Index,Index=1", "Close", "M","0","all",,,,"T")/100,"")</f>
        <v>5.9939007485444985E-2</v>
      </c>
      <c r="K34" s="4">
        <f>IFERROR(RTD("cqg.rtd",,"StudyData",A34, "PCB","BaseType=Index,Index=1", "Close", "Q","0","all",,,,"T")/100,"")</f>
        <v>0.12526489286555215</v>
      </c>
      <c r="L34" s="4">
        <f>IFERROR(RTD("cqg.rtd",,"StudyData",A34, "PCB","BaseType=Index,Index=1", "Close", "A","0","all",,,,"T")/100,"")</f>
        <v>0.45890254140273212</v>
      </c>
      <c r="M34" s="6">
        <f>RTD("cqg.rtd", ,"ContractData",A34, "T_CVol",, "T")</f>
        <v>2192927.6877939999</v>
      </c>
      <c r="N34" s="8">
        <f xml:space="preserve"> IFERROR(M34/RTD("cqg.rtd",,"StudyData", $A34, "MA", "InputChoice=Vol,MAType=Sim,Period=21", "MA","D","-1","all",,,,"T"),"")</f>
        <v>0.2751725426999182</v>
      </c>
      <c r="O34" s="9">
        <f>IFERROR(D34/RTD("cqg.rtd",,"StudyData","ATR("&amp;A34&amp;",MAType:=Sim,Period:=21)","Bar",, "Close", "D",,,,,,"T"),"")</f>
        <v>0.22835058299458966</v>
      </c>
      <c r="P34" s="10">
        <f xml:space="preserve"> RTD("cqg.rtd",,"StudyData", $A34, "MA", "InputChoice=Close,MAType=Sim,Period=21", "MA","D",,"all",,,,"T")</f>
        <v>177.9466666667</v>
      </c>
      <c r="Q34" s="2">
        <f xml:space="preserve"> RTD("cqg.rtd",,"StudyData",$A34, "StdDev", "InputChoice=Close,Period1=21", "STDDEV","D",,"all",,,,"T")</f>
        <v>9.7708469845000003</v>
      </c>
      <c r="R34" s="2">
        <f t="shared" si="0"/>
        <v>1.3523222044374448</v>
      </c>
    </row>
    <row r="35" spans="1:18" x14ac:dyDescent="0.3">
      <c r="A35" t="s">
        <v>145</v>
      </c>
      <c r="B35" t="str">
        <f>PROPER(RTD("cqg.rtd", ,"ContractData",A35, "LongDescription",, "T"))</f>
        <v>Aon Corporation</v>
      </c>
      <c r="C35" s="2">
        <f>RTD("cqg.rtd", ,"ContractData",A35, "LastTrade",, "T")</f>
        <v>357.61</v>
      </c>
      <c r="D35" s="2">
        <f>RTD("cqg.rtd", ,"ContractData",A35, "NetLastTrade",, "T")</f>
        <v>-0.68999999999999773</v>
      </c>
      <c r="E35" s="4">
        <f>IFERROR(RTD("cqg.rtd", ,"ContractData",A35, "PerCentNetLastTrade",, "T")/100,"")</f>
        <v>-1.9257605358638014E-3</v>
      </c>
      <c r="F35" s="2">
        <f>RTD("cqg.rtd", ,"ContractData",A35, "Open",, "T")</f>
        <v>357.7</v>
      </c>
      <c r="G35" s="2">
        <f>RTD("cqg.rtd", ,"ContractData",A35, "High",, "T")</f>
        <v>359.53000000000003</v>
      </c>
      <c r="H35" s="2">
        <f>RTD("cqg.rtd", ,"ContractData",A35, "Low",, "T")</f>
        <v>354.99</v>
      </c>
      <c r="I35" s="4">
        <f>IFERROR(RTD("cqg.rtd",,"StudyData",A35, "PCB","BaseType=Index,Index=1", "Close", "W","0","all",,,,"T")/100,"")</f>
        <v>-1.9257605358637946E-3</v>
      </c>
      <c r="J35" s="4">
        <f>IFERROR(RTD("cqg.rtd",,"StudyData",A35, "PCB","BaseType=Index,Index=1", "Close", "M","0","all",,,,"T")/100,"")</f>
        <v>-8.154208847593946E-3</v>
      </c>
      <c r="K35" s="4">
        <f>IFERROR(RTD("cqg.rtd",,"StudyData",A35, "PCB","BaseType=Index,Index=1", "Close", "Q","0","all",,,,"T")/100,"")</f>
        <v>7.8145256112635342E-2</v>
      </c>
      <c r="L35" s="4">
        <f>IFERROR(RTD("cqg.rtd",,"StudyData",A35, "PCB","BaseType=Index,Index=1", "Close", "A","0","all",,,,"T")/100,"")</f>
        <v>1.3403990024937709E-2</v>
      </c>
      <c r="M35" s="6">
        <f>RTD("cqg.rtd", ,"ContractData",A35, "T_CVol",, "T")</f>
        <v>112801.076277</v>
      </c>
      <c r="N35" s="8">
        <f xml:space="preserve"> IFERROR(M35/RTD("cqg.rtd",,"StudyData", $A35, "MA", "InputChoice=Vol,MAType=Sim,Period=21", "MA","D","-1","all",,,,"T"),"")</f>
        <v>7.8128125708540108E-2</v>
      </c>
      <c r="O35" s="9">
        <f>IFERROR(D35/RTD("cqg.rtd",,"StudyData","ATR("&amp;A35&amp;",MAType:=Sim,Period:=21)","Bar",, "Close", "D",,,,,,"T"),"")</f>
        <v>-7.2522522522413396E-2</v>
      </c>
      <c r="P35" s="10">
        <f xml:space="preserve"> RTD("cqg.rtd",,"StudyData", $A35, "MA", "InputChoice=Close,MAType=Sim,Period=21", "MA","D",,"all",,,,"T")</f>
        <v>362.51619047619999</v>
      </c>
      <c r="Q35" s="2">
        <f xml:space="preserve"> RTD("cqg.rtd",,"StudyData",$A35, "StdDev", "InputChoice=Close,Period1=21", "STDDEV","D",,"all",,,,"T")</f>
        <v>6.9939861759999999</v>
      </c>
      <c r="R35" s="2">
        <f t="shared" si="0"/>
        <v>-0.70148701366263344</v>
      </c>
    </row>
    <row r="36" spans="1:18" x14ac:dyDescent="0.3">
      <c r="A36" t="s">
        <v>146</v>
      </c>
      <c r="B36" t="str">
        <f>PROPER(RTD("cqg.rtd", ,"ContractData",A36, "LongDescription",, "T"))</f>
        <v>Ao Smith Corp</v>
      </c>
      <c r="C36" s="2">
        <f>RTD("cqg.rtd", ,"ContractData",A36, "LastTrade",, "T")</f>
        <v>62.52</v>
      </c>
      <c r="D36" s="2">
        <f>RTD("cqg.rtd", ,"ContractData",A36, "NetLastTrade",, "T")</f>
        <v>-1.4600000000000009</v>
      </c>
      <c r="E36" s="4">
        <f>IFERROR(RTD("cqg.rtd", ,"ContractData",A36, "PerCentNetLastTrade",, "T")/100,"")</f>
        <v>-2.2819631134729602E-2</v>
      </c>
      <c r="F36" s="2">
        <f>RTD("cqg.rtd", ,"ContractData",A36, "Open",, "T")</f>
        <v>63.61</v>
      </c>
      <c r="G36" s="2">
        <f>RTD("cqg.rtd", ,"ContractData",A36, "High",, "T")</f>
        <v>63.690000000000005</v>
      </c>
      <c r="H36" s="2">
        <f>RTD("cqg.rtd", ,"ContractData",A36, "Low",, "T")</f>
        <v>62.160000000000004</v>
      </c>
      <c r="I36" s="4">
        <f>IFERROR(RTD("cqg.rtd",,"StudyData",A36, "PCB","BaseType=Index,Index=1", "Close", "W","0","all",,,,"T")/100,"")</f>
        <v>-2.2819631134729613E-2</v>
      </c>
      <c r="J36" s="4">
        <f>IFERROR(RTD("cqg.rtd",,"StudyData",A36, "PCB","BaseType=Index,Index=1", "Close", "M","0","all",,,,"T")/100,"")</f>
        <v>3.974721436886746E-2</v>
      </c>
      <c r="K36" s="4">
        <f>IFERROR(RTD("cqg.rtd",,"StudyData",A36, "PCB","BaseType=Index,Index=1", "Close", "Q","0","all",,,,"T")/100,"")</f>
        <v>-3.188775510204014E-3</v>
      </c>
      <c r="L36" s="4">
        <f>IFERROR(RTD("cqg.rtd",,"StudyData",A36, "PCB","BaseType=Index,Index=1", "Close", "A","0","all",,,,"T")/100,"")</f>
        <v>-6.5191387559808509E-2</v>
      </c>
      <c r="M36" s="6">
        <f>RTD("cqg.rtd", ,"ContractData",A36, "T_CVol",, "T")</f>
        <v>260164.37276999999</v>
      </c>
      <c r="N36" s="8">
        <f xml:space="preserve"> IFERROR(M36/RTD("cqg.rtd",,"StudyData", $A36, "MA", "InputChoice=Vol,MAType=Sim,Period=21", "MA","D","-1","all",,,,"T"),"")</f>
        <v>0.14157023070923941</v>
      </c>
      <c r="O36" s="9">
        <f>IFERROR(D36/RTD("cqg.rtd",,"StudyData","ATR("&amp;A36&amp;",MAType:=Sim,Period:=21)","Bar",, "Close", "D",,,,,,"T"),"")</f>
        <v>-0.76861368765064741</v>
      </c>
      <c r="P36" s="10">
        <f xml:space="preserve"> RTD("cqg.rtd",,"StudyData", $A36, "MA", "InputChoice=Close,MAType=Sim,Period=21", "MA","D",,"all",,,,"T")</f>
        <v>61.073809523800001</v>
      </c>
      <c r="Q36" s="2">
        <f xml:space="preserve"> RTD("cqg.rtd",,"StudyData",$A36, "StdDev", "InputChoice=Close,Period1=21", "STDDEV","D",,"all",,,,"T")</f>
        <v>1.7172416315000001</v>
      </c>
      <c r="R36" s="2">
        <f t="shared" si="0"/>
        <v>0.84215898896928276</v>
      </c>
    </row>
    <row r="37" spans="1:18" x14ac:dyDescent="0.3">
      <c r="A37" t="s">
        <v>147</v>
      </c>
      <c r="B37" t="str">
        <f>PROPER(RTD("cqg.rtd", ,"ContractData",A37, "LongDescription",, "T"))</f>
        <v>Apa Corporation Cmn</v>
      </c>
      <c r="C37" s="2">
        <f>RTD("cqg.rtd", ,"ContractData",A37, "LastTrade",, "T")</f>
        <v>40.33</v>
      </c>
      <c r="D37" s="2">
        <f>RTD("cqg.rtd", ,"ContractData",A37, "NetLastTrade",, "T")</f>
        <v>2.6999999999999957</v>
      </c>
      <c r="E37" s="4">
        <f>IFERROR(RTD("cqg.rtd", ,"ContractData",A37, "PerCentNetLastTrade",, "T")/100,"")</f>
        <v>7.1751262290725482E-2</v>
      </c>
      <c r="F37" s="2">
        <f>RTD("cqg.rtd", ,"ContractData",A37, "Open",, "T")</f>
        <v>38.24</v>
      </c>
      <c r="G37" s="2">
        <f>RTD("cqg.rtd", ,"ContractData",A37, "High",, "T")</f>
        <v>40.35</v>
      </c>
      <c r="H37" s="2">
        <f>RTD("cqg.rtd", ,"ContractData",A37, "Low",, "T")</f>
        <v>38.21</v>
      </c>
      <c r="I37" s="4">
        <f>IFERROR(RTD("cqg.rtd",,"StudyData",A37, "PCB","BaseType=Index,Index=1", "Close", "W","0","all",,,,"T")/100,"")</f>
        <v>7.1751262290725357E-2</v>
      </c>
      <c r="J37" s="4">
        <f>IFERROR(RTD("cqg.rtd",,"StudyData",A37, "PCB","BaseType=Index,Index=1", "Close", "M","0","all",,,,"T")/100,"")</f>
        <v>8.065380493033221E-2</v>
      </c>
      <c r="K37" s="4">
        <f>IFERROR(RTD("cqg.rtd",,"StudyData",A37, "PCB","BaseType=Index,Index=1", "Close", "Q","0","all",,,,"T")/100,"")</f>
        <v>0.23825606386245002</v>
      </c>
      <c r="L37" s="4">
        <f>IFERROR(RTD("cqg.rtd",,"StudyData",A37, "PCB","BaseType=Index,Index=1", "Close", "A","0","all",,,,"T")/100,"")</f>
        <v>0.64881439084219128</v>
      </c>
      <c r="M37" s="6">
        <f>RTD("cqg.rtd", ,"ContractData",A37, "T_CVol",, "T")</f>
        <v>1895599.352373</v>
      </c>
      <c r="N37" s="8">
        <f xml:space="preserve"> IFERROR(M37/RTD("cqg.rtd",,"StudyData", $A37, "MA", "InputChoice=Vol,MAType=Sim,Period=21", "MA","D","-1","all",,,,"T"),"")</f>
        <v>0.34788197637121582</v>
      </c>
      <c r="O37" s="9">
        <f>IFERROR(D37/RTD("cqg.rtd",,"StudyData","ATR("&amp;A37&amp;",MAType:=Sim,Period:=21)","Bar",, "Close", "D",,,,,,"T"),"")</f>
        <v>1.9174839364155618</v>
      </c>
      <c r="P37" s="10">
        <f xml:space="preserve"> RTD("cqg.rtd",,"StudyData", $A37, "MA", "InputChoice=Close,MAType=Sim,Period=21", "MA","D",,"all",,,,"T")</f>
        <v>35.912857142900002</v>
      </c>
      <c r="Q37" s="2">
        <f xml:space="preserve"> RTD("cqg.rtd",,"StudyData",$A37, "StdDev", "InputChoice=Close,Period1=21", "STDDEV","D",,"all",,,,"T")</f>
        <v>1.4025967172</v>
      </c>
      <c r="R37" s="2">
        <f t="shared" si="0"/>
        <v>3.1492607981558138</v>
      </c>
    </row>
    <row r="38" spans="1:18" x14ac:dyDescent="0.3">
      <c r="A38" t="s">
        <v>148</v>
      </c>
      <c r="B38" t="str">
        <f>PROPER(RTD("cqg.rtd", ,"ContractData",A38, "LongDescription",, "T"))</f>
        <v>Air Products &amp; Chems Inc</v>
      </c>
      <c r="C38" s="2">
        <f>RTD("cqg.rtd", ,"ContractData",A38, "LastTrade",, "T")</f>
        <v>305.97000000000003</v>
      </c>
      <c r="D38" s="2">
        <f>RTD("cqg.rtd", ,"ContractData",A38, "NetLastTrade",, "T")</f>
        <v>2.5300000000000296</v>
      </c>
      <c r="E38" s="4">
        <f>IFERROR(RTD("cqg.rtd", ,"ContractData",A38, "PerCentNetLastTrade",, "T")/100,"")</f>
        <v>8.3377273925652525E-3</v>
      </c>
      <c r="F38" s="2">
        <f>RTD("cqg.rtd", ,"ContractData",A38, "Open",, "T")</f>
        <v>303.99</v>
      </c>
      <c r="G38" s="2">
        <f>RTD("cqg.rtd", ,"ContractData",A38, "High",, "T")</f>
        <v>306.52</v>
      </c>
      <c r="H38" s="2">
        <f>RTD("cqg.rtd", ,"ContractData",A38, "Low",, "T")</f>
        <v>301.35000000000002</v>
      </c>
      <c r="I38" s="4">
        <f>IFERROR(RTD("cqg.rtd",,"StudyData",A38, "PCB","BaseType=Index,Index=1", "Close", "W","0","all",,,,"T")/100,"")</f>
        <v>8.3377273925653497E-3</v>
      </c>
      <c r="J38" s="4">
        <f>IFERROR(RTD("cqg.rtd",,"StudyData",A38, "PCB","BaseType=Index,Index=1", "Close", "M","0","all",,,,"T")/100,"")</f>
        <v>3.7573332429041477E-2</v>
      </c>
      <c r="K38" s="4">
        <f>IFERROR(RTD("cqg.rtd",,"StudyData",A38, "PCB","BaseType=Index,Index=1", "Close", "Q","0","all",,,,"T")/100,"")</f>
        <v>4.3625076744662053E-2</v>
      </c>
      <c r="L38" s="4">
        <f>IFERROR(RTD("cqg.rtd",,"StudyData",A38, "PCB","BaseType=Index,Index=1", "Close", "A","0","all",,,,"T")/100,"")</f>
        <v>0.23864464415836778</v>
      </c>
      <c r="M38" s="6">
        <f>RTD("cqg.rtd", ,"ContractData",A38, "T_CVol",, "T")</f>
        <v>205084.44821100001</v>
      </c>
      <c r="N38" s="8">
        <f xml:space="preserve"> IFERROR(M38/RTD("cqg.rtd",,"StudyData", $A38, "MA", "InputChoice=Vol,MAType=Sim,Period=21", "MA","D","-1","all",,,,"T"),"")</f>
        <v>0.18275991945704032</v>
      </c>
      <c r="O38" s="9">
        <f>IFERROR(D38/RTD("cqg.rtd",,"StudyData","ATR("&amp;A38&amp;",MAType:=Sim,Period:=21)","Bar",, "Close", "D",,,,,,"T"),"")</f>
        <v>0.36502919958526686</v>
      </c>
      <c r="P38" s="10">
        <f xml:space="preserve"> RTD("cqg.rtd",,"StudyData", $A38, "MA", "InputChoice=Close,MAType=Sim,Period=21", "MA","D",,"all",,,,"T")</f>
        <v>297</v>
      </c>
      <c r="Q38" s="2">
        <f xml:space="preserve"> RTD("cqg.rtd",,"StudyData",$A38, "StdDev", "InputChoice=Close,Period1=21", "STDDEV","D",,"all",,,,"T")</f>
        <v>3.5634173003999998</v>
      </c>
      <c r="R38" s="2">
        <f t="shared" si="0"/>
        <v>2.5172465764795859</v>
      </c>
    </row>
    <row r="39" spans="1:18" x14ac:dyDescent="0.3">
      <c r="A39" t="s">
        <v>149</v>
      </c>
      <c r="B39" t="str">
        <f>PROPER(RTD("cqg.rtd", ,"ContractData",A39, "LongDescription",, "T"))</f>
        <v>Amphenol</v>
      </c>
      <c r="C39" s="2">
        <f>RTD("cqg.rtd", ,"ContractData",A39, "LastTrade",, "T")</f>
        <v>170.47</v>
      </c>
      <c r="D39" s="2">
        <f>RTD("cqg.rtd", ,"ContractData",A39, "NetLastTrade",, "T")</f>
        <v>1.289999999999992</v>
      </c>
      <c r="E39" s="4">
        <f>IFERROR(RTD("cqg.rtd", ,"ContractData",A39, "PerCentNetLastTrade",, "T")/100,"")</f>
        <v>7.6250147771604205E-3</v>
      </c>
      <c r="F39" s="2">
        <f>RTD("cqg.rtd", ,"ContractData",A39, "Open",, "T")</f>
        <v>171.43</v>
      </c>
      <c r="G39" s="2">
        <f>RTD("cqg.rtd", ,"ContractData",A39, "High",, "T")</f>
        <v>171.71</v>
      </c>
      <c r="H39" s="2">
        <f>RTD("cqg.rtd", ,"ContractData",A39, "Low",, "T")</f>
        <v>168.29</v>
      </c>
      <c r="I39" s="4">
        <f>IFERROR(RTD("cqg.rtd",,"StudyData",A39, "PCB","BaseType=Index,Index=1", "Close", "W","0","all",,,,"T")/100,"")</f>
        <v>7.6250147771603728E-3</v>
      </c>
      <c r="J39" s="4">
        <f>IFERROR(RTD("cqg.rtd",,"StudyData",A39, "PCB","BaseType=Index,Index=1", "Close", "M","0","all",,,,"T")/100,"")</f>
        <v>6.0796515245799501E-2</v>
      </c>
      <c r="K39" s="4">
        <f>IFERROR(RTD("cqg.rtd",,"StudyData",A39, "PCB","BaseType=Index,Index=1", "Close", "Q","0","all",,,,"T")/100,"")</f>
        <v>-3.3178312159709587E-2</v>
      </c>
      <c r="L39" s="4">
        <f>IFERROR(RTD("cqg.rtd",,"StudyData",A39, "PCB","BaseType=Index,Index=1", "Close", "A","0","all",,,,"T")/100,"")</f>
        <v>0.26143258842681649</v>
      </c>
      <c r="M39" s="6">
        <f>RTD("cqg.rtd", ,"ContractData",A39, "T_CVol",, "T")</f>
        <v>1818222.184196</v>
      </c>
      <c r="N39" s="8">
        <f xml:space="preserve"> IFERROR(M39/RTD("cqg.rtd",,"StudyData", $A39, "MA", "InputChoice=Vol,MAType=Sim,Period=21", "MA","D","-1","all",,,,"T"),"")</f>
        <v>0.2610033370872854</v>
      </c>
      <c r="O39" s="9">
        <f>IFERROR(D39/RTD("cqg.rtd",,"StudyData","ATR("&amp;A39&amp;",MAType:=Sim,Period:=21)","Bar",, "Close", "D",,,,,,"T"),"")</f>
        <v>0.18238739648445218</v>
      </c>
      <c r="P39" s="10">
        <f xml:space="preserve"> RTD("cqg.rtd",,"StudyData", $A39, "MA", "InputChoice=Close,MAType=Sim,Period=21", "MA","D",,"all",,,,"T")</f>
        <v>158.70476190479999</v>
      </c>
      <c r="Q39" s="2">
        <f xml:space="preserve"> RTD("cqg.rtd",,"StudyData",$A39, "StdDev", "InputChoice=Close,Period1=21", "STDDEV","D",,"all",,,,"T")</f>
        <v>8.0003711931999995</v>
      </c>
      <c r="R39" s="2">
        <f t="shared" si="0"/>
        <v>1.4705865279351029</v>
      </c>
    </row>
    <row r="40" spans="1:18" x14ac:dyDescent="0.3">
      <c r="A40" t="s">
        <v>150</v>
      </c>
      <c r="B40" t="str">
        <f>PROPER(RTD("cqg.rtd", ,"ContractData",A40, "LongDescription",, "T"))</f>
        <v>Apollo Global Management, Llc</v>
      </c>
      <c r="C40" s="2">
        <f>RTD("cqg.rtd", ,"ContractData",A40, "LastTrade",, "T")</f>
        <v>129.25</v>
      </c>
      <c r="D40" s="2">
        <f>RTD("cqg.rtd", ,"ContractData",A40, "NetLastTrade",, "T")</f>
        <v>1.8100000000000023</v>
      </c>
      <c r="E40" s="4">
        <f>IFERROR(RTD("cqg.rtd", ,"ContractData",A40, "PerCentNetLastTrade",, "T")/100,"")</f>
        <v>1.4202762084118017E-2</v>
      </c>
      <c r="F40" s="2">
        <f>RTD("cqg.rtd", ,"ContractData",A40, "Open",, "T")</f>
        <v>126.94</v>
      </c>
      <c r="G40" s="2">
        <f>RTD("cqg.rtd", ,"ContractData",A40, "High",, "T")</f>
        <v>129.36000000000001</v>
      </c>
      <c r="H40" s="2">
        <f>RTD("cqg.rtd", ,"ContractData",A40, "Low",, "T")</f>
        <v>126.74000000000001</v>
      </c>
      <c r="I40" s="4">
        <f>IFERROR(RTD("cqg.rtd",,"StudyData",A40, "PCB","BaseType=Index,Index=1", "Close", "W","0","all",,,,"T")/100,"")</f>
        <v>1.4202762084118034E-2</v>
      </c>
      <c r="J40" s="4">
        <f>IFERROR(RTD("cqg.rtd",,"StudyData",A40, "PCB","BaseType=Index,Index=1", "Close", "M","0","all",,,,"T")/100,"")</f>
        <v>2.9142447647105635E-2</v>
      </c>
      <c r="K40" s="4">
        <f>IFERROR(RTD("cqg.rtd",,"StudyData",A40, "PCB","BaseType=Index,Index=1", "Close", "Q","0","all",,,,"T")/100,"")</f>
        <v>9.2468937536979115E-2</v>
      </c>
      <c r="L40" s="4">
        <f>IFERROR(RTD("cqg.rtd",,"StudyData",A40, "PCB","BaseType=Index,Index=1", "Close", "A","0","all",,,,"T")/100,"")</f>
        <v>-0.10714285714285708</v>
      </c>
      <c r="M40" s="6">
        <f>RTD("cqg.rtd", ,"ContractData",A40, "T_CVol",, "T")</f>
        <v>1736168.1184439999</v>
      </c>
      <c r="N40" s="8">
        <f xml:space="preserve"> IFERROR(M40/RTD("cqg.rtd",,"StudyData", $A40, "MA", "InputChoice=Vol,MAType=Sim,Period=21", "MA","D","-1","all",,,,"T"),"")</f>
        <v>0.4264814167106778</v>
      </c>
      <c r="O40" s="9">
        <f>IFERROR(D40/RTD("cqg.rtd",,"StudyData","ATR("&amp;A40&amp;",MAType:=Sim,Period:=21)","Bar",, "Close", "D",,,,,,"T"),"")</f>
        <v>0.42195825932738701</v>
      </c>
      <c r="P40" s="10">
        <f xml:space="preserve"> RTD("cqg.rtd",,"StudyData", $A40, "MA", "InputChoice=Close,MAType=Sim,Period=21", "MA","D",,"all",,,,"T")</f>
        <v>123.489047619</v>
      </c>
      <c r="Q40" s="2">
        <f xml:space="preserve"> RTD("cqg.rtd",,"StudyData",$A40, "StdDev", "InputChoice=Close,Period1=21", "STDDEV","D",,"all",,,,"T")</f>
        <v>4.4120256710000003</v>
      </c>
      <c r="R40" s="2">
        <f t="shared" si="0"/>
        <v>1.3057386358530088</v>
      </c>
    </row>
    <row r="41" spans="1:18" x14ac:dyDescent="0.3">
      <c r="A41" t="s">
        <v>15</v>
      </c>
      <c r="B41" t="str">
        <f>PROPER(RTD("cqg.rtd", ,"ContractData",A41, "LongDescription",, "T"))</f>
        <v>Applovin Corp Cla Cm</v>
      </c>
      <c r="C41" s="2">
        <f>RTD("cqg.rtd", ,"ContractData",A41, "LastTrade",, "T")</f>
        <v>342.39</v>
      </c>
      <c r="D41" s="2">
        <f>RTD("cqg.rtd", ,"ContractData",A41, "NetLastTrade",, "T")</f>
        <v>-4.410000000000025</v>
      </c>
      <c r="E41" s="4">
        <f>IFERROR(RTD("cqg.rtd", ,"ContractData",A41, "PerCentNetLastTrade",, "T")/100,"")</f>
        <v>-1.2716262975778547E-2</v>
      </c>
      <c r="F41" s="2">
        <f>RTD("cqg.rtd", ,"ContractData",A41, "Open",, "T")</f>
        <v>347</v>
      </c>
      <c r="G41" s="2">
        <f>RTD("cqg.rtd", ,"ContractData",A41, "High",, "T")</f>
        <v>350.28000000000003</v>
      </c>
      <c r="H41" s="2">
        <f>RTD("cqg.rtd", ,"ContractData",A41, "Low",, "T")</f>
        <v>339.01</v>
      </c>
      <c r="I41" s="4">
        <f>IFERROR(RTD("cqg.rtd",,"StudyData",A41, "PCB","BaseType=Index,Index=1", "Close", "W","0","all",,,,"T")/100,"")</f>
        <v>-1.271626297577862E-2</v>
      </c>
      <c r="J41" s="4">
        <f>IFERROR(RTD("cqg.rtd",,"StudyData",A41, "PCB","BaseType=Index,Index=1", "Close", "M","0","all",,,,"T")/100,"")</f>
        <v>-0.13516039403889882</v>
      </c>
      <c r="K41" s="4">
        <f>IFERROR(RTD("cqg.rtd",,"StudyData",A41, "PCB","BaseType=Index,Index=1", "Close", "Q","0","all",,,,"T")/100,"")</f>
        <v>-0.3354618325796247</v>
      </c>
      <c r="L41" s="4">
        <f>IFERROR(RTD("cqg.rtd",,"StudyData",A41, "PCB","BaseType=Index,Index=1", "Close", "A","0","all",,,,"T")/100,"")</f>
        <v>-0.49186726425454874</v>
      </c>
      <c r="M41" s="6">
        <f>RTD("cqg.rtd", ,"ContractData",A41, "T_CVol",, "T")</f>
        <v>2209663.102306</v>
      </c>
      <c r="N41" s="8">
        <f xml:space="preserve"> IFERROR(M41/RTD("cqg.rtd",,"StudyData", $A41, "MA", "InputChoice=Vol,MAType=Sim,Period=21", "MA","D","-1","all",,,,"T"),"")</f>
        <v>0.31183748865190652</v>
      </c>
      <c r="O41" s="9">
        <f>IFERROR(D41/RTD("cqg.rtd",,"StudyData","ATR("&amp;A41&amp;",MAType:=Sim,Period:=21)","Bar",, "Close", "D",,,,,,"T"),"")</f>
        <v>-0.17155400774311583</v>
      </c>
      <c r="P41" s="10">
        <f xml:space="preserve"> RTD("cqg.rtd",,"StudyData", $A41, "MA", "InputChoice=Close,MAType=Sim,Period=21", "MA","D",,"all",,,,"T")</f>
        <v>407.56619047620001</v>
      </c>
      <c r="Q41" s="2">
        <f xml:space="preserve"> RTD("cqg.rtd",,"StudyData",$A41, "StdDev", "InputChoice=Close,Period1=21", "STDDEV","D",,"all",,,,"T")</f>
        <v>31.479871645599999</v>
      </c>
      <c r="R41" s="2">
        <f t="shared" si="0"/>
        <v>-2.070408393336312</v>
      </c>
    </row>
    <row r="42" spans="1:18" x14ac:dyDescent="0.3">
      <c r="A42" t="s">
        <v>151</v>
      </c>
      <c r="B42" t="str">
        <f>PROPER(RTD("cqg.rtd", ,"ContractData",A42, "LongDescription",, "T"))</f>
        <v>Aptiv Plc</v>
      </c>
      <c r="C42" s="2">
        <f>RTD("cqg.rtd", ,"ContractData",A42, "LastTrade",, "T")</f>
        <v>49.01</v>
      </c>
      <c r="D42" s="2">
        <f>RTD("cqg.rtd", ,"ContractData",A42, "NetLastTrade",, "T")</f>
        <v>-0.54000000000000625</v>
      </c>
      <c r="E42" s="4">
        <f>IFERROR(RTD("cqg.rtd", ,"ContractData",A42, "PerCentNetLastTrade",, "T")/100,"")</f>
        <v>-1.0898082744702321E-2</v>
      </c>
      <c r="F42" s="2">
        <f>RTD("cqg.rtd", ,"ContractData",A42, "Open",, "T")</f>
        <v>49.06</v>
      </c>
      <c r="G42" s="2">
        <f>RTD("cqg.rtd", ,"ContractData",A42, "High",, "T")</f>
        <v>49.89</v>
      </c>
      <c r="H42" s="2">
        <f>RTD("cqg.rtd", ,"ContractData",A42, "Low",, "T")</f>
        <v>48.6</v>
      </c>
      <c r="I42" s="4">
        <f>IFERROR(RTD("cqg.rtd",,"StudyData",A42, "PCB","BaseType=Index,Index=1", "Close", "W","0","all",,,,"T")/100,"")</f>
        <v>-1.0898082744702447E-2</v>
      </c>
      <c r="J42" s="4">
        <f>IFERROR(RTD("cqg.rtd",,"StudyData",A42, "PCB","BaseType=Index,Index=1", "Close", "M","0","all",,,,"T")/100,"")</f>
        <v>-0.13210554276607048</v>
      </c>
      <c r="K42" s="4">
        <f>IFERROR(RTD("cqg.rtd",,"StudyData",A42, "PCB","BaseType=Index,Index=1", "Close", "Q","0","all",,,,"T")/100,"")</f>
        <v>-0.20153144346692742</v>
      </c>
      <c r="L42" s="4">
        <f>IFERROR(RTD("cqg.rtd",,"StudyData",A42, "PCB","BaseType=Index,Index=1", "Close", "A","0","all",,,,"T")/100,"")</f>
        <v>-0.35589433565514528</v>
      </c>
      <c r="M42" s="6">
        <f>RTD("cqg.rtd", ,"ContractData",A42, "T_CVol",, "T")</f>
        <v>1201047.9390990001</v>
      </c>
      <c r="N42" s="8">
        <f xml:space="preserve"> IFERROR(M42/RTD("cqg.rtd",,"StudyData", $A42, "MA", "InputChoice=Vol,MAType=Sim,Period=21", "MA","D","-1","all",,,,"T"),"")</f>
        <v>0.32203296501743911</v>
      </c>
      <c r="O42" s="9">
        <f>IFERROR(D42/RTD("cqg.rtd",,"StudyData","ATR("&amp;A42&amp;",MAType:=Sim,Period:=21)","Bar",, "Close", "D",,,,,,"T"),"")</f>
        <v>-0.2347340095194114</v>
      </c>
      <c r="P42" s="10">
        <f xml:space="preserve"> RTD("cqg.rtd",,"StudyData", $A42, "MA", "InputChoice=Close,MAType=Sim,Period=21", "MA","D",,"all",,,,"T")</f>
        <v>55.489047618999997</v>
      </c>
      <c r="Q42" s="2">
        <f xml:space="preserve"> RTD("cqg.rtd",,"StudyData",$A42, "StdDev", "InputChoice=Close,Period1=21", "STDDEV","D",,"all",,,,"T")</f>
        <v>4.3584924269999998</v>
      </c>
      <c r="R42" s="2">
        <f t="shared" si="0"/>
        <v>-1.4865341003837884</v>
      </c>
    </row>
    <row r="43" spans="1:18" x14ac:dyDescent="0.3">
      <c r="A43" t="s">
        <v>152</v>
      </c>
      <c r="B43" t="str">
        <f>PROPER(RTD("cqg.rtd", ,"ContractData",A43, "LongDescription",, "T"))</f>
        <v>Alexandria Real Estate Equities Inc</v>
      </c>
      <c r="C43" s="2">
        <f>RTD("cqg.rtd", ,"ContractData",A43, "LastTrade",, "T")</f>
        <v>48.46</v>
      </c>
      <c r="D43" s="2">
        <f>RTD("cqg.rtd", ,"ContractData",A43, "NetLastTrade",, "T")</f>
        <v>-1.2800000000000011</v>
      </c>
      <c r="E43" s="4">
        <f>IFERROR(RTD("cqg.rtd", ,"ContractData",A43, "PerCentNetLastTrade",, "T")/100,"")</f>
        <v>-2.5733815842380377E-2</v>
      </c>
      <c r="F43" s="2">
        <f>RTD("cqg.rtd", ,"ContractData",A43, "Open",, "T")</f>
        <v>49.120000000000005</v>
      </c>
      <c r="G43" s="2">
        <f>RTD("cqg.rtd", ,"ContractData",A43, "High",, "T")</f>
        <v>49.46</v>
      </c>
      <c r="H43" s="2">
        <f>RTD("cqg.rtd", ,"ContractData",A43, "Low",, "T")</f>
        <v>47.51</v>
      </c>
      <c r="I43" s="4">
        <f>IFERROR(RTD("cqg.rtd",,"StudyData",A43, "PCB","BaseType=Index,Index=1", "Close", "W","0","all",,,,"T")/100,"")</f>
        <v>-2.5733815842380395E-2</v>
      </c>
      <c r="J43" s="4">
        <f>IFERROR(RTD("cqg.rtd",,"StudyData",A43, "PCB","BaseType=Index,Index=1", "Close", "M","0","all",,,,"T")/100,"")</f>
        <v>-5.8114674441205084E-2</v>
      </c>
      <c r="K43" s="4">
        <f>IFERROR(RTD("cqg.rtd",,"StudyData",A43, "PCB","BaseType=Index,Index=1", "Close", "Q","0","all",,,,"T")/100,"")</f>
        <v>-8.3065279091769154E-2</v>
      </c>
      <c r="L43" s="4">
        <f>IFERROR(RTD("cqg.rtd",,"StudyData",A43, "PCB","BaseType=Index,Index=1", "Close", "A","0","all",,,,"T")/100,"")</f>
        <v>-9.8079280751940511E-3</v>
      </c>
      <c r="M43" s="6">
        <f>RTD("cqg.rtd", ,"ContractData",A43, "T_CVol",, "T")</f>
        <v>477668.956045</v>
      </c>
      <c r="N43" s="8">
        <f xml:space="preserve"> IFERROR(M43/RTD("cqg.rtd",,"StudyData", $A43, "MA", "InputChoice=Vol,MAType=Sim,Period=21", "MA","D","-1","all",,,,"T"),"")</f>
        <v>0.2634326683277825</v>
      </c>
      <c r="O43" s="9">
        <f>IFERROR(D43/RTD("cqg.rtd",,"StudyData","ATR("&amp;A43&amp;",MAType:=Sim,Period:=21)","Bar",, "Close", "D",,,,,,"T"),"")</f>
        <v>-0.67216804200546065</v>
      </c>
      <c r="P43" s="10">
        <f xml:space="preserve"> RTD("cqg.rtd",,"StudyData", $A43, "MA", "InputChoice=Close,MAType=Sim,Period=21", "MA","D",,"all",,,,"T")</f>
        <v>50.3704761905</v>
      </c>
      <c r="Q43" s="2">
        <f xml:space="preserve"> RTD("cqg.rtd",,"StudyData",$A43, "StdDev", "InputChoice=Close,Period1=21", "STDDEV","D",,"all",,,,"T")</f>
        <v>1.7711886677999999</v>
      </c>
      <c r="R43" s="2">
        <f t="shared" si="0"/>
        <v>-1.0786407034057013</v>
      </c>
    </row>
    <row r="44" spans="1:18" x14ac:dyDescent="0.3">
      <c r="A44" t="s">
        <v>153</v>
      </c>
      <c r="B44" t="str">
        <f>PROPER(RTD("cqg.rtd", ,"ContractData",A44, "LongDescription",, "T"))</f>
        <v>Ares Management, L.P.</v>
      </c>
      <c r="C44" s="2">
        <f>RTD("cqg.rtd", ,"ContractData",A44, "LastTrade",, "T")</f>
        <v>135.83000000000001</v>
      </c>
      <c r="D44" s="2">
        <f>RTD("cqg.rtd", ,"ContractData",A44, "NetLastTrade",, "T")</f>
        <v>-1.0199999999999818</v>
      </c>
      <c r="E44" s="4">
        <f>IFERROR(RTD("cqg.rtd", ,"ContractData",A44, "PerCentNetLastTrade",, "T")/100,"")</f>
        <v>-7.4534161490683228E-3</v>
      </c>
      <c r="F44" s="2">
        <f>RTD("cqg.rtd", ,"ContractData",A44, "Open",, "T")</f>
        <v>136</v>
      </c>
      <c r="G44" s="2">
        <f>RTD("cqg.rtd", ,"ContractData",A44, "High",, "T")</f>
        <v>136.67000000000002</v>
      </c>
      <c r="H44" s="2">
        <f>RTD("cqg.rtd", ,"ContractData",A44, "Low",, "T")</f>
        <v>134.42000000000002</v>
      </c>
      <c r="I44" s="4">
        <f>IFERROR(RTD("cqg.rtd",,"StudyData",A44, "PCB","BaseType=Index,Index=1", "Close", "W","0","all",,,,"T")/100,"")</f>
        <v>-7.4534161490681893E-3</v>
      </c>
      <c r="J44" s="4">
        <f>IFERROR(RTD("cqg.rtd",,"StudyData",A44, "PCB","BaseType=Index,Index=1", "Close", "M","0","all",,,,"T")/100,"")</f>
        <v>6.0426262783980084E-2</v>
      </c>
      <c r="K44" s="4">
        <f>IFERROR(RTD("cqg.rtd",,"StudyData",A44, "PCB","BaseType=Index,Index=1", "Close", "Q","0","all",,,,"T")/100,"")</f>
        <v>0.22028568861737496</v>
      </c>
      <c r="L44" s="4">
        <f>IFERROR(RTD("cqg.rtd",,"StudyData",A44, "PCB","BaseType=Index,Index=1", "Close", "A","0","all",,,,"T")/100,"")</f>
        <v>-0.15962383220936699</v>
      </c>
      <c r="M44" s="6">
        <f>RTD("cqg.rtd", ,"ContractData",A44, "T_CVol",, "T")</f>
        <v>505102.40849200002</v>
      </c>
      <c r="N44" s="8">
        <f xml:space="preserve"> IFERROR(M44/RTD("cqg.rtd",,"StudyData", $A44, "MA", "InputChoice=Vol,MAType=Sim,Period=21", "MA","D","-1","all",,,,"T"),"")</f>
        <v>0.22672850988471976</v>
      </c>
      <c r="O44" s="9">
        <f>IFERROR(D44/RTD("cqg.rtd",,"StudyData","ATR("&amp;A44&amp;",MAType:=Sim,Period:=21)","Bar",, "Close", "D",,,,,,"T"),"")</f>
        <v>-0.20124013528634793</v>
      </c>
      <c r="P44" s="10">
        <f xml:space="preserve"> RTD("cqg.rtd",,"StudyData", $A44, "MA", "InputChoice=Close,MAType=Sim,Period=21", "MA","D",,"all",,,,"T")</f>
        <v>128.12523809519999</v>
      </c>
      <c r="Q44" s="2">
        <f xml:space="preserve"> RTD("cqg.rtd",,"StudyData",$A44, "StdDev", "InputChoice=Close,Period1=21", "STDDEV","D",,"all",,,,"T")</f>
        <v>7.2257328638000002</v>
      </c>
      <c r="R44" s="2">
        <f t="shared" si="0"/>
        <v>1.0662948727872155</v>
      </c>
    </row>
    <row r="45" spans="1:18" x14ac:dyDescent="0.3">
      <c r="A45" t="s">
        <v>154</v>
      </c>
      <c r="B45" t="str">
        <f>PROPER(RTD("cqg.rtd", ,"ContractData",A45, "LongDescription",, "T"))</f>
        <v>Atmos Energy Corp</v>
      </c>
      <c r="C45" s="2">
        <f>RTD("cqg.rtd", ,"ContractData",A45, "LastTrade",, "T")</f>
        <v>167.58</v>
      </c>
      <c r="D45" s="2">
        <f>RTD("cqg.rtd", ,"ContractData",A45, "NetLastTrade",, "T")</f>
        <v>-2.6099999999999852</v>
      </c>
      <c r="E45" s="4">
        <f>IFERROR(RTD("cqg.rtd", ,"ContractData",A45, "PerCentNetLastTrade",, "T")/100,"")</f>
        <v>-1.5335801163405605E-2</v>
      </c>
      <c r="F45" s="2">
        <f>RTD("cqg.rtd", ,"ContractData",A45, "Open",, "T")</f>
        <v>172.27</v>
      </c>
      <c r="G45" s="2">
        <f>RTD("cqg.rtd", ,"ContractData",A45, "High",, "T")</f>
        <v>172.27</v>
      </c>
      <c r="H45" s="2">
        <f>RTD("cqg.rtd", ,"ContractData",A45, "Low",, "T")</f>
        <v>167.58</v>
      </c>
      <c r="I45" s="4">
        <f>IFERROR(RTD("cqg.rtd",,"StudyData",A45, "PCB","BaseType=Index,Index=1", "Close", "W","0","all",,,,"T")/100,"")</f>
        <v>-1.533580116340552E-2</v>
      </c>
      <c r="J45" s="4">
        <f>IFERROR(RTD("cqg.rtd",,"StudyData",A45, "PCB","BaseType=Index,Index=1", "Close", "M","0","all",,,,"T")/100,"")</f>
        <v>-3.0096075934714597E-2</v>
      </c>
      <c r="K45" s="4">
        <f>IFERROR(RTD("cqg.rtd",,"StudyData",A45, "PCB","BaseType=Index,Index=1", "Close", "Q","0","all",,,,"T")/100,"")</f>
        <v>-2.7224705404307173E-2</v>
      </c>
      <c r="L45" s="4">
        <f>IFERROR(RTD("cqg.rtd",,"StudyData",A45, "PCB","BaseType=Index,Index=1", "Close", "A","0","all",,,,"T")/100,"")</f>
        <v>-2.982759649226448E-4</v>
      </c>
      <c r="M45" s="6">
        <f>RTD("cqg.rtd", ,"ContractData",A45, "T_CVol",, "T")</f>
        <v>189379.03648400001</v>
      </c>
      <c r="N45" s="8">
        <f xml:space="preserve"> IFERROR(M45/RTD("cqg.rtd",,"StudyData", $A45, "MA", "InputChoice=Vol,MAType=Sim,Period=21", "MA","D","-1","all",,,,"T"),"")</f>
        <v>0.18969674306896259</v>
      </c>
      <c r="O45" s="9">
        <f>IFERROR(D45/RTD("cqg.rtd",,"StudyData","ATR("&amp;A45&amp;",MAType:=Sim,Period:=21)","Bar",, "Close", "D",,,,,,"T"),"")</f>
        <v>-0.79182317249120659</v>
      </c>
      <c r="P45" s="10">
        <f xml:space="preserve"> RTD("cqg.rtd",,"StudyData", $A45, "MA", "InputChoice=Close,MAType=Sim,Period=21", "MA","D",,"all",,,,"T")</f>
        <v>175.55047619050001</v>
      </c>
      <c r="Q45" s="2">
        <f xml:space="preserve"> RTD("cqg.rtd",,"StudyData",$A45, "StdDev", "InputChoice=Close,Period1=21", "STDDEV","D",,"all",,,,"T")</f>
        <v>3.3382408772000001</v>
      </c>
      <c r="R45" s="2">
        <f t="shared" si="0"/>
        <v>-2.3876276409344528</v>
      </c>
    </row>
    <row r="46" spans="1:18" x14ac:dyDescent="0.3">
      <c r="A46" t="s">
        <v>155</v>
      </c>
      <c r="B46" t="str">
        <f>PROPER(RTD("cqg.rtd", ,"ContractData",A46, "LongDescription",, "T"))</f>
        <v>Avalonbay Communities, Inc.</v>
      </c>
      <c r="C46" s="2">
        <f>RTD("cqg.rtd", ,"ContractData",A46, "LastTrade",, "T")</f>
        <v>183.66</v>
      </c>
      <c r="D46" s="2">
        <f>RTD("cqg.rtd", ,"ContractData",A46, "NetLastTrade",, "T")</f>
        <v>-3.8900000000000148</v>
      </c>
      <c r="E46" s="4">
        <f>IFERROR(RTD("cqg.rtd", ,"ContractData",A46, "PerCentNetLastTrade",, "T")/100,"")</f>
        <v>-2.0741135697147427E-2</v>
      </c>
      <c r="F46" s="2">
        <f>RTD("cqg.rtd", ,"ContractData",A46, "Open",, "T")</f>
        <v>186.4</v>
      </c>
      <c r="G46" s="2">
        <f>RTD("cqg.rtd", ,"ContractData",A46, "High",, "T")</f>
        <v>186.4</v>
      </c>
      <c r="H46" s="2">
        <f>RTD("cqg.rtd", ,"ContractData",A46, "Low",, "T")</f>
        <v>183.45000000000002</v>
      </c>
      <c r="I46" s="4">
        <f>IFERROR(RTD("cqg.rtd",,"StudyData",A46, "PCB","BaseType=Index,Index=1", "Close", "W","0","all",,,,"T")/100,"")</f>
        <v>-2.0741135697147507E-2</v>
      </c>
      <c r="J46" s="4">
        <f>IFERROR(RTD("cqg.rtd",,"StudyData",A46, "PCB","BaseType=Index,Index=1", "Close", "M","0","all",,,,"T")/100,"")</f>
        <v>-1.0505899466623655E-2</v>
      </c>
      <c r="K46" s="4">
        <f>IFERROR(RTD("cqg.rtd",,"StudyData",A46, "PCB","BaseType=Index,Index=1", "Close", "Q","0","all",,,,"T")/100,"")</f>
        <v>-2.6657480523610163E-2</v>
      </c>
      <c r="L46" s="4">
        <f>IFERROR(RTD("cqg.rtd",,"StudyData",A46, "PCB","BaseType=Index,Index=1", "Close", "A","0","all",,,,"T")/100,"")</f>
        <v>1.296122662842642E-2</v>
      </c>
      <c r="M46" s="6">
        <f>RTD("cqg.rtd", ,"ContractData",A46, "T_CVol",, "T")</f>
        <v>90985.492201999994</v>
      </c>
      <c r="N46" s="8">
        <f xml:space="preserve"> IFERROR(M46/RTD("cqg.rtd",,"StudyData", $A46, "MA", "InputChoice=Vol,MAType=Sim,Period=21", "MA","D","-1","all",,,,"T"),"")</f>
        <v>0.12204983783162521</v>
      </c>
      <c r="O46" s="9">
        <f>IFERROR(D46/RTD("cqg.rtd",,"StudyData","ATR("&amp;A46&amp;",MAType:=Sim,Period:=21)","Bar",, "Close", "D",,,,,,"T"),"")</f>
        <v>-1.0649198279108576</v>
      </c>
      <c r="P46" s="10">
        <f xml:space="preserve"> RTD("cqg.rtd",,"StudyData", $A46, "MA", "InputChoice=Close,MAType=Sim,Period=21", "MA","D",,"all",,,,"T")</f>
        <v>189.85523809520001</v>
      </c>
      <c r="Q46" s="2">
        <f xml:space="preserve"> RTD("cqg.rtd",,"StudyData",$A46, "StdDev", "InputChoice=Close,Period1=21", "STDDEV","D",,"all",,,,"T")</f>
        <v>2.7702821225999998</v>
      </c>
      <c r="R46" s="2">
        <f t="shared" si="0"/>
        <v>-2.2363202811219742</v>
      </c>
    </row>
    <row r="47" spans="1:18" x14ac:dyDescent="0.3">
      <c r="A47" t="s">
        <v>16</v>
      </c>
      <c r="B47" t="str">
        <f>PROPER(RTD("cqg.rtd", ,"ContractData",A47, "LongDescription",, "T"))</f>
        <v>Broadcom Inc.</v>
      </c>
      <c r="C47" s="2">
        <f>RTD("cqg.rtd", ,"ContractData",A47, "LastTrade",, "T")</f>
        <v>426.46000000000004</v>
      </c>
      <c r="D47" s="2">
        <f>RTD("cqg.rtd", ,"ContractData",A47, "NetLastTrade",, "T")</f>
        <v>-1.2999999999999545</v>
      </c>
      <c r="E47" s="4">
        <f>IFERROR(RTD("cqg.rtd", ,"ContractData",A47, "PerCentNetLastTrade",, "T")/100,"")</f>
        <v>-3.0390873386945947E-3</v>
      </c>
      <c r="F47" s="2">
        <f>RTD("cqg.rtd", ,"ContractData",A47, "Open",, "T")</f>
        <v>426.99</v>
      </c>
      <c r="G47" s="2">
        <f>RTD("cqg.rtd", ,"ContractData",A47, "High",, "T")</f>
        <v>432.73</v>
      </c>
      <c r="H47" s="2">
        <f>RTD("cqg.rtd", ,"ContractData",A47, "Low",, "T")</f>
        <v>424.47</v>
      </c>
      <c r="I47" s="4">
        <f>IFERROR(RTD("cqg.rtd",,"StudyData",A47, "PCB","BaseType=Index,Index=1", "Close", "W","0","all",,,,"T")/100,"")</f>
        <v>-3.1793529081727062E-3</v>
      </c>
      <c r="J47" s="4">
        <f>IFERROR(RTD("cqg.rtd",,"StudyData",A47, "PCB","BaseType=Index,Index=1", "Close", "M","0","all",,,,"T")/100,"")</f>
        <v>9.5355528154541708E-2</v>
      </c>
      <c r="K47" s="4">
        <f>IFERROR(RTD("cqg.rtd",,"StudyData",A47, "PCB","BaseType=Index,Index=1", "Close", "Q","0","all",,,,"T")/100,"")</f>
        <v>0.1287888815354071</v>
      </c>
      <c r="L47" s="4">
        <f>IFERROR(RTD("cqg.rtd",,"StudyData",A47, "PCB","BaseType=Index,Index=1", "Close", "A","0","all",,,,"T")/100,"")</f>
        <v>0.23201386882403929</v>
      </c>
      <c r="M47" s="6">
        <f>RTD("cqg.rtd", ,"ContractData",A47, "T_CVol",, "T")</f>
        <v>5056853.3678799998</v>
      </c>
      <c r="N47" s="8">
        <f xml:space="preserve"> IFERROR(M47/RTD("cqg.rtd",,"StudyData", $A47, "MA", "InputChoice=Vol,MAType=Sim,Period=21", "MA","D","-1","all",,,,"T"),"")</f>
        <v>0.26830878708988976</v>
      </c>
      <c r="O47" s="9">
        <f>IFERROR(D47/RTD("cqg.rtd",,"StudyData","ATR("&amp;A47&amp;",MAType:=Sim,Period:=21)","Bar",, "Close", "D",,,,,,"T"),"")</f>
        <v>-8.2253690870543059E-2</v>
      </c>
      <c r="P47" s="10">
        <f xml:space="preserve"> RTD("cqg.rtd",,"StudyData", $A47, "MA", "InputChoice=Close,MAType=Sim,Period=21", "MA","D",,"all",,,,"T")</f>
        <v>393.50428571430001</v>
      </c>
      <c r="Q47" s="2">
        <f xml:space="preserve"> RTD("cqg.rtd",,"StudyData",$A47, "StdDev", "InputChoice=Close,Period1=21", "STDDEV","D",,"all",,,,"T")</f>
        <v>17.572122285999999</v>
      </c>
      <c r="R47" s="2">
        <f t="shared" si="0"/>
        <v>1.8754544129229278</v>
      </c>
    </row>
    <row r="48" spans="1:18" x14ac:dyDescent="0.3">
      <c r="A48" t="s">
        <v>156</v>
      </c>
      <c r="B48" t="str">
        <f>PROPER(RTD("cqg.rtd", ,"ContractData",A48, "LongDescription",, "T"))</f>
        <v>Avery Dennison Corp</v>
      </c>
      <c r="C48" s="2">
        <f>RTD("cqg.rtd", ,"ContractData",A48, "LastTrade",, "T")</f>
        <v>177.37</v>
      </c>
      <c r="D48" s="2">
        <f>RTD("cqg.rtd", ,"ContractData",A48, "NetLastTrade",, "T")</f>
        <v>0.18999999999999773</v>
      </c>
      <c r="E48" s="4">
        <f>IFERROR(RTD("cqg.rtd", ,"ContractData",A48, "PerCentNetLastTrade",, "T")/100,"")</f>
        <v>1.0723557963652783E-3</v>
      </c>
      <c r="F48" s="2">
        <f>RTD("cqg.rtd", ,"ContractData",A48, "Open",, "T")</f>
        <v>175.47</v>
      </c>
      <c r="G48" s="2">
        <f>RTD("cqg.rtd", ,"ContractData",A48, "High",, "T")</f>
        <v>177.51</v>
      </c>
      <c r="H48" s="2">
        <f>RTD("cqg.rtd", ,"ContractData",A48, "Low",, "T")</f>
        <v>172.05</v>
      </c>
      <c r="I48" s="4">
        <f>IFERROR(RTD("cqg.rtd",,"StudyData",A48, "PCB","BaseType=Index,Index=1", "Close", "W","0","all",,,,"T")/100,"")</f>
        <v>1.0723557963652653E-3</v>
      </c>
      <c r="J48" s="4">
        <f>IFERROR(RTD("cqg.rtd",,"StudyData",A48, "PCB","BaseType=Index,Index=1", "Close", "M","0","all",,,,"T")/100,"")</f>
        <v>4.5012667177281654E-2</v>
      </c>
      <c r="K48" s="4">
        <f>IFERROR(RTD("cqg.rtd",,"StudyData",A48, "PCB","BaseType=Index,Index=1", "Close", "Q","0","all",,,,"T")/100,"")</f>
        <v>9.2516168771173468E-2</v>
      </c>
      <c r="L48" s="4">
        <f>IFERROR(RTD("cqg.rtd",,"StudyData",A48, "PCB","BaseType=Index,Index=1", "Close", "A","0","all",,,,"T")/100,"")</f>
        <v>-2.4796569166483349E-2</v>
      </c>
      <c r="M48" s="6">
        <f>RTD("cqg.rtd", ,"ContractData",A48, "T_CVol",, "T")</f>
        <v>121599.70089599999</v>
      </c>
      <c r="N48" s="8">
        <f xml:space="preserve"> IFERROR(M48/RTD("cqg.rtd",,"StudyData", $A48, "MA", "InputChoice=Vol,MAType=Sim,Period=21", "MA","D","-1","all",,,,"T"),"")</f>
        <v>0.1431225530904521</v>
      </c>
      <c r="O48" s="9">
        <f>IFERROR(D48/RTD("cqg.rtd",,"StudyData","ATR("&amp;A48&amp;",MAType:=Sim,Period:=21)","Bar",, "Close", "D",,,,,,"T"),"")</f>
        <v>3.4975455820353808E-2</v>
      </c>
      <c r="P48" s="10">
        <f xml:space="preserve"> RTD("cqg.rtd",,"StudyData", $A48, "MA", "InputChoice=Close,MAType=Sim,Period=21", "MA","D",,"all",,,,"T")</f>
        <v>165.6233333333</v>
      </c>
      <c r="Q48" s="2">
        <f xml:space="preserve"> RTD("cqg.rtd",,"StudyData",$A48, "StdDev", "InputChoice=Close,Period1=21", "STDDEV","D",,"all",,,,"T")</f>
        <v>7.6687227056999996</v>
      </c>
      <c r="R48" s="2">
        <f t="shared" si="0"/>
        <v>1.5317631263377094</v>
      </c>
    </row>
    <row r="49" spans="1:18" x14ac:dyDescent="0.3">
      <c r="A49" t="s">
        <v>157</v>
      </c>
      <c r="B49" t="str">
        <f>PROPER(RTD("cqg.rtd", ,"ContractData",A49, "LongDescription",, "T"))</f>
        <v>American Water Works</v>
      </c>
      <c r="C49" s="2">
        <f>RTD("cqg.rtd", ,"ContractData",A49, "LastTrade",, "T")</f>
        <v>133.01</v>
      </c>
      <c r="D49" s="2">
        <f>RTD("cqg.rtd", ,"ContractData",A49, "NetLastTrade",, "T")</f>
        <v>-2.3000000000000114</v>
      </c>
      <c r="E49" s="4">
        <f>IFERROR(RTD("cqg.rtd", ,"ContractData",A49, "PerCentNetLastTrade",, "T")/100,"")</f>
        <v>-1.6998004582070802E-2</v>
      </c>
      <c r="F49" s="2">
        <f>RTD("cqg.rtd", ,"ContractData",A49, "Open",, "T")</f>
        <v>134.19</v>
      </c>
      <c r="G49" s="2">
        <f>RTD("cqg.rtd", ,"ContractData",A49, "High",, "T")</f>
        <v>134.19</v>
      </c>
      <c r="H49" s="2">
        <f>RTD("cqg.rtd", ,"ContractData",A49, "Low",, "T")</f>
        <v>131.9</v>
      </c>
      <c r="I49" s="4">
        <f>IFERROR(RTD("cqg.rtd",,"StudyData",A49, "PCB","BaseType=Index,Index=1", "Close", "W","0","all",,,,"T")/100,"")</f>
        <v>-1.6998004582070885E-2</v>
      </c>
      <c r="J49" s="4">
        <f>IFERROR(RTD("cqg.rtd",,"StudyData",A49, "PCB","BaseType=Index,Index=1", "Close", "M","0","all",,,,"T")/100,"")</f>
        <v>-8.6457479317285889E-3</v>
      </c>
      <c r="K49" s="4">
        <f>IFERROR(RTD("cqg.rtd",,"StudyData",A49, "PCB","BaseType=Index,Index=1", "Close", "Q","0","all",,,,"T")/100,"")</f>
        <v>1.0867913056695383E-2</v>
      </c>
      <c r="L49" s="4">
        <f>IFERROR(RTD("cqg.rtd",,"StudyData",A49, "PCB","BaseType=Index,Index=1", "Close", "A","0","all",,,,"T")/100,"")</f>
        <v>1.9233716475095718E-2</v>
      </c>
      <c r="M49" s="6">
        <f>RTD("cqg.rtd", ,"ContractData",A49, "T_CVol",, "T")</f>
        <v>508071.11028199998</v>
      </c>
      <c r="N49" s="8">
        <f xml:space="preserve"> IFERROR(M49/RTD("cqg.rtd",,"StudyData", $A49, "MA", "InputChoice=Vol,MAType=Sim,Period=21", "MA","D","-1","all",,,,"T"),"")</f>
        <v>0.22938664536600206</v>
      </c>
      <c r="O49" s="9">
        <f>IFERROR(D49/RTD("cqg.rtd",,"StudyData","ATR("&amp;A49&amp;",MAType:=Sim,Period:=21)","Bar",, "Close", "D",,,,,,"T"),"")</f>
        <v>-0.65402843601276128</v>
      </c>
      <c r="P49" s="10">
        <f xml:space="preserve"> RTD("cqg.rtd",,"StudyData", $A49, "MA", "InputChoice=Close,MAType=Sim,Period=21", "MA","D",,"all",,,,"T")</f>
        <v>134.00523809520001</v>
      </c>
      <c r="Q49" s="2">
        <f xml:space="preserve"> RTD("cqg.rtd",,"StudyData",$A49, "StdDev", "InputChoice=Close,Period1=21", "STDDEV","D",,"all",,,,"T")</f>
        <v>2.1282557559000002</v>
      </c>
      <c r="R49" s="2">
        <f t="shared" si="0"/>
        <v>-0.46763087210782839</v>
      </c>
    </row>
    <row r="50" spans="1:18" x14ac:dyDescent="0.3">
      <c r="A50" t="s">
        <v>17</v>
      </c>
      <c r="B50" t="str">
        <f>PROPER(RTD("cqg.rtd", ,"ContractData",A50, "LongDescription",, "T"))</f>
        <v>Axon Enterprise, Inc</v>
      </c>
      <c r="C50" s="2">
        <f>RTD("cqg.rtd", ,"ContractData",A50, "LastTrade",, "T")</f>
        <v>597.18000000000006</v>
      </c>
      <c r="D50" s="2">
        <f>RTD("cqg.rtd", ,"ContractData",A50, "NetLastTrade",, "T")</f>
        <v>26.170000000000073</v>
      </c>
      <c r="E50" s="4">
        <f>IFERROR(RTD("cqg.rtd", ,"ContractData",A50, "PerCentNetLastTrade",, "T")/100,"")</f>
        <v>4.5831071259697723E-2</v>
      </c>
      <c r="F50" s="2">
        <f>RTD("cqg.rtd", ,"ContractData",A50, "Open",, "T")</f>
        <v>568.25</v>
      </c>
      <c r="G50" s="2">
        <f>RTD("cqg.rtd", ,"ContractData",A50, "High",, "T")</f>
        <v>597.99</v>
      </c>
      <c r="H50" s="2">
        <f>RTD("cqg.rtd", ,"ContractData",A50, "Low",, "T")</f>
        <v>566.95000000000005</v>
      </c>
      <c r="I50" s="4">
        <f>IFERROR(RTD("cqg.rtd",,"StudyData",A50, "PCB","BaseType=Index,Index=1", "Close", "W","0","all",,,,"T")/100,"")</f>
        <v>4.5831071259697855E-2</v>
      </c>
      <c r="J50" s="4">
        <f>IFERROR(RTD("cqg.rtd",,"StudyData",A50, "PCB","BaseType=Index,Index=1", "Close", "M","0","all",,,,"T")/100,"")</f>
        <v>0.13153706230104606</v>
      </c>
      <c r="K50" s="4">
        <f>IFERROR(RTD("cqg.rtd",,"StudyData",A50, "PCB","BaseType=Index,Index=1", "Close", "Q","0","all",,,,"T")/100,"")</f>
        <v>6.5232514582330051E-2</v>
      </c>
      <c r="L50" s="4">
        <f>IFERROR(RTD("cqg.rtd",,"StudyData",A50, "PCB","BaseType=Index,Index=1", "Close", "A","0","all",,,,"T")/100,"")</f>
        <v>5.1502826052506466E-2</v>
      </c>
      <c r="M50" s="6">
        <f>RTD("cqg.rtd", ,"ContractData",A50, "T_CVol",, "T")</f>
        <v>457374.808357</v>
      </c>
      <c r="N50" s="8">
        <f xml:space="preserve"> IFERROR(M50/RTD("cqg.rtd",,"StudyData", $A50, "MA", "InputChoice=Vol,MAType=Sim,Period=21", "MA","D","-1","all",,,,"T"),"")</f>
        <v>0.52472665492093873</v>
      </c>
      <c r="O50" s="9">
        <f>IFERROR(D50/RTD("cqg.rtd",,"StudyData","ATR("&amp;A50&amp;",MAType:=Sim,Period:=21)","Bar",, "Close", "D",,,,,,"T"),"")</f>
        <v>0.78307519129165026</v>
      </c>
      <c r="P50" s="10">
        <f xml:space="preserve"> RTD("cqg.rtd",,"StudyData", $A50, "MA", "InputChoice=Close,MAType=Sim,Period=21", "MA","D",,"all",,,,"T")</f>
        <v>540.59190476189997</v>
      </c>
      <c r="Q50" s="2">
        <f xml:space="preserve"> RTD("cqg.rtd",,"StudyData",$A50, "StdDev", "InputChoice=Close,Period1=21", "STDDEV","D",,"all",,,,"T")</f>
        <v>33.763174165099997</v>
      </c>
      <c r="R50" s="2">
        <f t="shared" si="0"/>
        <v>1.6760300723322854</v>
      </c>
    </row>
    <row r="51" spans="1:18" x14ac:dyDescent="0.3">
      <c r="A51" t="s">
        <v>158</v>
      </c>
      <c r="B51" t="str">
        <f>PROPER(RTD("cqg.rtd", ,"ContractData",A51, "LongDescription",, "T"))</f>
        <v>American Express Co</v>
      </c>
      <c r="C51" s="2">
        <f>RTD("cqg.rtd", ,"ContractData",A51, "LastTrade",, "T")</f>
        <v>338.76</v>
      </c>
      <c r="D51" s="2">
        <f>RTD("cqg.rtd", ,"ContractData",A51, "NetLastTrade",, "T")</f>
        <v>-2.1500000000000341</v>
      </c>
      <c r="E51" s="4">
        <f>IFERROR(RTD("cqg.rtd", ,"ContractData",A51, "PerCentNetLastTrade",, "T")/100,"")</f>
        <v>-6.3066498489337368E-3</v>
      </c>
      <c r="F51" s="2">
        <f>RTD("cqg.rtd", ,"ContractData",A51, "Open",, "T")</f>
        <v>339.5</v>
      </c>
      <c r="G51" s="2">
        <f>RTD("cqg.rtd", ,"ContractData",A51, "High",, "T")</f>
        <v>342</v>
      </c>
      <c r="H51" s="2">
        <f>RTD("cqg.rtd", ,"ContractData",A51, "Low",, "T")</f>
        <v>336.57</v>
      </c>
      <c r="I51" s="4">
        <f>IFERROR(RTD("cqg.rtd",,"StudyData",A51, "PCB","BaseType=Index,Index=1", "Close", "W","0","all",,,,"T")/100,"")</f>
        <v>-6.3066498489338348E-3</v>
      </c>
      <c r="J51" s="4">
        <f>IFERROR(RTD("cqg.rtd",,"StudyData",A51, "PCB","BaseType=Index,Index=1", "Close", "M","0","all",,,,"T")/100,"")</f>
        <v>7.4646840148698624E-3</v>
      </c>
      <c r="K51" s="4">
        <f>IFERROR(RTD("cqg.rtd",,"StudyData",A51, "PCB","BaseType=Index,Index=1", "Close", "Q","0","all",,,,"T")/100,"")</f>
        <v>1.5077605321507492E-3</v>
      </c>
      <c r="L51" s="4">
        <f>IFERROR(RTD("cqg.rtd",,"StudyData",A51, "PCB","BaseType=Index,Index=1", "Close", "A","0","all",,,,"T")/100,"")</f>
        <v>-8.430869036356263E-2</v>
      </c>
      <c r="M51" s="6">
        <f>RTD("cqg.rtd", ,"ContractData",A51, "T_CVol",, "T")</f>
        <v>626700.67795899999</v>
      </c>
      <c r="N51" s="8">
        <f xml:space="preserve"> IFERROR(M51/RTD("cqg.rtd",,"StudyData", $A51, "MA", "InputChoice=Vol,MAType=Sim,Period=21", "MA","D","-1","all",,,,"T"),"")</f>
        <v>0.21015912573479123</v>
      </c>
      <c r="O51" s="9">
        <f>IFERROR(D51/RTD("cqg.rtd",,"StudyData","ATR("&amp;A51&amp;",MAType:=Sim,Period:=21)","Bar",, "Close", "D",,,,,,"T"),"")</f>
        <v>-0.2766035655195232</v>
      </c>
      <c r="P51" s="10">
        <f xml:space="preserve"> RTD("cqg.rtd",,"StudyData", $A51, "MA", "InputChoice=Close,MAType=Sim,Period=21", "MA","D",,"all",,,,"T")</f>
        <v>344.91904761900003</v>
      </c>
      <c r="Q51" s="2">
        <f xml:space="preserve"> RTD("cqg.rtd",,"StudyData",$A51, "StdDev", "InputChoice=Close,Period1=21", "STDDEV","D",,"all",,,,"T")</f>
        <v>9.1994906198000006</v>
      </c>
      <c r="R51" s="2">
        <f t="shared" si="0"/>
        <v>-0.66949876613211157</v>
      </c>
    </row>
    <row r="52" spans="1:18" x14ac:dyDescent="0.3">
      <c r="A52" t="s">
        <v>159</v>
      </c>
      <c r="B52" t="str">
        <f>PROPER(RTD("cqg.rtd", ,"ContractData",A52, "LongDescription",, "T"))</f>
        <v>Autozone Inc</v>
      </c>
      <c r="C52" s="2">
        <f>RTD("cqg.rtd", ,"ContractData",A52, "LastTrade",, "T")</f>
        <v>3076.42</v>
      </c>
      <c r="D52" s="2">
        <f>RTD("cqg.rtd", ,"ContractData",A52, "NetLastTrade",, "T")</f>
        <v>-50.869999999999891</v>
      </c>
      <c r="E52" s="4">
        <f>IFERROR(RTD("cqg.rtd", ,"ContractData",A52, "PerCentNetLastTrade",, "T")/100,"")</f>
        <v>-1.6266479923512048E-2</v>
      </c>
      <c r="F52" s="2">
        <f>RTD("cqg.rtd", ,"ContractData",A52, "Open",, "T")</f>
        <v>3115</v>
      </c>
      <c r="G52" s="2">
        <f>RTD("cqg.rtd", ,"ContractData",A52, "High",, "T")</f>
        <v>3118.07</v>
      </c>
      <c r="H52" s="2">
        <f>RTD("cqg.rtd", ,"ContractData",A52, "Low",, "T")</f>
        <v>3051.78</v>
      </c>
      <c r="I52" s="4">
        <f>IFERROR(RTD("cqg.rtd",,"StudyData",A52, "PCB","BaseType=Index,Index=1", "Close", "W","0","all",,,,"T")/100,"")</f>
        <v>-1.6266479923512014E-2</v>
      </c>
      <c r="J52" s="4">
        <f>IFERROR(RTD("cqg.rtd",,"StudyData",A52, "PCB","BaseType=Index,Index=1", "Close", "M","0","all",,,,"T")/100,"")</f>
        <v>1.9948611686697083E-2</v>
      </c>
      <c r="K52" s="4">
        <f>IFERROR(RTD("cqg.rtd",,"StudyData",A52, "PCB","BaseType=Index,Index=1", "Close", "Q","0","all",,,,"T")/100,"")</f>
        <v>-3.7397448012165428E-2</v>
      </c>
      <c r="L52" s="4">
        <f>IFERROR(RTD("cqg.rtd",,"StudyData",A52, "PCB","BaseType=Index,Index=1", "Close", "A","0","all",,,,"T")/100,"")</f>
        <v>-9.2902845348665761E-2</v>
      </c>
      <c r="M52" s="6">
        <f>RTD("cqg.rtd", ,"ContractData",A52, "T_CVol",, "T")</f>
        <v>33977.105845999999</v>
      </c>
      <c r="N52" s="8">
        <f xml:space="preserve"> IFERROR(M52/RTD("cqg.rtd",,"StudyData", $A52, "MA", "InputChoice=Vol,MAType=Sim,Period=21", "MA","D","-1","all",,,,"T"),"")</f>
        <v>0.21591310526714544</v>
      </c>
      <c r="O52" s="9">
        <f>IFERROR(D52/RTD("cqg.rtd",,"StudyData","ATR("&amp;A52&amp;",MAType:=Sim,Period:=21)","Bar",, "Close", "D",,,,,,"T"),"")</f>
        <v>-0.56266788863237793</v>
      </c>
      <c r="P52" s="10">
        <f xml:space="preserve"> RTD("cqg.rtd",,"StudyData", $A52, "MA", "InputChoice=Close,MAType=Sim,Period=21", "MA","D",,"all",,,,"T")</f>
        <v>3036.5466666666998</v>
      </c>
      <c r="Q52" s="2">
        <f xml:space="preserve"> RTD("cqg.rtd",,"StudyData",$A52, "StdDev", "InputChoice=Close,Period1=21", "STDDEV","D",,"all",,,,"T")</f>
        <v>56.553631632200002</v>
      </c>
      <c r="R52" s="2">
        <f t="shared" si="0"/>
        <v>0.70505345426123844</v>
      </c>
    </row>
    <row r="53" spans="1:18" x14ac:dyDescent="0.3">
      <c r="A53" t="s">
        <v>160</v>
      </c>
      <c r="B53" t="str">
        <f>PROPER(RTD("cqg.rtd", ,"ContractData",A53, "LongDescription",, "T"))</f>
        <v>Boeing Company</v>
      </c>
      <c r="C53" s="2">
        <f>RTD("cqg.rtd", ,"ContractData",A53, "LastTrade",, "T")</f>
        <v>235.71</v>
      </c>
      <c r="D53" s="2">
        <f>RTD("cqg.rtd", ,"ContractData",A53, "NetLastTrade",, "T")</f>
        <v>1.289999999999992</v>
      </c>
      <c r="E53" s="4">
        <f>IFERROR(RTD("cqg.rtd", ,"ContractData",A53, "PerCentNetLastTrade",, "T")/100,"")</f>
        <v>5.5029434348605067E-3</v>
      </c>
      <c r="F53" s="2">
        <f>RTD("cqg.rtd", ,"ContractData",A53, "Open",, "T")</f>
        <v>234.25</v>
      </c>
      <c r="G53" s="2">
        <f>RTD("cqg.rtd", ,"ContractData",A53, "High",, "T")</f>
        <v>236.49</v>
      </c>
      <c r="H53" s="2">
        <f>RTD("cqg.rtd", ,"ContractData",A53, "Low",, "T")</f>
        <v>231.68</v>
      </c>
      <c r="I53" s="4">
        <f>IFERROR(RTD("cqg.rtd",,"StudyData",A53, "PCB","BaseType=Index,Index=1", "Close", "W","0","all",,,,"T")/100,"")</f>
        <v>5.502943434860472E-3</v>
      </c>
      <c r="J53" s="4">
        <f>IFERROR(RTD("cqg.rtd",,"StudyData",A53, "PCB","BaseType=Index,Index=1", "Close", "M","0","all",,,,"T")/100,"")</f>
        <v>9.0543166466179284E-2</v>
      </c>
      <c r="K53" s="4">
        <f>IFERROR(RTD("cqg.rtd",,"StudyData",A53, "PCB","BaseType=Index,Index=1", "Close", "Q","0","all",,,,"T")/100,"")</f>
        <v>8.8880676306185652E-2</v>
      </c>
      <c r="L53" s="4">
        <f>IFERROR(RTD("cqg.rtd",,"StudyData",A53, "PCB","BaseType=Index,Index=1", "Close", "A","0","all",,,,"T")/100,"")</f>
        <v>8.5620854826823897E-2</v>
      </c>
      <c r="M53" s="6">
        <f>RTD("cqg.rtd", ,"ContractData",A53, "T_CVol",, "T")</f>
        <v>1353764.120288</v>
      </c>
      <c r="N53" s="8">
        <f xml:space="preserve"> IFERROR(M53/RTD("cqg.rtd",,"StudyData", $A53, "MA", "InputChoice=Vol,MAType=Sim,Period=21", "MA","D","-1","all",,,,"T"),"")</f>
        <v>0.2168073882039476</v>
      </c>
      <c r="O53" s="9">
        <f>IFERROR(D53/RTD("cqg.rtd",,"StudyData","ATR("&amp;A53&amp;",MAType:=Sim,Period:=21)","Bar",, "Close", "D",,,,,,"T"),"")</f>
        <v>0.17645909327717302</v>
      </c>
      <c r="P53" s="10">
        <f xml:space="preserve"> RTD("cqg.rtd",,"StudyData", $A53, "MA", "InputChoice=Close,MAType=Sim,Period=21", "MA","D",,"all",,,,"T")</f>
        <v>219.90761904760001</v>
      </c>
      <c r="Q53" s="2">
        <f xml:space="preserve"> RTD("cqg.rtd",,"StudyData",$A53, "StdDev", "InputChoice=Close,Period1=21", "STDDEV","D",,"all",,,,"T")</f>
        <v>10.711790968800001</v>
      </c>
      <c r="R53" s="2">
        <f t="shared" si="0"/>
        <v>1.4752323862953682</v>
      </c>
    </row>
    <row r="54" spans="1:18" x14ac:dyDescent="0.3">
      <c r="A54" t="s">
        <v>161</v>
      </c>
      <c r="B54" t="str">
        <f>PROPER(RTD("cqg.rtd", ,"ContractData",A54, "LongDescription",, "T"))</f>
        <v>Bank Of America Corp</v>
      </c>
      <c r="C54" s="2">
        <f>RTD("cqg.rtd", ,"ContractData",A54, "LastTrade",, "T")</f>
        <v>63.81</v>
      </c>
      <c r="D54" s="2">
        <f>RTD("cqg.rtd", ,"ContractData",A54, "NetLastTrade",, "T")</f>
        <v>0.64000000000000057</v>
      </c>
      <c r="E54" s="4">
        <f>IFERROR(RTD("cqg.rtd", ,"ContractData",A54, "PerCentNetLastTrade",, "T")/100,"")</f>
        <v>1.0131391483299034E-2</v>
      </c>
      <c r="F54" s="2">
        <f>RTD("cqg.rtd", ,"ContractData",A54, "Open",, "T")</f>
        <v>63.160000000000004</v>
      </c>
      <c r="G54" s="2">
        <f>RTD("cqg.rtd", ,"ContractData",A54, "High",, "T")</f>
        <v>64</v>
      </c>
      <c r="H54" s="2">
        <f>RTD("cqg.rtd", ,"ContractData",A54, "Low",, "T")</f>
        <v>63</v>
      </c>
      <c r="I54" s="4">
        <f>IFERROR(RTD("cqg.rtd",,"StudyData",A54, "PCB","BaseType=Index,Index=1", "Close", "W","0","all",,,,"T")/100,"")</f>
        <v>1.0131391483299041E-2</v>
      </c>
      <c r="J54" s="4">
        <f>IFERROR(RTD("cqg.rtd",,"StudyData",A54, "PCB","BaseType=Index,Index=1", "Close", "M","0","all",,,,"T")/100,"")</f>
        <v>3.0024213075060521E-2</v>
      </c>
      <c r="K54" s="4">
        <f>IFERROR(RTD("cqg.rtd",,"StudyData",A54, "PCB","BaseType=Index,Index=1", "Close", "Q","0","all",,,,"T")/100,"")</f>
        <v>0.11986661986661984</v>
      </c>
      <c r="L54" s="4">
        <f>IFERROR(RTD("cqg.rtd",,"StudyData",A54, "PCB","BaseType=Index,Index=1", "Close", "A","0","all",,,,"T")/100,"")</f>
        <v>0.16018181818181823</v>
      </c>
      <c r="M54" s="6">
        <f>RTD("cqg.rtd", ,"ContractData",A54, "T_CVol",, "T")</f>
        <v>7942109.4499380002</v>
      </c>
      <c r="N54" s="8">
        <f xml:space="preserve"> IFERROR(M54/RTD("cqg.rtd",,"StudyData", $A54, "MA", "InputChoice=Vol,MAType=Sim,Period=21", "MA","D","-1","all",,,,"T"),"")</f>
        <v>0.24439887558937648</v>
      </c>
      <c r="O54" s="9">
        <f>IFERROR(D54/RTD("cqg.rtd",,"StudyData","ATR("&amp;A54&amp;",MAType:=Sim,Period:=21)","Bar",, "Close", "D",,,,,,"T"),"")</f>
        <v>0.56257848473106076</v>
      </c>
      <c r="P54" s="10">
        <f xml:space="preserve"> RTD("cqg.rtd",,"StudyData", $A54, "MA", "InputChoice=Close,MAType=Sim,Period=21", "MA","D",,"all",,,,"T")</f>
        <v>61.865238095199999</v>
      </c>
      <c r="Q54" s="2">
        <f xml:space="preserve"> RTD("cqg.rtd",,"StudyData",$A54, "StdDev", "InputChoice=Close,Period1=21", "STDDEV","D",,"all",,,,"T")</f>
        <v>1.0257105275</v>
      </c>
      <c r="R54" s="2">
        <f t="shared" si="0"/>
        <v>1.8960143750693867</v>
      </c>
    </row>
    <row r="55" spans="1:18" x14ac:dyDescent="0.3">
      <c r="A55" t="s">
        <v>162</v>
      </c>
      <c r="B55" t="str">
        <f>PROPER(RTD("cqg.rtd", ,"ContractData",A55, "LongDescription",, "T"))</f>
        <v>Ball Corp</v>
      </c>
      <c r="C55" s="2">
        <f>RTD("cqg.rtd", ,"ContractData",A55, "LastTrade",, "T")</f>
        <v>62.410000000000004</v>
      </c>
      <c r="D55" s="2">
        <f>RTD("cqg.rtd", ,"ContractData",A55, "NetLastTrade",, "T")</f>
        <v>-1.0399999999999991</v>
      </c>
      <c r="E55" s="4">
        <f>IFERROR(RTD("cqg.rtd", ,"ContractData",A55, "PerCentNetLastTrade",, "T")/100,"")</f>
        <v>-1.6390858944050433E-2</v>
      </c>
      <c r="F55" s="2">
        <f>RTD("cqg.rtd", ,"ContractData",A55, "Open",, "T")</f>
        <v>62.93</v>
      </c>
      <c r="G55" s="2">
        <f>RTD("cqg.rtd", ,"ContractData",A55, "High",, "T")</f>
        <v>63.27</v>
      </c>
      <c r="H55" s="2">
        <f>RTD("cqg.rtd", ,"ContractData",A55, "Low",, "T")</f>
        <v>61.96</v>
      </c>
      <c r="I55" s="4">
        <f>IFERROR(RTD("cqg.rtd",,"StudyData",A55, "PCB","BaseType=Index,Index=1", "Close", "W","0","all",,,,"T")/100,"")</f>
        <v>-1.6390858944050419E-2</v>
      </c>
      <c r="J55" s="4">
        <f>IFERROR(RTD("cqg.rtd",,"StudyData",A55, "PCB","BaseType=Index,Index=1", "Close", "M","0","all",,,,"T")/100,"")</f>
        <v>-3.8366718027735003E-2</v>
      </c>
      <c r="K55" s="4">
        <f>IFERROR(RTD("cqg.rtd",,"StudyData",A55, "PCB","BaseType=Index,Index=1", "Close", "Q","0","all",,,,"T")/100,"")</f>
        <v>1.6025641025649225E-4</v>
      </c>
      <c r="L55" s="4">
        <f>IFERROR(RTD("cqg.rtd",,"StudyData",A55, "PCB","BaseType=Index,Index=1", "Close", "A","0","all",,,,"T")/100,"")</f>
        <v>0.17821408344345865</v>
      </c>
      <c r="M55" s="6">
        <f>RTD("cqg.rtd", ,"ContractData",A55, "T_CVol",, "T")</f>
        <v>362996.89214299998</v>
      </c>
      <c r="N55" s="8">
        <f xml:space="preserve"> IFERROR(M55/RTD("cqg.rtd",,"StudyData", $A55, "MA", "InputChoice=Vol,MAType=Sim,Period=21", "MA","D","-1","all",,,,"T"),"")</f>
        <v>0.18510770819883657</v>
      </c>
      <c r="O55" s="9">
        <f>IFERROR(D55/RTD("cqg.rtd",,"StudyData","ATR("&amp;A55&amp;",MAType:=Sim,Period:=21)","Bar",, "Close", "D",,,,,,"T"),"")</f>
        <v>-0.62169086249474692</v>
      </c>
      <c r="P55" s="10">
        <f xml:space="preserve"> RTD("cqg.rtd",,"StudyData", $A55, "MA", "InputChoice=Close,MAType=Sim,Period=21", "MA","D",,"all",,,,"T")</f>
        <v>63.363333333299998</v>
      </c>
      <c r="Q55" s="2">
        <f xml:space="preserve"> RTD("cqg.rtd",,"StudyData",$A55, "StdDev", "InputChoice=Close,Period1=21", "STDDEV","D",,"all",,,,"T")</f>
        <v>1.6172767626</v>
      </c>
      <c r="R55" s="2">
        <f t="shared" si="0"/>
        <v>-0.58946826872561808</v>
      </c>
    </row>
    <row r="56" spans="1:18" x14ac:dyDescent="0.3">
      <c r="A56" t="s">
        <v>163</v>
      </c>
      <c r="B56" t="str">
        <f>PROPER(RTD("cqg.rtd", ,"ContractData",A56, "LongDescription",, "T"))</f>
        <v>Baxter International Inc</v>
      </c>
      <c r="C56" s="2">
        <f>RTD("cqg.rtd", ,"ContractData",A56, "LastTrade",, "T")</f>
        <v>27.69</v>
      </c>
      <c r="D56" s="2">
        <f>RTD("cqg.rtd", ,"ContractData",A56, "NetLastTrade",, "T")</f>
        <v>0.14000000000000057</v>
      </c>
      <c r="E56" s="4">
        <f>IFERROR(RTD("cqg.rtd", ,"ContractData",A56, "PerCentNetLastTrade",, "T")/100,"")</f>
        <v>5.0816696914700544E-3</v>
      </c>
      <c r="F56" s="2">
        <f>RTD("cqg.rtd", ,"ContractData",A56, "Open",, "T")</f>
        <v>27.12</v>
      </c>
      <c r="G56" s="2">
        <f>RTD("cqg.rtd", ,"ContractData",A56, "High",, "T")</f>
        <v>27.810000000000002</v>
      </c>
      <c r="H56" s="2">
        <f>RTD("cqg.rtd", ,"ContractData",A56, "Low",, "T")</f>
        <v>26.78</v>
      </c>
      <c r="I56" s="4">
        <f>IFERROR(RTD("cqg.rtd",,"StudyData",A56, "PCB","BaseType=Index,Index=1", "Close", "W","0","all",,,,"T")/100,"")</f>
        <v>5.0816696914700752E-3</v>
      </c>
      <c r="J56" s="4">
        <f>IFERROR(RTD("cqg.rtd",,"StudyData",A56, "PCB","BaseType=Index,Index=1", "Close", "M","0","all",,,,"T")/100,"")</f>
        <v>5.8486238532110137E-2</v>
      </c>
      <c r="K56" s="4">
        <f>IFERROR(RTD("cqg.rtd",,"StudyData",A56, "PCB","BaseType=Index,Index=1", "Close", "Q","0","all",,,,"T")/100,"")</f>
        <v>0.29878048780487809</v>
      </c>
      <c r="L56" s="4">
        <f>IFERROR(RTD("cqg.rtd",,"StudyData",A56, "PCB","BaseType=Index,Index=1", "Close", "A","0","all",,,,"T")/100,"")</f>
        <v>0.4489795918367348</v>
      </c>
      <c r="M56" s="6">
        <f>RTD("cqg.rtd", ,"ContractData",A56, "T_CVol",, "T")</f>
        <v>2522871.9325299999</v>
      </c>
      <c r="N56" s="8">
        <f xml:space="preserve"> IFERROR(M56/RTD("cqg.rtd",,"StudyData", $A56, "MA", "InputChoice=Vol,MAType=Sim,Period=21", "MA","D","-1","all",,,,"T"),"")</f>
        <v>0.33715280807530734</v>
      </c>
      <c r="O56" s="9">
        <f>IFERROR(D56/RTD("cqg.rtd",,"StudyData","ATR("&amp;A56&amp;",MAType:=Sim,Period:=21)","Bar",, "Close", "D",,,,,,"T"),"")</f>
        <v>0.11579361953981118</v>
      </c>
      <c r="P56" s="10">
        <f xml:space="preserve"> RTD("cqg.rtd",,"StudyData", $A56, "MA", "InputChoice=Close,MAType=Sim,Period=21", "MA","D",,"all",,,,"T")</f>
        <v>24.475714285700001</v>
      </c>
      <c r="Q56" s="2">
        <f xml:space="preserve"> RTD("cqg.rtd",,"StudyData",$A56, "StdDev", "InputChoice=Close,Period1=21", "STDDEV","D",,"all",,,,"T")</f>
        <v>2.4243675099000002</v>
      </c>
      <c r="R56" s="2">
        <f t="shared" si="0"/>
        <v>1.3258244474793275</v>
      </c>
    </row>
    <row r="57" spans="1:18" x14ac:dyDescent="0.3">
      <c r="A57" t="s">
        <v>164</v>
      </c>
      <c r="B57" t="str">
        <f>PROPER(RTD("cqg.rtd", ,"ContractData",A57, "LongDescription",, "T"))</f>
        <v>Best Buy Co Inc</v>
      </c>
      <c r="C57" s="2">
        <f>RTD("cqg.rtd", ,"ContractData",A57, "LastTrade",, "T")</f>
        <v>82.2</v>
      </c>
      <c r="D57" s="2">
        <f>RTD("cqg.rtd", ,"ContractData",A57, "NetLastTrade",, "T")</f>
        <v>0.20000000000000284</v>
      </c>
      <c r="E57" s="4">
        <f>IFERROR(RTD("cqg.rtd", ,"ContractData",A57, "PerCentNetLastTrade",, "T")/100,"")</f>
        <v>2.4390243902439024E-3</v>
      </c>
      <c r="F57" s="2">
        <f>RTD("cqg.rtd", ,"ContractData",A57, "Open",, "T")</f>
        <v>82.24</v>
      </c>
      <c r="G57" s="2">
        <f>RTD("cqg.rtd", ,"ContractData",A57, "High",, "T")</f>
        <v>82.66</v>
      </c>
      <c r="H57" s="2">
        <f>RTD("cqg.rtd", ,"ContractData",A57, "Low",, "T")</f>
        <v>81.67</v>
      </c>
      <c r="I57" s="4">
        <f>IFERROR(RTD("cqg.rtd",,"StudyData",A57, "PCB","BaseType=Index,Index=1", "Close", "W","0","all",,,,"T")/100,"")</f>
        <v>2.4390243902439371E-3</v>
      </c>
      <c r="J57" s="4">
        <f>IFERROR(RTD("cqg.rtd",,"StudyData",A57, "PCB","BaseType=Index,Index=1", "Close", "M","0","all",,,,"T")/100,"")</f>
        <v>-4.7067006723858128E-2</v>
      </c>
      <c r="K57" s="4">
        <f>IFERROR(RTD("cqg.rtd",,"StudyData",A57, "PCB","BaseType=Index,Index=1", "Close", "Q","0","all",,,,"T")/100,"")</f>
        <v>8.3289404322614752E-2</v>
      </c>
      <c r="L57" s="4">
        <f>IFERROR(RTD("cqg.rtd",,"StudyData",A57, "PCB","BaseType=Index,Index=1", "Close", "A","0","all",,,,"T")/100,"")</f>
        <v>0.22814881219184216</v>
      </c>
      <c r="M57" s="6">
        <f>RTD("cqg.rtd", ,"ContractData",A57, "T_CVol",, "T")</f>
        <v>453662.62177700002</v>
      </c>
      <c r="N57" s="8">
        <f xml:space="preserve"> IFERROR(M57/RTD("cqg.rtd",,"StudyData", $A57, "MA", "InputChoice=Vol,MAType=Sim,Period=21", "MA","D","-1","all",,,,"T"),"")</f>
        <v>0.12801411036763058</v>
      </c>
      <c r="O57" s="9">
        <f>IFERROR(D57/RTD("cqg.rtd",,"StudyData","ATR("&amp;A57&amp;",MAType:=Sim,Period:=21)","Bar",, "Close", "D",,,,,,"T"),"")</f>
        <v>7.2078256391666332E-2</v>
      </c>
      <c r="P57" s="10">
        <f xml:space="preserve"> RTD("cqg.rtd",,"StudyData", $A57, "MA", "InputChoice=Close,MAType=Sim,Period=21", "MA","D",,"all",,,,"T")</f>
        <v>85.31</v>
      </c>
      <c r="Q57" s="2">
        <f xml:space="preserve"> RTD("cqg.rtd",,"StudyData",$A57, "StdDev", "InputChoice=Close,Period1=21", "STDDEV","D",,"all",,,,"T")</f>
        <v>2.4648848132999999</v>
      </c>
      <c r="R57" s="2">
        <f t="shared" si="0"/>
        <v>-1.2617222448769589</v>
      </c>
    </row>
    <row r="58" spans="1:18" x14ac:dyDescent="0.3">
      <c r="A58" t="s">
        <v>165</v>
      </c>
      <c r="B58" t="str">
        <f>PROPER(RTD("cqg.rtd", ,"ContractData",A58, "LongDescription",, "T"))</f>
        <v>Becton Dickinson &amp; Co</v>
      </c>
      <c r="C58" s="2">
        <f>RTD("cqg.rtd", ,"ContractData",A58, "LastTrade",, "T")</f>
        <v>177.87</v>
      </c>
      <c r="D58" s="2">
        <f>RTD("cqg.rtd", ,"ContractData",A58, "NetLastTrade",, "T")</f>
        <v>1.0099999999999909</v>
      </c>
      <c r="E58" s="4">
        <f>IFERROR(RTD("cqg.rtd", ,"ContractData",A58, "PerCentNetLastTrade",, "T")/100,"")</f>
        <v>5.7107316521542465E-3</v>
      </c>
      <c r="F58" s="2">
        <f>RTD("cqg.rtd", ,"ContractData",A58, "Open",, "T")</f>
        <v>176.49</v>
      </c>
      <c r="G58" s="2">
        <f>RTD("cqg.rtd", ,"ContractData",A58, "High",, "T")</f>
        <v>178.34</v>
      </c>
      <c r="H58" s="2">
        <f>RTD("cqg.rtd", ,"ContractData",A58, "Low",, "T")</f>
        <v>175.63</v>
      </c>
      <c r="I58" s="4">
        <f>IFERROR(RTD("cqg.rtd",,"StudyData",A58, "PCB","BaseType=Index,Index=1", "Close", "W","0","all",,,,"T")/100,"")</f>
        <v>5.7107316521541936E-3</v>
      </c>
      <c r="J58" s="4">
        <f>IFERROR(RTD("cqg.rtd",,"StudyData",A58, "PCB","BaseType=Index,Index=1", "Close", "M","0","all",,,,"T")/100,"")</f>
        <v>7.3964497041420121E-2</v>
      </c>
      <c r="K58" s="4">
        <f>IFERROR(RTD("cqg.rtd",,"StudyData",A58, "PCB","BaseType=Index,Index=1", "Close", "Q","0","all",,,,"T")/100,"")</f>
        <v>0.17537831229762765</v>
      </c>
      <c r="L58" s="4">
        <f>IFERROR(RTD("cqg.rtd",,"StudyData",A58, "PCB","BaseType=Index,Index=1", "Close", "A","0","all",,,,"T")/100,"")</f>
        <v>-8.3475034781264432E-2</v>
      </c>
      <c r="M58" s="6">
        <f>RTD("cqg.rtd", ,"ContractData",A58, "T_CVol",, "T")</f>
        <v>312625.67177199997</v>
      </c>
      <c r="N58" s="8">
        <f xml:space="preserve"> IFERROR(M58/RTD("cqg.rtd",,"StudyData", $A58, "MA", "InputChoice=Vol,MAType=Sim,Period=21", "MA","D","-1","all",,,,"T"),"")</f>
        <v>0.16902397764726551</v>
      </c>
      <c r="O58" s="9">
        <f>IFERROR(D58/RTD("cqg.rtd",,"StudyData","ATR("&amp;A58&amp;",MAType:=Sim,Period:=21)","Bar",, "Close", "D",,,,,,"T"),"")</f>
        <v>0.22284093296817267</v>
      </c>
      <c r="P58" s="10">
        <f xml:space="preserve"> RTD("cqg.rtd",,"StudyData", $A58, "MA", "InputChoice=Close,MAType=Sim,Period=21", "MA","D",,"all",,,,"T")</f>
        <v>162.6566666667</v>
      </c>
      <c r="Q58" s="2">
        <f xml:space="preserve"> RTD("cqg.rtd",,"StudyData",$A58, "StdDev", "InputChoice=Close,Period1=21", "STDDEV","D",,"all",,,,"T")</f>
        <v>8.6553057403999993</v>
      </c>
      <c r="R58" s="2">
        <f t="shared" si="0"/>
        <v>1.7576887275384596</v>
      </c>
    </row>
    <row r="59" spans="1:18" x14ac:dyDescent="0.3">
      <c r="A59" t="s">
        <v>166</v>
      </c>
      <c r="B59" t="str">
        <f>PROPER(RTD("cqg.rtd", ,"ContractData",A59, "LongDescription",, "T"))</f>
        <v>Franklin Resources Inc</v>
      </c>
      <c r="C59" s="2">
        <f>RTD("cqg.rtd", ,"ContractData",A59, "LastTrade",, "T")</f>
        <v>33.86</v>
      </c>
      <c r="D59" s="2">
        <f>RTD("cqg.rtd", ,"ContractData",A59, "NetLastTrade",, "T")</f>
        <v>8.9999999999996305E-2</v>
      </c>
      <c r="E59" s="4">
        <f>IFERROR(RTD("cqg.rtd", ,"ContractData",A59, "PerCentNetLastTrade",, "T")/100,"")</f>
        <v>2.6650873556411016E-3</v>
      </c>
      <c r="F59" s="2">
        <f>RTD("cqg.rtd", ,"ContractData",A59, "Open",, "T")</f>
        <v>33.57</v>
      </c>
      <c r="G59" s="2">
        <f>RTD("cqg.rtd", ,"ContractData",A59, "High",, "T")</f>
        <v>33.92</v>
      </c>
      <c r="H59" s="2">
        <f>RTD("cqg.rtd", ,"ContractData",A59, "Low",, "T")</f>
        <v>33.450000000000003</v>
      </c>
      <c r="I59" s="4">
        <f>IFERROR(RTD("cqg.rtd",,"StudyData",A59, "PCB","BaseType=Index,Index=1", "Close", "W","0","all",,,,"T")/100,"")</f>
        <v>2.6650873556409919E-3</v>
      </c>
      <c r="J59" s="4">
        <f>IFERROR(RTD("cqg.rtd",,"StudyData",A59, "PCB","BaseType=Index,Index=1", "Close", "M","0","all",,,,"T")/100,"")</f>
        <v>0</v>
      </c>
      <c r="K59" s="4">
        <f>IFERROR(RTD("cqg.rtd",,"StudyData",A59, "PCB","BaseType=Index,Index=1", "Close", "Q","0","all",,,,"T")/100,"")</f>
        <v>1.7733694018635296E-2</v>
      </c>
      <c r="L59" s="4">
        <f>IFERROR(RTD("cqg.rtd",,"StudyData",A59, "PCB","BaseType=Index,Index=1", "Close", "A","0","all",,,,"T")/100,"")</f>
        <v>0.41732942653830052</v>
      </c>
      <c r="M59" s="6">
        <f>RTD("cqg.rtd", ,"ContractData",A59, "T_CVol",, "T")</f>
        <v>583844.49887600006</v>
      </c>
      <c r="N59" s="8">
        <f xml:space="preserve"> IFERROR(M59/RTD("cqg.rtd",,"StudyData", $A59, "MA", "InputChoice=Vol,MAType=Sim,Period=21", "MA","D","-1","all",,,,"T"),"")</f>
        <v>0.11801448850452421</v>
      </c>
      <c r="O59" s="9">
        <f>IFERROR(D59/RTD("cqg.rtd",,"StudyData","ATR("&amp;A59&amp;",MAType:=Sim,Period:=21)","Bar",, "Close", "D",,,,,,"T"),"")</f>
        <v>9.3149334646687662E-2</v>
      </c>
      <c r="P59" s="10">
        <f xml:space="preserve"> RTD("cqg.rtd",,"StudyData", $A59, "MA", "InputChoice=Close,MAType=Sim,Period=21", "MA","D",,"all",,,,"T")</f>
        <v>33.386190476199999</v>
      </c>
      <c r="Q59" s="2">
        <f xml:space="preserve"> RTD("cqg.rtd",,"StudyData",$A59, "StdDev", "InputChoice=Close,Period1=21", "STDDEV","D",,"all",,,,"T")</f>
        <v>0.96226160279999995</v>
      </c>
      <c r="R59" s="2">
        <f t="shared" si="0"/>
        <v>0.49239159332691185</v>
      </c>
    </row>
    <row r="60" spans="1:18" x14ac:dyDescent="0.3">
      <c r="A60" t="s">
        <v>167</v>
      </c>
      <c r="B60" t="str">
        <f>PROPER(RTD("cqg.rtd", ,"ContractData",A60, "LongDescription",, "T"))</f>
        <v>Brown-Forman Corporation Clsb</v>
      </c>
      <c r="C60" s="2">
        <f>RTD("cqg.rtd", ,"ContractData",A60, "LastTrade",, "T")</f>
        <v>28.17</v>
      </c>
      <c r="D60" s="2">
        <f>RTD("cqg.rtd", ,"ContractData",A60, "NetLastTrade",, "T")</f>
        <v>-0.34999999999999787</v>
      </c>
      <c r="E60" s="4">
        <f>IFERROR(RTD("cqg.rtd", ,"ContractData",A60, "PerCentNetLastTrade",, "T")/100,"")</f>
        <v>-1.2272089761570827E-2</v>
      </c>
      <c r="F60" s="2">
        <f>RTD("cqg.rtd", ,"ContractData",A60, "Open",, "T")</f>
        <v>28.26</v>
      </c>
      <c r="G60" s="2">
        <f>RTD("cqg.rtd", ,"ContractData",A60, "High",, "T")</f>
        <v>28.6</v>
      </c>
      <c r="H60" s="2">
        <f>RTD("cqg.rtd", ,"ContractData",A60, "Low",, "T")</f>
        <v>27.91</v>
      </c>
      <c r="I60" s="4">
        <f>IFERROR(RTD("cqg.rtd",,"StudyData",A60, "PCB","BaseType=Index,Index=1", "Close", "W","0","all",,,,"T")/100,"")</f>
        <v>-1.2272089761570753E-2</v>
      </c>
      <c r="J60" s="4">
        <f>IFERROR(RTD("cqg.rtd",,"StudyData",A60, "PCB","BaseType=Index,Index=1", "Close", "M","0","all",,,,"T")/100,"")</f>
        <v>-1.9491820396797727E-2</v>
      </c>
      <c r="K60" s="4">
        <f>IFERROR(RTD("cqg.rtd",,"StudyData",A60, "PCB","BaseType=Index,Index=1", "Close", "Q","0","all",,,,"T")/100,"")</f>
        <v>5.7035647279549705E-2</v>
      </c>
      <c r="L60" s="4">
        <f>IFERROR(RTD("cqg.rtd",,"StudyData",A60, "PCB","BaseType=Index,Index=1", "Close", "A","0","all",,,,"T")/100,"")</f>
        <v>8.0966999232540277E-2</v>
      </c>
      <c r="M60" s="6">
        <f>RTD("cqg.rtd", ,"ContractData",A60, "T_CVol",, "T")</f>
        <v>317266.230935</v>
      </c>
      <c r="N60" s="8">
        <f xml:space="preserve"> IFERROR(M60/RTD("cqg.rtd",,"StudyData", $A60, "MA", "InputChoice=Vol,MAType=Sim,Period=21", "MA","D","-1","all",,,,"T"),"")</f>
        <v>0.13059614987660836</v>
      </c>
      <c r="O60" s="9">
        <f>IFERROR(D60/RTD("cqg.rtd",,"StudyData","ATR("&amp;A60&amp;",MAType:=Sim,Period:=21)","Bar",, "Close", "D",,,,,,"T"),"")</f>
        <v>-0.36458333333333115</v>
      </c>
      <c r="P60" s="10">
        <f xml:space="preserve"> RTD("cqg.rtd",,"StudyData", $A60, "MA", "InputChoice=Close,MAType=Sim,Period=21", "MA","D",,"all",,,,"T")</f>
        <v>27.230952381000002</v>
      </c>
      <c r="Q60" s="2">
        <f xml:space="preserve"> RTD("cqg.rtd",,"StudyData",$A60, "StdDev", "InputChoice=Close,Period1=21", "STDDEV","D",,"all",,,,"T")</f>
        <v>1.3816446541</v>
      </c>
      <c r="R60" s="2">
        <f t="shared" si="0"/>
        <v>0.67965928591942726</v>
      </c>
    </row>
    <row r="61" spans="1:18" x14ac:dyDescent="0.3">
      <c r="A61" t="s">
        <v>168</v>
      </c>
      <c r="B61" t="str">
        <f>PROPER(RTD("cqg.rtd", ,"ContractData",A61, "LongDescription",, "T"))</f>
        <v>Bunge Limited</v>
      </c>
      <c r="C61" s="2">
        <f>RTD("cqg.rtd", ,"ContractData",A61, "LastTrade",, "T")</f>
        <v>111.88</v>
      </c>
      <c r="D61" s="2">
        <f>RTD("cqg.rtd", ,"ContractData",A61, "NetLastTrade",, "T")</f>
        <v>3.5</v>
      </c>
      <c r="E61" s="4">
        <f>IFERROR(RTD("cqg.rtd", ,"ContractData",A61, "PerCentNetLastTrade",, "T")/100,"")</f>
        <v>3.2293781140431813E-2</v>
      </c>
      <c r="F61" s="2">
        <f>RTD("cqg.rtd", ,"ContractData",A61, "Open",, "T")</f>
        <v>109.24000000000001</v>
      </c>
      <c r="G61" s="2">
        <f>RTD("cqg.rtd", ,"ContractData",A61, "High",, "T")</f>
        <v>112.24000000000001</v>
      </c>
      <c r="H61" s="2">
        <f>RTD("cqg.rtd", ,"ContractData",A61, "Low",, "T")</f>
        <v>108.8</v>
      </c>
      <c r="I61" s="4">
        <f>IFERROR(RTD("cqg.rtd",,"StudyData",A61, "PCB","BaseType=Index,Index=1", "Close", "W","0","all",,,,"T")/100,"")</f>
        <v>3.229378114043182E-2</v>
      </c>
      <c r="J61" s="4">
        <f>IFERROR(RTD("cqg.rtd",,"StudyData",A61, "PCB","BaseType=Index,Index=1", "Close", "M","0","all",,,,"T")/100,"")</f>
        <v>5.3186482161347942E-2</v>
      </c>
      <c r="K61" s="4">
        <f>IFERROR(RTD("cqg.rtd",,"StudyData",A61, "PCB","BaseType=Index,Index=1", "Close", "Q","0","all",,,,"T")/100,"")</f>
        <v>4.8252600018738788E-2</v>
      </c>
      <c r="L61" s="4">
        <f>IFERROR(RTD("cqg.rtd",,"StudyData",A61, "PCB","BaseType=Index,Index=1", "Close", "A","0","all",,,,"T")/100,"")</f>
        <v>0.25594970812752582</v>
      </c>
      <c r="M61" s="6">
        <f>RTD("cqg.rtd", ,"ContractData",A61, "T_CVol",, "T")</f>
        <v>296748.34544499998</v>
      </c>
      <c r="N61" s="8">
        <f xml:space="preserve"> IFERROR(M61/RTD("cqg.rtd",,"StudyData", $A61, "MA", "InputChoice=Vol,MAType=Sim,Period=21", "MA","D","-1","all",,,,"T"),"")</f>
        <v>0.21550118883520736</v>
      </c>
      <c r="O61" s="9">
        <f>IFERROR(D61/RTD("cqg.rtd",,"StudyData","ATR("&amp;A61&amp;",MAType:=Sim,Period:=21)","Bar",, "Close", "D",,,,,,"T"),"")</f>
        <v>0.94061940106295594</v>
      </c>
      <c r="P61" s="10">
        <f xml:space="preserve"> RTD("cqg.rtd",,"StudyData", $A61, "MA", "InputChoice=Close,MAType=Sim,Period=21", "MA","D",,"all",,,,"T")</f>
        <v>114.1161904762</v>
      </c>
      <c r="Q61" s="2">
        <f xml:space="preserve"> RTD("cqg.rtd",,"StudyData",$A61, "StdDev", "InputChoice=Close,Period1=21", "STDDEV","D",,"all",,,,"T")</f>
        <v>6.2416431568000004</v>
      </c>
      <c r="R61" s="2">
        <f t="shared" si="0"/>
        <v>-0.35826951653969119</v>
      </c>
    </row>
    <row r="62" spans="1:18" x14ac:dyDescent="0.3">
      <c r="A62" t="s">
        <v>169</v>
      </c>
      <c r="B62" t="str">
        <f>PROPER(RTD("cqg.rtd", ,"ContractData",A62, "LongDescription",, "T"))</f>
        <v>Biogen Inc Cmn</v>
      </c>
      <c r="C62" s="2">
        <f>RTD("cqg.rtd", ,"ContractData",A62, "LastTrade",, "T")</f>
        <v>207.28</v>
      </c>
      <c r="D62" s="2">
        <f>RTD("cqg.rtd", ,"ContractData",A62, "NetLastTrade",, "T")</f>
        <v>-0.65999999999999659</v>
      </c>
      <c r="E62" s="4">
        <f>IFERROR(RTD("cqg.rtd", ,"ContractData",A62, "PerCentNetLastTrade",, "T")/100,"")</f>
        <v>-3.173992497835914E-3</v>
      </c>
      <c r="F62" s="2">
        <f>RTD("cqg.rtd", ,"ContractData",A62, "Open",, "T")</f>
        <v>206.70000000000002</v>
      </c>
      <c r="G62" s="2">
        <f>RTD("cqg.rtd", ,"ContractData",A62, "High",, "T")</f>
        <v>210.02</v>
      </c>
      <c r="H62" s="2">
        <f>RTD("cqg.rtd", ,"ContractData",A62, "Low",, "T")</f>
        <v>206.66</v>
      </c>
      <c r="I62" s="4">
        <f>IFERROR(RTD("cqg.rtd",,"StudyData",A62, "PCB","BaseType=Index,Index=1", "Close", "W","0","all",,,,"T")/100,"")</f>
        <v>-3.173992497835898E-3</v>
      </c>
      <c r="J62" s="4">
        <f>IFERROR(RTD("cqg.rtd",,"StudyData",A62, "PCB","BaseType=Index,Index=1", "Close", "M","0","all",,,,"T")/100,"")</f>
        <v>2.133530426213345E-2</v>
      </c>
      <c r="K62" s="4">
        <f>IFERROR(RTD("cqg.rtd",,"StudyData",A62, "PCB","BaseType=Index,Index=1", "Close", "Q","0","all",,,,"T")/100,"")</f>
        <v>-4.0636860131444977E-2</v>
      </c>
      <c r="L62" s="4">
        <f>IFERROR(RTD("cqg.rtd",,"StudyData",A62, "PCB","BaseType=Index,Index=1", "Close", "A","0","all",,,,"T")/100,"")</f>
        <v>0.17779419285186657</v>
      </c>
      <c r="M62" s="6">
        <f>RTD("cqg.rtd", ,"ContractData",A62, "T_CVol",, "T")</f>
        <v>167691.20381899999</v>
      </c>
      <c r="N62" s="8">
        <f xml:space="preserve"> IFERROR(M62/RTD("cqg.rtd",,"StudyData", $A62, "MA", "InputChoice=Vol,MAType=Sim,Period=21", "MA","D","-1","all",,,,"T"),"")</f>
        <v>0.12498129646236669</v>
      </c>
      <c r="O62" s="9">
        <f>IFERROR(D62/RTD("cqg.rtd",,"StudyData","ATR("&amp;A62&amp;",MAType:=Sim,Period:=21)","Bar",, "Close", "D",,,,,,"T"),"")</f>
        <v>-7.942693409764838E-2</v>
      </c>
      <c r="P62" s="10">
        <f xml:space="preserve"> RTD("cqg.rtd",,"StudyData", $A62, "MA", "InputChoice=Close,MAType=Sim,Period=21", "MA","D",,"all",,,,"T")</f>
        <v>203.85952380949999</v>
      </c>
      <c r="Q62" s="2">
        <f xml:space="preserve"> RTD("cqg.rtd",,"StudyData",$A62, "StdDev", "InputChoice=Close,Period1=21", "STDDEV","D",,"all",,,,"T")</f>
        <v>4.5737006753999996</v>
      </c>
      <c r="R62" s="2">
        <f t="shared" si="0"/>
        <v>0.74785746450293633</v>
      </c>
    </row>
    <row r="63" spans="1:18" x14ac:dyDescent="0.3">
      <c r="A63" t="s">
        <v>18</v>
      </c>
      <c r="B63" t="str">
        <f>PROPER(RTD("cqg.rtd", ,"ContractData",A63, "LongDescription",, "T"))</f>
        <v>Booking Holdings Inc</v>
      </c>
      <c r="C63" s="2">
        <f>RTD("cqg.rtd", ,"ContractData",A63, "LastTrade",, "T")</f>
        <v>210.96</v>
      </c>
      <c r="D63" s="2">
        <f>RTD("cqg.rtd", ,"ContractData",A63, "NetLastTrade",, "T")</f>
        <v>-3.460000000000008</v>
      </c>
      <c r="E63" s="4">
        <f>IFERROR(RTD("cqg.rtd", ,"ContractData",A63, "PerCentNetLastTrade",, "T")/100,"")</f>
        <v>-1.6136554425893106E-2</v>
      </c>
      <c r="F63" s="2">
        <f>RTD("cqg.rtd", ,"ContractData",A63, "Open",, "T")</f>
        <v>213.93</v>
      </c>
      <c r="G63" s="2">
        <f>RTD("cqg.rtd", ,"ContractData",A63, "High",, "T")</f>
        <v>215.45000000000002</v>
      </c>
      <c r="H63" s="2">
        <f>RTD("cqg.rtd", ,"ContractData",A63, "Low",, "T")</f>
        <v>209.21</v>
      </c>
      <c r="I63" s="4">
        <f>IFERROR(RTD("cqg.rtd",,"StudyData",A63, "PCB","BaseType=Index,Index=1", "Close", "W","0","all",,,,"T")/100,"")</f>
        <v>-1.6136554425893145E-2</v>
      </c>
      <c r="J63" s="4">
        <f>IFERROR(RTD("cqg.rtd",,"StudyData",A63, "PCB","BaseType=Index,Index=1", "Close", "M","0","all",,,,"T")/100,"")</f>
        <v>9.3623639191290839E-2</v>
      </c>
      <c r="K63" s="4">
        <f>IFERROR(RTD("cqg.rtd",,"StudyData",A63, "PCB","BaseType=Index,Index=1", "Close", "Q","0","all",,,,"T")/100,"")</f>
        <v>0.18357271095152605</v>
      </c>
      <c r="L63" s="4">
        <f>IFERROR(RTD("cqg.rtd",,"StudyData",A63, "PCB","BaseType=Index,Index=1", "Close", "A","0","all",,,,"T")/100,"")</f>
        <v>-1.5172027449698892E-2</v>
      </c>
      <c r="M63" s="6">
        <f>RTD("cqg.rtd", ,"ContractData",A63, "T_CVol",, "T")</f>
        <v>1535392.7376369999</v>
      </c>
      <c r="N63" s="8">
        <f xml:space="preserve"> IFERROR(M63/RTD("cqg.rtd",,"StudyData", $A63, "MA", "InputChoice=Vol,MAType=Sim,Period=21", "MA","D","-1","all",,,,"T"),"")</f>
        <v>0.24247077125054825</v>
      </c>
      <c r="O63" s="9">
        <f>IFERROR(D63/RTD("cqg.rtd",,"StudyData","ATR("&amp;A63&amp;",MAType:=Sim,Period:=21)","Bar",, "Close", "D",,,,,,"T"),"")</f>
        <v>-0.46194926568758449</v>
      </c>
      <c r="P63" s="10">
        <f xml:space="preserve"> RTD("cqg.rtd",,"StudyData", $A63, "MA", "InputChoice=Close,MAType=Sim,Period=21", "MA","D",,"all",,,,"T")</f>
        <v>189.85952380949999</v>
      </c>
      <c r="Q63" s="2">
        <f xml:space="preserve"> RTD("cqg.rtd",,"StudyData",$A63, "StdDev", "InputChoice=Close,Period1=21", "STDDEV","D",,"all",,,,"T")</f>
        <v>12.537316670499999</v>
      </c>
      <c r="R63" s="2">
        <f t="shared" si="0"/>
        <v>1.6830137377122272</v>
      </c>
    </row>
    <row r="64" spans="1:18" x14ac:dyDescent="0.3">
      <c r="A64" t="s">
        <v>19</v>
      </c>
      <c r="B64" t="str">
        <f>PROPER(RTD("cqg.rtd", ,"ContractData",A64, "LongDescription",, "T"))</f>
        <v>Baker Hughes Co</v>
      </c>
      <c r="C64" s="2">
        <f>RTD("cqg.rtd", ,"ContractData",A64, "LastTrade",, "T")</f>
        <v>63.56</v>
      </c>
      <c r="D64" s="2">
        <f>RTD("cqg.rtd", ,"ContractData",A64, "NetLastTrade",, "T")</f>
        <v>2.009999999999998</v>
      </c>
      <c r="E64" s="4">
        <f>IFERROR(RTD("cqg.rtd", ,"ContractData",A64, "PerCentNetLastTrade",, "T")/100,"")</f>
        <v>3.2656376929325749E-2</v>
      </c>
      <c r="F64" s="2">
        <f>RTD("cqg.rtd", ,"ContractData",A64, "Open",, "T")</f>
        <v>62.050000000000004</v>
      </c>
      <c r="G64" s="2">
        <f>RTD("cqg.rtd", ,"ContractData",A64, "High",, "T")</f>
        <v>63.76</v>
      </c>
      <c r="H64" s="2">
        <f>RTD("cqg.rtd", ,"ContractData",A64, "Low",, "T")</f>
        <v>62</v>
      </c>
      <c r="I64" s="4">
        <f>IFERROR(RTD("cqg.rtd",,"StudyData",A64, "PCB","BaseType=Index,Index=1", "Close", "W","0","all",,,,"T")/100,"")</f>
        <v>3.2656376929325714E-2</v>
      </c>
      <c r="J64" s="4">
        <f>IFERROR(RTD("cqg.rtd",,"StudyData",A64, "PCB","BaseType=Index,Index=1", "Close", "M","0","all",,,,"T")/100,"")</f>
        <v>5.0752190444701605E-2</v>
      </c>
      <c r="K64" s="4">
        <f>IFERROR(RTD("cqg.rtd",,"StudyData",A64, "PCB","BaseType=Index,Index=1", "Close", "Q","0","all",,,,"T")/100,"")</f>
        <v>0.14522522522522527</v>
      </c>
      <c r="L64" s="4">
        <f>IFERROR(RTD("cqg.rtd",,"StudyData",A64, "PCB","BaseType=Index,Index=1", "Close", "A","0","all",,,,"T")/100,"")</f>
        <v>0.39569609134826533</v>
      </c>
      <c r="M64" s="6">
        <f>RTD("cqg.rtd", ,"ContractData",A64, "T_CVol",, "T")</f>
        <v>1442172.9173600001</v>
      </c>
      <c r="N64" s="8">
        <f xml:space="preserve"> IFERROR(M64/RTD("cqg.rtd",,"StudyData", $A64, "MA", "InputChoice=Vol,MAType=Sim,Period=21", "MA","D","-1","all",,,,"T"),"")</f>
        <v>0.16184715193410024</v>
      </c>
      <c r="O64" s="9">
        <f>IFERROR(D64/RTD("cqg.rtd",,"StudyData","ATR("&amp;A64&amp;",MAType:=Sim,Period:=21)","Bar",, "Close", "D",,,,,,"T"),"")</f>
        <v>1.0463559741931978</v>
      </c>
      <c r="P64" s="10">
        <f xml:space="preserve"> RTD("cqg.rtd",,"StudyData", $A64, "MA", "InputChoice=Close,MAType=Sim,Period=21", "MA","D",,"all",,,,"T")</f>
        <v>58.8985714286</v>
      </c>
      <c r="Q64" s="2">
        <f xml:space="preserve"> RTD("cqg.rtd",,"StudyData",$A64, "StdDev", "InputChoice=Close,Period1=21", "STDDEV","D",,"all",,,,"T")</f>
        <v>2.4459028632000002</v>
      </c>
      <c r="R64" s="2">
        <f t="shared" si="0"/>
        <v>1.9058109958223797</v>
      </c>
    </row>
    <row r="65" spans="1:18" x14ac:dyDescent="0.3">
      <c r="A65" t="s">
        <v>170</v>
      </c>
      <c r="B65" t="str">
        <f>PROPER(RTD("cqg.rtd", ,"ContractData",A65, "LongDescription",, "T"))</f>
        <v>Builders Firstsource Inc</v>
      </c>
      <c r="C65" s="2">
        <f>RTD("cqg.rtd", ,"ContractData",A65, "LastTrade",, "T")</f>
        <v>71.91</v>
      </c>
      <c r="D65" s="2">
        <f>RTD("cqg.rtd", ,"ContractData",A65, "NetLastTrade",, "T")</f>
        <v>-2.7800000000000011</v>
      </c>
      <c r="E65" s="4">
        <f>IFERROR(RTD("cqg.rtd", ,"ContractData",A65, "PerCentNetLastTrade",, "T")/100,"")</f>
        <v>-3.7220511447315571E-2</v>
      </c>
      <c r="F65" s="2">
        <f>RTD("cqg.rtd", ,"ContractData",A65, "Open",, "T")</f>
        <v>73.5</v>
      </c>
      <c r="G65" s="2">
        <f>RTD("cqg.rtd", ,"ContractData",A65, "High",, "T")</f>
        <v>73.83</v>
      </c>
      <c r="H65" s="2">
        <f>RTD("cqg.rtd", ,"ContractData",A65, "Low",, "T")</f>
        <v>71.540000000000006</v>
      </c>
      <c r="I65" s="4">
        <f>IFERROR(RTD("cqg.rtd",,"StudyData",A65, "PCB","BaseType=Index,Index=1", "Close", "W","0","all",,,,"T")/100,"")</f>
        <v>-3.7220511447315585E-2</v>
      </c>
      <c r="J65" s="4">
        <f>IFERROR(RTD("cqg.rtd",,"StudyData",A65, "PCB","BaseType=Index,Index=1", "Close", "M","0","all",,,,"T")/100,"")</f>
        <v>8.2329921733895223E-2</v>
      </c>
      <c r="K65" s="4">
        <f>IFERROR(RTD("cqg.rtd",,"StudyData",A65, "PCB","BaseType=Index,Index=1", "Close", "Q","0","all",,,,"T")/100,"")</f>
        <v>-0.19635672776039345</v>
      </c>
      <c r="L65" s="4">
        <f>IFERROR(RTD("cqg.rtd",,"StudyData",A65, "PCB","BaseType=Index,Index=1", "Close", "A","0","all",,,,"T")/100,"")</f>
        <v>-0.30109826027796677</v>
      </c>
      <c r="M65" s="6">
        <f>RTD("cqg.rtd", ,"ContractData",A65, "T_CVol",, "T")</f>
        <v>468490.76379699999</v>
      </c>
      <c r="N65" s="8">
        <f xml:space="preserve"> IFERROR(M65/RTD("cqg.rtd",,"StudyData", $A65, "MA", "InputChoice=Vol,MAType=Sim,Period=21", "MA","D","-1","all",,,,"T"),"")</f>
        <v>0.2008124025322679</v>
      </c>
      <c r="O65" s="9">
        <f>IFERROR(D65/RTD("cqg.rtd",,"StudyData","ATR("&amp;A65&amp;",MAType:=Sim,Period:=21)","Bar",, "Close", "D",,,,,,"T"),"")</f>
        <v>-0.75828029614038661</v>
      </c>
      <c r="P65" s="10">
        <f xml:space="preserve"> RTD("cqg.rtd",,"StudyData", $A65, "MA", "InputChoice=Close,MAType=Sim,Period=21", "MA","D",,"all",,,,"T")</f>
        <v>72.547142857099999</v>
      </c>
      <c r="Q65" s="2">
        <f xml:space="preserve"> RTD("cqg.rtd",,"StudyData",$A65, "StdDev", "InputChoice=Close,Period1=21", "STDDEV","D",,"all",,,,"T")</f>
        <v>3.0660431191000002</v>
      </c>
      <c r="R65" s="2">
        <f t="shared" si="0"/>
        <v>-0.20780622853308989</v>
      </c>
    </row>
    <row r="66" spans="1:18" x14ac:dyDescent="0.3">
      <c r="A66" t="s">
        <v>171</v>
      </c>
      <c r="B66" t="str">
        <f>PROPER(RTD("cqg.rtd", ,"ContractData",A66, "LongDescription",, "T"))</f>
        <v>Blackrock, Inc.</v>
      </c>
      <c r="C66" s="2">
        <f>RTD("cqg.rtd", ,"ContractData",A66, "LastTrade",, "T")</f>
        <v>1133.57</v>
      </c>
      <c r="D66" s="2">
        <f>RTD("cqg.rtd", ,"ContractData",A66, "NetLastTrade",, "T")</f>
        <v>-2.8200000000001637</v>
      </c>
      <c r="E66" s="4">
        <f>IFERROR(RTD("cqg.rtd", ,"ContractData",A66, "PerCentNetLastTrade",, "T")/100,"")</f>
        <v>-2.4815424282156654E-3</v>
      </c>
      <c r="F66" s="2">
        <f>RTD("cqg.rtd", ,"ContractData",A66, "Open",, "T")</f>
        <v>1129.82</v>
      </c>
      <c r="G66" s="2">
        <f>RTD("cqg.rtd", ,"ContractData",A66, "High",, "T")</f>
        <v>1139.98</v>
      </c>
      <c r="H66" s="2">
        <f>RTD("cqg.rtd", ,"ContractData",A66, "Low",, "T")</f>
        <v>1126.01</v>
      </c>
      <c r="I66" s="4">
        <f>IFERROR(RTD("cqg.rtd",,"StudyData",A66, "PCB","BaseType=Index,Index=1", "Close", "W","0","all",,,,"T")/100,"")</f>
        <v>-2.4815424282158089E-3</v>
      </c>
      <c r="J66" s="4">
        <f>IFERROR(RTD("cqg.rtd",,"StudyData",A66, "PCB","BaseType=Index,Index=1", "Close", "M","0","all",,,,"T")/100,"")</f>
        <v>3.9600509909298351E-2</v>
      </c>
      <c r="K66" s="4">
        <f>IFERROR(RTD("cqg.rtd",,"StudyData",A66, "PCB","BaseType=Index,Index=1", "Close", "Q","0","all",,,,"T")/100,"")</f>
        <v>0.17888639294479788</v>
      </c>
      <c r="L66" s="4">
        <f>IFERROR(RTD("cqg.rtd",,"StudyData",A66, "PCB","BaseType=Index,Index=1", "Close", "A","0","all",,,,"T")/100,"")</f>
        <v>5.9074686548199661E-2</v>
      </c>
      <c r="M66" s="6">
        <f>RTD("cqg.rtd", ,"ContractData",A66, "T_CVol",, "T")</f>
        <v>220533.32435800001</v>
      </c>
      <c r="N66" s="8">
        <f xml:space="preserve"> IFERROR(M66/RTD("cqg.rtd",,"StudyData", $A66, "MA", "InputChoice=Vol,MAType=Sim,Period=21", "MA","D","-1","all",,,,"T"),"")</f>
        <v>0.27820236959493416</v>
      </c>
      <c r="O66" s="9">
        <f>IFERROR(D66/RTD("cqg.rtd",,"StudyData","ATR("&amp;A66&amp;",MAType:=Sim,Period:=21)","Bar",, "Close", "D",,,,,,"T"),"")</f>
        <v>-9.9532757403549069E-2</v>
      </c>
      <c r="P66" s="10">
        <f xml:space="preserve"> RTD("cqg.rtd",,"StudyData", $A66, "MA", "InputChoice=Close,MAType=Sim,Period=21", "MA","D",,"all",,,,"T")</f>
        <v>1084.2714285714001</v>
      </c>
      <c r="Q66" s="2">
        <f xml:space="preserve"> RTD("cqg.rtd",,"StudyData",$A66, "StdDev", "InputChoice=Close,Period1=21", "STDDEV","D",,"all",,,,"T")</f>
        <v>36.404021270000001</v>
      </c>
      <c r="R66" s="2">
        <f t="shared" si="0"/>
        <v>1.354206752681635</v>
      </c>
    </row>
    <row r="67" spans="1:18" x14ac:dyDescent="0.3">
      <c r="A67" t="s">
        <v>172</v>
      </c>
      <c r="B67" t="str">
        <f>PROPER(RTD("cqg.rtd", ,"ContractData",A67, "LongDescription",, "T"))</f>
        <v>Bristol-Myers Squibb Co</v>
      </c>
      <c r="C67" s="2">
        <f>RTD("cqg.rtd", ,"ContractData",A67, "LastTrade",, "T")</f>
        <v>64.92</v>
      </c>
      <c r="D67" s="2">
        <f>RTD("cqg.rtd", ,"ContractData",A67, "NetLastTrade",, "T")</f>
        <v>0.20000000000000284</v>
      </c>
      <c r="E67" s="4">
        <f>IFERROR(RTD("cqg.rtd", ,"ContractData",A67, "PerCentNetLastTrade",, "T")/100,"")</f>
        <v>3.0902348578491969E-3</v>
      </c>
      <c r="F67" s="2">
        <f>RTD("cqg.rtd", ,"ContractData",A67, "Open",, "T")</f>
        <v>64.33</v>
      </c>
      <c r="G67" s="2">
        <f>RTD("cqg.rtd", ,"ContractData",A67, "High",, "T")</f>
        <v>65.040000000000006</v>
      </c>
      <c r="H67" s="2">
        <f>RTD("cqg.rtd", ,"ContractData",A67, "Low",, "T")</f>
        <v>64.12</v>
      </c>
      <c r="I67" s="4">
        <f>IFERROR(RTD("cqg.rtd",,"StudyData",A67, "PCB","BaseType=Index,Index=1", "Close", "W","0","all",,,,"T")/100,"")</f>
        <v>3.0902348578492407E-3</v>
      </c>
      <c r="J67" s="4">
        <f>IFERROR(RTD("cqg.rtd",,"StudyData",A67, "PCB","BaseType=Index,Index=1", "Close", "M","0","all",,,,"T")/100,"")</f>
        <v>-5.9715204409738253E-3</v>
      </c>
      <c r="K67" s="4">
        <f>IFERROR(RTD("cqg.rtd",,"StudyData",A67, "PCB","BaseType=Index,Index=1", "Close", "Q","0","all",,,,"T")/100,"")</f>
        <v>0.1266921207913918</v>
      </c>
      <c r="L67" s="4">
        <f>IFERROR(RTD("cqg.rtd",,"StudyData",A67, "PCB","BaseType=Index,Index=1", "Close", "A","0","all",,,,"T")/100,"")</f>
        <v>0.20355951056729707</v>
      </c>
      <c r="M67" s="6">
        <f>RTD("cqg.rtd", ,"ContractData",A67, "T_CVol",, "T")</f>
        <v>3292704.622614</v>
      </c>
      <c r="N67" s="8">
        <f xml:space="preserve"> IFERROR(M67/RTD("cqg.rtd",,"StudyData", $A67, "MA", "InputChoice=Vol,MAType=Sim,Period=21", "MA","D","-1","all",,,,"T"),"")</f>
        <v>0.25373943543820365</v>
      </c>
      <c r="O67" s="9">
        <f>IFERROR(D67/RTD("cqg.rtd",,"StudyData","ATR("&amp;A67&amp;",MAType:=Sim,Period:=21)","Bar",, "Close", "D",,,,,,"T"),"")</f>
        <v>0.10568696527322056</v>
      </c>
      <c r="P67" s="10">
        <f xml:space="preserve"> RTD("cqg.rtd",,"StudyData", $A67, "MA", "InputChoice=Close,MAType=Sim,Period=21", "MA","D",,"all",,,,"T")</f>
        <v>62.377142857099997</v>
      </c>
      <c r="Q67" s="2">
        <f xml:space="preserve"> RTD("cqg.rtd",,"StudyData",$A67, "StdDev", "InputChoice=Close,Period1=21", "STDDEV","D",,"all",,,,"T")</f>
        <v>2.4306576473999999</v>
      </c>
      <c r="R67" s="2">
        <f t="shared" ref="R67:R104" si="1">IFERROR(STANDARDIZE(C67,P67,Q67),"")</f>
        <v>1.0461601392610846</v>
      </c>
    </row>
    <row r="68" spans="1:18" x14ac:dyDescent="0.3">
      <c r="A68" t="s">
        <v>173</v>
      </c>
      <c r="B68" t="str">
        <f>PROPER(RTD("cqg.rtd", ,"ContractData",A68, "LongDescription",, "T"))</f>
        <v>Bank Of New York Co Inc</v>
      </c>
      <c r="C68" s="2">
        <f>RTD("cqg.rtd", ,"ContractData",A68, "LastTrade",, "T")</f>
        <v>159.42000000000002</v>
      </c>
      <c r="D68" s="2">
        <f>RTD("cqg.rtd", ,"ContractData",A68, "NetLastTrade",, "T")</f>
        <v>1.8100000000000023</v>
      </c>
      <c r="E68" s="4">
        <f>IFERROR(RTD("cqg.rtd", ,"ContractData",A68, "PerCentNetLastTrade",, "T")/100,"")</f>
        <v>1.1484042890679525E-2</v>
      </c>
      <c r="F68" s="2">
        <f>RTD("cqg.rtd", ,"ContractData",A68, "Open",, "T")</f>
        <v>157.70000000000002</v>
      </c>
      <c r="G68" s="2">
        <f>RTD("cqg.rtd", ,"ContractData",A68, "High",, "T")</f>
        <v>160.11000000000001</v>
      </c>
      <c r="H68" s="2">
        <f>RTD("cqg.rtd", ,"ContractData",A68, "Low",, "T")</f>
        <v>157.49</v>
      </c>
      <c r="I68" s="4">
        <f>IFERROR(RTD("cqg.rtd",,"StudyData",A68, "PCB","BaseType=Index,Index=1", "Close", "W","0","all",,,,"T")/100,"")</f>
        <v>1.148404289067954E-2</v>
      </c>
      <c r="J68" s="4">
        <f>IFERROR(RTD("cqg.rtd",,"StudyData",A68, "PCB","BaseType=Index,Index=1", "Close", "M","0","all",,,,"T")/100,"")</f>
        <v>1.9765879869506831E-2</v>
      </c>
      <c r="K68" s="4">
        <f>IFERROR(RTD("cqg.rtd",,"StudyData",A68, "PCB","BaseType=Index,Index=1", "Close", "Q","0","all",,,,"T")/100,"")</f>
        <v>0.10241338773252197</v>
      </c>
      <c r="L68" s="4">
        <f>IFERROR(RTD("cqg.rtd",,"StudyData",A68, "PCB","BaseType=Index,Index=1", "Close", "A","0","all",,,,"T")/100,"")</f>
        <v>0.37324489620122331</v>
      </c>
      <c r="M68" s="6">
        <f>RTD("cqg.rtd", ,"ContractData",A68, "T_CVol",, "T")</f>
        <v>600243.05509699997</v>
      </c>
      <c r="N68" s="8">
        <f xml:space="preserve"> IFERROR(M68/RTD("cqg.rtd",,"StudyData", $A68, "MA", "InputChoice=Vol,MAType=Sim,Period=21", "MA","D","-1","all",,,,"T"),"")</f>
        <v>0.1632991110403052</v>
      </c>
      <c r="O68" s="9">
        <f>IFERROR(D68/RTD("cqg.rtd",,"StudyData","ATR("&amp;A68&amp;",MAType:=Sim,Period:=21)","Bar",, "Close", "D",,,,,,"T"),"")</f>
        <v>0.53527672159303219</v>
      </c>
      <c r="P68" s="10">
        <f xml:space="preserve"> RTD("cqg.rtd",,"StudyData", $A68, "MA", "InputChoice=Close,MAType=Sim,Period=21", "MA","D",,"all",,,,"T")</f>
        <v>157.52952380950001</v>
      </c>
      <c r="Q68" s="2">
        <f xml:space="preserve"> RTD("cqg.rtd",,"StudyData",$A68, "StdDev", "InputChoice=Close,Period1=21", "STDDEV","D",,"all",,,,"T")</f>
        <v>2.5890069363000001</v>
      </c>
      <c r="R68" s="2">
        <f t="shared" si="1"/>
        <v>0.73019355954361642</v>
      </c>
    </row>
    <row r="69" spans="1:18" x14ac:dyDescent="0.3">
      <c r="A69" t="s">
        <v>174</v>
      </c>
      <c r="B69" t="str">
        <f>PROPER(RTD("cqg.rtd", ,"ContractData",A69, "LongDescription",, "T"))</f>
        <v>Broadridge Financial Solutions</v>
      </c>
      <c r="C69" s="2">
        <f>RTD("cqg.rtd", ,"ContractData",A69, "LastTrade",, "T")</f>
        <v>170.66</v>
      </c>
      <c r="D69" s="2">
        <f>RTD("cqg.rtd", ,"ContractData",A69, "NetLastTrade",, "T")</f>
        <v>4.1599999999999966</v>
      </c>
      <c r="E69" s="4">
        <f>IFERROR(RTD("cqg.rtd", ,"ContractData",A69, "PerCentNetLastTrade",, "T")/100,"")</f>
        <v>2.4984984984984984E-2</v>
      </c>
      <c r="F69" s="2">
        <f>RTD("cqg.rtd", ,"ContractData",A69, "Open",, "T")</f>
        <v>165.3</v>
      </c>
      <c r="G69" s="2">
        <f>RTD("cqg.rtd", ,"ContractData",A69, "High",, "T")</f>
        <v>171.23</v>
      </c>
      <c r="H69" s="2">
        <f>RTD("cqg.rtd", ,"ContractData",A69, "Low",, "T")</f>
        <v>165.3</v>
      </c>
      <c r="I69" s="4">
        <f>IFERROR(RTD("cqg.rtd",,"StudyData",A69, "PCB","BaseType=Index,Index=1", "Close", "W","0","all",,,,"T")/100,"")</f>
        <v>2.4984984984984963E-2</v>
      </c>
      <c r="J69" s="4">
        <f>IFERROR(RTD("cqg.rtd",,"StudyData",A69, "PCB","BaseType=Index,Index=1", "Close", "M","0","all",,,,"T")/100,"")</f>
        <v>0.10854173432932755</v>
      </c>
      <c r="K69" s="4">
        <f>IFERROR(RTD("cqg.rtd",,"StudyData",A69, "PCB","BaseType=Index,Index=1", "Close", "Q","0","all",,,,"T")/100,"")</f>
        <v>0.24614822928075925</v>
      </c>
      <c r="L69" s="4">
        <f>IFERROR(RTD("cqg.rtd",,"StudyData",A69, "PCB","BaseType=Index,Index=1", "Close", "A","0","all",,,,"T")/100,"")</f>
        <v>-0.23529148182999512</v>
      </c>
      <c r="M69" s="6">
        <f>RTD("cqg.rtd", ,"ContractData",A69, "T_CVol",, "T")</f>
        <v>534036.57913099998</v>
      </c>
      <c r="N69" s="8">
        <f xml:space="preserve"> IFERROR(M69/RTD("cqg.rtd",,"StudyData", $A69, "MA", "InputChoice=Vol,MAType=Sim,Period=21", "MA","D","-1","all",,,,"T"),"")</f>
        <v>0.47855790898020956</v>
      </c>
      <c r="O69" s="9">
        <f>IFERROR(D69/RTD("cqg.rtd",,"StudyData","ATR("&amp;A69&amp;",MAType:=Sim,Period:=21)","Bar",, "Close", "D",,,,,,"T"),"")</f>
        <v>0.68404980033208329</v>
      </c>
      <c r="P69" s="10">
        <f xml:space="preserve"> RTD("cqg.rtd",,"StudyData", $A69, "MA", "InputChoice=Close,MAType=Sim,Period=21", "MA","D",,"all",,,,"T")</f>
        <v>154.75428571430001</v>
      </c>
      <c r="Q69" s="2">
        <f xml:space="preserve"> RTD("cqg.rtd",,"StudyData",$A69, "StdDev", "InputChoice=Close,Period1=21", "STDDEV","D",,"all",,,,"T")</f>
        <v>7.9801996463</v>
      </c>
      <c r="R69" s="2">
        <f t="shared" si="1"/>
        <v>1.9931474136833947</v>
      </c>
    </row>
    <row r="70" spans="1:18" x14ac:dyDescent="0.3">
      <c r="A70" t="s">
        <v>175</v>
      </c>
      <c r="B70" t="str">
        <f>PROPER(RTD("cqg.rtd", ,"ContractData",A70, "LongDescription",, "T"))</f>
        <v>Berkshire Hathaway Inc. Clsb</v>
      </c>
      <c r="C70" s="2">
        <f>RTD("cqg.rtd", ,"ContractData",A70, "LastTrade",, "T")</f>
        <v>533.81000000000006</v>
      </c>
      <c r="D70" s="2">
        <f>RTD("cqg.rtd", ,"ContractData",A70, "NetLastTrade",, "T")</f>
        <v>12.010000000000105</v>
      </c>
      <c r="E70" s="4">
        <f>IFERROR(RTD("cqg.rtd", ,"ContractData",A70, "PerCentNetLastTrade",, "T")/100,"")</f>
        <v>2.3054810272134917E-2</v>
      </c>
      <c r="F70" s="2">
        <f>RTD("cqg.rtd", ,"ContractData",A70, "Open",, "T")</f>
        <v>524.6</v>
      </c>
      <c r="G70" s="2">
        <f>RTD("cqg.rtd", ,"ContractData",A70, "High",, "T")</f>
        <v>537.74</v>
      </c>
      <c r="H70" s="2">
        <f>RTD("cqg.rtd", ,"ContractData",A70, "Low",, "T")</f>
        <v>523</v>
      </c>
      <c r="I70" s="4">
        <f>IFERROR(RTD("cqg.rtd",,"StudyData",A70, "PCB","BaseType=Index,Index=1", "Close", "W","0","all",,,,"T")/100,"")</f>
        <v>2.3016481410502311E-2</v>
      </c>
      <c r="J70" s="4">
        <f>IFERROR(RTD("cqg.rtd",,"StudyData",A70, "PCB","BaseType=Index,Index=1", "Close", "M","0","all",,,,"T")/100,"")</f>
        <v>4.3535207412910101E-2</v>
      </c>
      <c r="K70" s="4">
        <f>IFERROR(RTD("cqg.rtd",,"StudyData",A70, "PCB","BaseType=Index,Index=1", "Close", "Q","0","all",,,,"T")/100,"")</f>
        <v>6.6787905433761813E-2</v>
      </c>
      <c r="L70" s="4">
        <f>IFERROR(RTD("cqg.rtd",,"StudyData",A70, "PCB","BaseType=Index,Index=1", "Close", "A","0","all",,,,"T")/100,"")</f>
        <v>6.1991445339699636E-2</v>
      </c>
      <c r="M70" s="6">
        <f>RTD("cqg.rtd", ,"ContractData",A70, "T_CVol",, "T")</f>
        <v>2562091.0109649999</v>
      </c>
      <c r="N70" s="8">
        <f xml:space="preserve"> IFERROR(M70/RTD("cqg.rtd",,"StudyData", $A70, "MA", "InputChoice=Vol,MAType=Sim,Period=21", "MA","D","-1","all",,,,"T"),"")</f>
        <v>0.62146219518153489</v>
      </c>
      <c r="O70" s="9">
        <f>IFERROR(D70/RTD("cqg.rtd",,"StudyData","ATR("&amp;A70&amp;",MAType:=Sim,Period:=21)","Bar",, "Close", "D",,,,,,"T"),"")</f>
        <v>1.5557954475404361</v>
      </c>
      <c r="P70" s="10">
        <f xml:space="preserve"> RTD("cqg.rtd",,"StudyData", $A70, "MA", "InputChoice=Close,MAType=Sim,Period=21", "MA","D",,"all",,,,"T")</f>
        <v>504.0833333333</v>
      </c>
      <c r="Q70" s="2">
        <f xml:space="preserve"> RTD("cqg.rtd",,"StudyData",$A70, "StdDev", "InputChoice=Close,Period1=21", "STDDEV","D",,"all",,,,"T")</f>
        <v>13.6814122542</v>
      </c>
      <c r="R70" s="2">
        <f t="shared" si="1"/>
        <v>2.172777642715531</v>
      </c>
    </row>
    <row r="71" spans="1:18" x14ac:dyDescent="0.3">
      <c r="A71" t="s">
        <v>176</v>
      </c>
      <c r="B71" t="str">
        <f>PROPER(RTD("cqg.rtd", ,"ContractData",A71, "LongDescription",, "T"))</f>
        <v>Brown And Brown Inc</v>
      </c>
      <c r="C71" s="2">
        <f>RTD("cqg.rtd", ,"ContractData",A71, "LastTrade",, "T")</f>
        <v>70.94</v>
      </c>
      <c r="D71" s="2">
        <f>RTD("cqg.rtd", ,"ContractData",A71, "NetLastTrade",, "T")</f>
        <v>-0.49000000000000909</v>
      </c>
      <c r="E71" s="4">
        <f>IFERROR(RTD("cqg.rtd", ,"ContractData",A71, "PerCentNetLastTrade",, "T")/100,"")</f>
        <v>-6.8598628027439455E-3</v>
      </c>
      <c r="F71" s="2">
        <f>RTD("cqg.rtd", ,"ContractData",A71, "Open",, "T")</f>
        <v>70.680000000000007</v>
      </c>
      <c r="G71" s="2">
        <f>RTD("cqg.rtd", ,"ContractData",A71, "High",, "T")</f>
        <v>71.239999999999995</v>
      </c>
      <c r="H71" s="2">
        <f>RTD("cqg.rtd", ,"ContractData",A71, "Low",, "T")</f>
        <v>70.06</v>
      </c>
      <c r="I71" s="4">
        <f>IFERROR(RTD("cqg.rtd",,"StudyData",A71, "PCB","BaseType=Index,Index=1", "Close", "W","0","all",,,,"T")/100,"")</f>
        <v>-6.8598628027440722E-3</v>
      </c>
      <c r="J71" s="4">
        <f>IFERROR(RTD("cqg.rtd",,"StudyData",A71, "PCB","BaseType=Index,Index=1", "Close", "M","0","all",,,,"T")/100,"")</f>
        <v>7.6704545454544327E-3</v>
      </c>
      <c r="K71" s="4">
        <f>IFERROR(RTD("cqg.rtd",,"StudyData",A71, "PCB","BaseType=Index,Index=1", "Close", "Q","0","all",,,,"T")/100,"")</f>
        <v>0.10584567420109106</v>
      </c>
      <c r="L71" s="4">
        <f>IFERROR(RTD("cqg.rtd",,"StudyData",A71, "PCB","BaseType=Index,Index=1", "Close", "A","0","all",,,,"T")/100,"")</f>
        <v>-0.10991217063989968</v>
      </c>
      <c r="M71" s="6">
        <f>RTD("cqg.rtd", ,"ContractData",A71, "T_CVol",, "T")</f>
        <v>468674.34483199997</v>
      </c>
      <c r="N71" s="8">
        <f xml:space="preserve"> IFERROR(M71/RTD("cqg.rtd",,"StudyData", $A71, "MA", "InputChoice=Vol,MAType=Sim,Period=21", "MA","D","-1","all",,,,"T"),"")</f>
        <v>0.16462558951547041</v>
      </c>
      <c r="O71" s="9">
        <f>IFERROR(D71/RTD("cqg.rtd",,"StudyData","ATR("&amp;A71&amp;",MAType:=Sim,Period:=21)","Bar",, "Close", "D",,,,,,"T"),"")</f>
        <v>-0.19841881990164675</v>
      </c>
      <c r="P71" s="10">
        <f xml:space="preserve"> RTD("cqg.rtd",,"StudyData", $A71, "MA", "InputChoice=Close,MAType=Sim,Period=21", "MA","D",,"all",,,,"T")</f>
        <v>69.746190476199999</v>
      </c>
      <c r="Q71" s="2">
        <f xml:space="preserve"> RTD("cqg.rtd",,"StudyData",$A71, "StdDev", "InputChoice=Close,Period1=21", "STDDEV","D",,"all",,,,"T")</f>
        <v>2.3625298712</v>
      </c>
      <c r="R71" s="2">
        <f t="shared" si="1"/>
        <v>0.5053098114664798</v>
      </c>
    </row>
    <row r="72" spans="1:18" x14ac:dyDescent="0.3">
      <c r="A72" t="s">
        <v>177</v>
      </c>
      <c r="B72" t="str">
        <f>PROPER(RTD("cqg.rtd", ,"ContractData",A72, "LongDescription",, "T"))</f>
        <v>Boston Scientific Corp</v>
      </c>
      <c r="C72" s="2">
        <f>RTD("cqg.rtd", ,"ContractData",A72, "LastTrade",, "T")</f>
        <v>50.5</v>
      </c>
      <c r="D72" s="2">
        <f>RTD("cqg.rtd", ,"ContractData",A72, "NetLastTrade",, "T")</f>
        <v>1.1899999999999977</v>
      </c>
      <c r="E72" s="4">
        <f>IFERROR(RTD("cqg.rtd", ,"ContractData",A72, "PerCentNetLastTrade",, "T")/100,"")</f>
        <v>2.4133035895355912E-2</v>
      </c>
      <c r="F72" s="2">
        <f>RTD("cqg.rtd", ,"ContractData",A72, "Open",, "T")</f>
        <v>49.54</v>
      </c>
      <c r="G72" s="2">
        <f>RTD("cqg.rtd", ,"ContractData",A72, "High",, "T")</f>
        <v>50.72</v>
      </c>
      <c r="H72" s="2">
        <f>RTD("cqg.rtd", ,"ContractData",A72, "Low",, "T")</f>
        <v>49.54</v>
      </c>
      <c r="I72" s="4">
        <f>IFERROR(RTD("cqg.rtd",,"StudyData",A72, "PCB","BaseType=Index,Index=1", "Close", "W","0","all",,,,"T")/100,"")</f>
        <v>2.4133035895355866E-2</v>
      </c>
      <c r="J72" s="4">
        <f>IFERROR(RTD("cqg.rtd",,"StudyData",A72, "PCB","BaseType=Index,Index=1", "Close", "M","0","all",,,,"T")/100,"")</f>
        <v>8.0676225123047202E-2</v>
      </c>
      <c r="K72" s="4">
        <f>IFERROR(RTD("cqg.rtd",,"StudyData",A72, "PCB","BaseType=Index,Index=1", "Close", "Q","0","all",,,,"T")/100,"")</f>
        <v>0.18322399250234306</v>
      </c>
      <c r="L72" s="4">
        <f>IFERROR(RTD("cqg.rtd",,"StudyData",A72, "PCB","BaseType=Index,Index=1", "Close", "A","0","all",,,,"T")/100,"")</f>
        <v>-0.47037231253277406</v>
      </c>
      <c r="M72" s="6">
        <f>RTD("cqg.rtd", ,"ContractData",A72, "T_CVol",, "T")</f>
        <v>8849559.8837490007</v>
      </c>
      <c r="N72" s="8">
        <f xml:space="preserve"> IFERROR(M72/RTD("cqg.rtd",,"StudyData", $A72, "MA", "InputChoice=Vol,MAType=Sim,Period=21", "MA","D","-1","all",,,,"T"),"")</f>
        <v>0.44799556833954957</v>
      </c>
      <c r="O72" s="9">
        <f>IFERROR(D72/RTD("cqg.rtd",,"StudyData","ATR("&amp;A72&amp;",MAType:=Sim,Period:=21)","Bar",, "Close", "D",,,,,,"T"),"")</f>
        <v>0.68166939444092889</v>
      </c>
      <c r="P72" s="10">
        <f xml:space="preserve"> RTD("cqg.rtd",,"StudyData", $A72, "MA", "InputChoice=Close,MAType=Sim,Period=21", "MA","D",,"all",,,,"T")</f>
        <v>45.782857142899999</v>
      </c>
      <c r="Q72" s="2">
        <f xml:space="preserve"> RTD("cqg.rtd",,"StudyData",$A72, "StdDev", "InputChoice=Close,Period1=21", "STDDEV","D",,"all",,,,"T")</f>
        <v>2.3810744731</v>
      </c>
      <c r="R72" s="2">
        <f t="shared" si="1"/>
        <v>1.9810984118269075</v>
      </c>
    </row>
    <row r="73" spans="1:18" x14ac:dyDescent="0.3">
      <c r="A73" t="s">
        <v>178</v>
      </c>
      <c r="B73" t="str">
        <f>PROPER(RTD("cqg.rtd", ,"ContractData",A73, "LongDescription",, "T"))</f>
        <v>Blackstone Inc.</v>
      </c>
      <c r="C73" s="2">
        <f>RTD("cqg.rtd", ,"ContractData",A73, "LastTrade",, "T")</f>
        <v>139.29</v>
      </c>
      <c r="D73" s="2">
        <f>RTD("cqg.rtd", ,"ContractData",A73, "NetLastTrade",, "T")</f>
        <v>2.1599999999999966</v>
      </c>
      <c r="E73" s="4">
        <f>IFERROR(RTD("cqg.rtd", ,"ContractData",A73, "PerCentNetLastTrade",, "T")/100,"")</f>
        <v>1.5751476700940716E-2</v>
      </c>
      <c r="F73" s="2">
        <f>RTD("cqg.rtd", ,"ContractData",A73, "Open",, "T")</f>
        <v>137.1</v>
      </c>
      <c r="G73" s="2">
        <f>RTD("cqg.rtd", ,"ContractData",A73, "High",, "T")</f>
        <v>139.37</v>
      </c>
      <c r="H73" s="2">
        <f>RTD("cqg.rtd", ,"ContractData",A73, "Low",, "T")</f>
        <v>136.85</v>
      </c>
      <c r="I73" s="4">
        <f>IFERROR(RTD("cqg.rtd",,"StudyData",A73, "PCB","BaseType=Index,Index=1", "Close", "W","0","all",,,,"T")/100,"")</f>
        <v>1.5751476700940691E-2</v>
      </c>
      <c r="J73" s="4">
        <f>IFERROR(RTD("cqg.rtd",,"StudyData",A73, "PCB","BaseType=Index,Index=1", "Close", "M","0","all",,,,"T")/100,"")</f>
        <v>9.0332681017612465E-2</v>
      </c>
      <c r="K73" s="4">
        <f>IFERROR(RTD("cqg.rtd",,"StudyData",A73, "PCB","BaseType=Index,Index=1", "Close", "Q","0","all",,,,"T")/100,"")</f>
        <v>0.18373417183649182</v>
      </c>
      <c r="L73" s="4">
        <f>IFERROR(RTD("cqg.rtd",,"StudyData",A73, "PCB","BaseType=Index,Index=1", "Close", "A","0","all",,,,"T")/100,"")</f>
        <v>-9.6340988711561049E-2</v>
      </c>
      <c r="M73" s="6">
        <f>RTD("cqg.rtd", ,"ContractData",A73, "T_CVol",, "T")</f>
        <v>1287016.702366</v>
      </c>
      <c r="N73" s="8">
        <f xml:space="preserve"> IFERROR(M73/RTD("cqg.rtd",,"StudyData", $A73, "MA", "InputChoice=Vol,MAType=Sim,Period=21", "MA","D","-1","all",,,,"T"),"")</f>
        <v>0.25692140923596846</v>
      </c>
      <c r="O73" s="9">
        <f>IFERROR(D73/RTD("cqg.rtd",,"StudyData","ATR("&amp;A73&amp;",MAType:=Sim,Period:=21)","Bar",, "Close", "D",,,,,,"T"),"")</f>
        <v>0.48404652651591407</v>
      </c>
      <c r="P73" s="10">
        <f xml:space="preserve"> RTD("cqg.rtd",,"StudyData", $A73, "MA", "InputChoice=Close,MAType=Sim,Period=21", "MA","D",,"all",,,,"T")</f>
        <v>129.7195238095</v>
      </c>
      <c r="Q73" s="2">
        <f xml:space="preserve"> RTD("cqg.rtd",,"StudyData",$A73, "StdDev", "InputChoice=Close,Period1=21", "STDDEV","D",,"all",,,,"T")</f>
        <v>5.1535281268000004</v>
      </c>
      <c r="R73" s="2">
        <f t="shared" si="1"/>
        <v>1.8570726607138206</v>
      </c>
    </row>
    <row r="74" spans="1:18" x14ac:dyDescent="0.3">
      <c r="A74" t="s">
        <v>179</v>
      </c>
      <c r="B74" t="str">
        <f>PROPER(RTD("cqg.rtd", ,"ContractData",A74, "LongDescription",, "T"))</f>
        <v>Bxp, Inc.</v>
      </c>
      <c r="C74" s="2">
        <f>RTD("cqg.rtd", ,"ContractData",A74, "LastTrade",, "T")</f>
        <v>67.790000000000006</v>
      </c>
      <c r="D74" s="2">
        <f>RTD("cqg.rtd", ,"ContractData",A74, "NetLastTrade",, "T")</f>
        <v>-1.9200000000000017</v>
      </c>
      <c r="E74" s="4">
        <f>IFERROR(RTD("cqg.rtd", ,"ContractData",A74, "PerCentNetLastTrade",, "T")/100,"")</f>
        <v>-2.7542676803901878E-2</v>
      </c>
      <c r="F74" s="2">
        <f>RTD("cqg.rtd", ,"ContractData",A74, "Open",, "T")</f>
        <v>69.23</v>
      </c>
      <c r="G74" s="2">
        <f>RTD("cqg.rtd", ,"ContractData",A74, "High",, "T")</f>
        <v>69.41</v>
      </c>
      <c r="H74" s="2">
        <f>RTD("cqg.rtd", ,"ContractData",A74, "Low",, "T")</f>
        <v>67.59</v>
      </c>
      <c r="I74" s="4">
        <f>IFERROR(RTD("cqg.rtd",,"StudyData",A74, "PCB","BaseType=Index,Index=1", "Close", "W","0","all",,,,"T")/100,"")</f>
        <v>-2.7542676803901898E-2</v>
      </c>
      <c r="J74" s="4">
        <f>IFERROR(RTD("cqg.rtd",,"StudyData",A74, "PCB","BaseType=Index,Index=1", "Close", "M","0","all",,,,"T")/100,"")</f>
        <v>-3.3228750713063297E-2</v>
      </c>
      <c r="K74" s="4">
        <f>IFERROR(RTD("cqg.rtd",,"StudyData",A74, "PCB","BaseType=Index,Index=1", "Close", "Q","0","all",,,,"T")/100,"")</f>
        <v>2.2319408837279502E-2</v>
      </c>
      <c r="L74" s="4">
        <f>IFERROR(RTD("cqg.rtd",,"StudyData",A74, "PCB","BaseType=Index,Index=1", "Close", "A","0","all",,,,"T")/100,"")</f>
        <v>4.5939537640782785E-3</v>
      </c>
      <c r="M74" s="6">
        <f>RTD("cqg.rtd", ,"ContractData",A74, "T_CVol",, "T")</f>
        <v>261969.088839</v>
      </c>
      <c r="N74" s="8">
        <f xml:space="preserve"> IFERROR(M74/RTD("cqg.rtd",,"StudyData", $A74, "MA", "InputChoice=Vol,MAType=Sim,Period=21", "MA","D","-1","all",,,,"T"),"")</f>
        <v>0.17850509957025212</v>
      </c>
      <c r="O74" s="9">
        <f>IFERROR(D74/RTD("cqg.rtd",,"StudyData","ATR("&amp;A74&amp;",MAType:=Sim,Period:=21)","Bar",, "Close", "D",,,,,,"T"),"")</f>
        <v>-0.95885850177447074</v>
      </c>
      <c r="P74" s="10">
        <f xml:space="preserve"> RTD("cqg.rtd",,"StudyData", $A74, "MA", "InputChoice=Close,MAType=Sim,Period=21", "MA","D",,"all",,,,"T")</f>
        <v>69.338095238099996</v>
      </c>
      <c r="Q74" s="2">
        <f xml:space="preserve"> RTD("cqg.rtd",,"StudyData",$A74, "StdDev", "InputChoice=Close,Period1=21", "STDDEV","D",,"all",,,,"T")</f>
        <v>1.4640342796000001</v>
      </c>
      <c r="R74" s="2">
        <f t="shared" si="1"/>
        <v>-1.0574173430713361</v>
      </c>
    </row>
    <row r="75" spans="1:18" x14ac:dyDescent="0.3">
      <c r="A75" t="s">
        <v>180</v>
      </c>
      <c r="B75" t="str">
        <f>PROPER(RTD("cqg.rtd", ,"ContractData",A75, "LongDescription",, "T"))</f>
        <v>Citigroup Inc</v>
      </c>
      <c r="C75" s="2">
        <f>RTD("cqg.rtd", ,"ContractData",A75, "LastTrade",, "T")</f>
        <v>135.65</v>
      </c>
      <c r="D75" s="2">
        <f>RTD("cqg.rtd", ,"ContractData",A75, "NetLastTrade",, "T")</f>
        <v>0.65000000000000568</v>
      </c>
      <c r="E75" s="4">
        <f>IFERROR(RTD("cqg.rtd", ,"ContractData",A75, "PerCentNetLastTrade",, "T")/100,"")</f>
        <v>4.8148148148148143E-3</v>
      </c>
      <c r="F75" s="2">
        <f>RTD("cqg.rtd", ,"ContractData",A75, "Open",, "T")</f>
        <v>134.87</v>
      </c>
      <c r="G75" s="2">
        <f>RTD("cqg.rtd", ,"ContractData",A75, "High",, "T")</f>
        <v>136.14000000000001</v>
      </c>
      <c r="H75" s="2">
        <f>RTD("cqg.rtd", ,"ContractData",A75, "Low",, "T")</f>
        <v>134.47</v>
      </c>
      <c r="I75" s="4">
        <f>IFERROR(RTD("cqg.rtd",,"StudyData",A75, "PCB","BaseType=Index,Index=1", "Close", "W","0","all",,,,"T")/100,"")</f>
        <v>4.8148148148148568E-3</v>
      </c>
      <c r="J75" s="4">
        <f>IFERROR(RTD("cqg.rtd",,"StudyData",A75, "PCB","BaseType=Index,Index=1", "Close", "M","0","all",,,,"T")/100,"")</f>
        <v>2.4160060400151132E-2</v>
      </c>
      <c r="K75" s="4">
        <f>IFERROR(RTD("cqg.rtd",,"StudyData",A75, "PCB","BaseType=Index,Index=1", "Close", "Q","0","all",,,,"T")/100,"")</f>
        <v>-3.0794512717919421E-2</v>
      </c>
      <c r="L75" s="4">
        <f>IFERROR(RTD("cqg.rtd",,"StudyData",A75, "PCB","BaseType=Index,Index=1", "Close", "A","0","all",,,,"T")/100,"")</f>
        <v>0.16248178935641452</v>
      </c>
      <c r="M75" s="6">
        <f>RTD("cqg.rtd", ,"ContractData",A75, "T_CVol",, "T")</f>
        <v>2457783.970977</v>
      </c>
      <c r="N75" s="8">
        <f xml:space="preserve"> IFERROR(M75/RTD("cqg.rtd",,"StudyData", $A75, "MA", "InputChoice=Vol,MAType=Sim,Period=21", "MA","D","-1","all",,,,"T"),"")</f>
        <v>0.19609896821691339</v>
      </c>
      <c r="O75" s="9">
        <f>IFERROR(D75/RTD("cqg.rtd",,"StudyData","ATR("&amp;A75&amp;",MAType:=Sim,Period:=21)","Bar",, "Close", "D",,,,,,"T"),"")</f>
        <v>0.16630116958942906</v>
      </c>
      <c r="P75" s="10">
        <f xml:space="preserve"> RTD("cqg.rtd",,"StudyData", $A75, "MA", "InputChoice=Close,MAType=Sim,Period=21", "MA","D",,"all",,,,"T")</f>
        <v>133.23047619050001</v>
      </c>
      <c r="Q75" s="2">
        <f xml:space="preserve"> RTD("cqg.rtd",,"StudyData",$A75, "StdDev", "InputChoice=Close,Period1=21", "STDDEV","D",,"all",,,,"T")</f>
        <v>2.9418434067999999</v>
      </c>
      <c r="R75" s="2">
        <f t="shared" si="1"/>
        <v>0.82245159749404795</v>
      </c>
    </row>
    <row r="76" spans="1:18" x14ac:dyDescent="0.3">
      <c r="A76" t="s">
        <v>181</v>
      </c>
      <c r="B76" t="str">
        <f>PROPER(RTD("cqg.rtd", ,"ContractData",A76, "LongDescription",, "T"))</f>
        <v>Cardinal Health Inc</v>
      </c>
      <c r="C76" s="2">
        <f>RTD("cqg.rtd", ,"ContractData",A76, "LastTrade",, "T")</f>
        <v>236.43</v>
      </c>
      <c r="D76" s="2">
        <f>RTD("cqg.rtd", ,"ContractData",A76, "NetLastTrade",, "T")</f>
        <v>3.0000000000001137E-2</v>
      </c>
      <c r="E76" s="4">
        <f>IFERROR(RTD("cqg.rtd", ,"ContractData",A76, "PerCentNetLastTrade",, "T")/100,"")</f>
        <v>1.2690355329949239E-4</v>
      </c>
      <c r="F76" s="2">
        <f>RTD("cqg.rtd", ,"ContractData",A76, "Open",, "T")</f>
        <v>236.32</v>
      </c>
      <c r="G76" s="2">
        <f>RTD("cqg.rtd", ,"ContractData",A76, "High",, "T")</f>
        <v>239.54</v>
      </c>
      <c r="H76" s="2">
        <f>RTD("cqg.rtd", ,"ContractData",A76, "Low",, "T")</f>
        <v>235</v>
      </c>
      <c r="I76" s="4">
        <f>IFERROR(RTD("cqg.rtd",,"StudyData",A76, "PCB","BaseType=Index,Index=1", "Close", "W","0","all",,,,"T")/100,"")</f>
        <v>1.2690355329949719E-4</v>
      </c>
      <c r="J76" s="4">
        <f>IFERROR(RTD("cqg.rtd",,"StudyData",A76, "PCB","BaseType=Index,Index=1", "Close", "M","0","all",,,,"T")/100,"")</f>
        <v>2.7822457940268684E-2</v>
      </c>
      <c r="K76" s="4">
        <f>IFERROR(RTD("cqg.rtd",,"StudyData",A76, "PCB","BaseType=Index,Index=1", "Close", "Q","0","all",,,,"T")/100,"")</f>
        <v>-4.7566930459673161E-3</v>
      </c>
      <c r="L76" s="4">
        <f>IFERROR(RTD("cqg.rtd",,"StudyData",A76, "PCB","BaseType=Index,Index=1", "Close", "A","0","all",,,,"T")/100,"")</f>
        <v>0.15051094890510952</v>
      </c>
      <c r="M76" s="6">
        <f>RTD("cqg.rtd", ,"ContractData",A76, "T_CVol",, "T")</f>
        <v>698097.71871299995</v>
      </c>
      <c r="N76" s="8">
        <f xml:space="preserve"> IFERROR(M76/RTD("cqg.rtd",,"StudyData", $A76, "MA", "InputChoice=Vol,MAType=Sim,Period=21", "MA","D","-1","all",,,,"T"),"")</f>
        <v>0.32717280768559892</v>
      </c>
      <c r="O76" s="9">
        <f>IFERROR(D76/RTD("cqg.rtd",,"StudyData","ATR("&amp;A76&amp;",MAType:=Sim,Period:=21)","Bar",, "Close", "D",,,,,,"T"),"")</f>
        <v>5.6761870439189545E-3</v>
      </c>
      <c r="P76" s="10">
        <f xml:space="preserve"> RTD("cqg.rtd",,"StudyData", $A76, "MA", "InputChoice=Close,MAType=Sim,Period=21", "MA","D",,"all",,,,"T")</f>
        <v>230.49</v>
      </c>
      <c r="Q76" s="2">
        <f xml:space="preserve"> RTD("cqg.rtd",,"StudyData",$A76, "StdDev", "InputChoice=Close,Period1=21", "STDDEV","D",,"all",,,,"T")</f>
        <v>4.6806603115999996</v>
      </c>
      <c r="R76" s="2">
        <f t="shared" si="1"/>
        <v>1.2690517159040571</v>
      </c>
    </row>
    <row r="77" spans="1:18" x14ac:dyDescent="0.3">
      <c r="A77" t="s">
        <v>182</v>
      </c>
      <c r="B77" t="str">
        <f>PROPER(RTD("cqg.rtd", ,"ContractData",A77, "LongDescription",, "T"))</f>
        <v>Carrier Global Corporation</v>
      </c>
      <c r="C77" s="2">
        <f>RTD("cqg.rtd", ,"ContractData",A77, "LastTrade",, "T")</f>
        <v>63.76</v>
      </c>
      <c r="D77" s="2">
        <f>RTD("cqg.rtd", ,"ContractData",A77, "NetLastTrade",, "T")</f>
        <v>-0.25000000000000711</v>
      </c>
      <c r="E77" s="4">
        <f>IFERROR(RTD("cqg.rtd", ,"ContractData",A77, "PerCentNetLastTrade",, "T")/100,"")</f>
        <v>-3.9056397437900324E-3</v>
      </c>
      <c r="F77" s="2">
        <f>RTD("cqg.rtd", ,"ContractData",A77, "Open",, "T")</f>
        <v>63.940000000000005</v>
      </c>
      <c r="G77" s="2">
        <f>RTD("cqg.rtd", ,"ContractData",A77, "High",, "T")</f>
        <v>64.72</v>
      </c>
      <c r="H77" s="2">
        <f>RTD("cqg.rtd", ,"ContractData",A77, "Low",, "T")</f>
        <v>63.65</v>
      </c>
      <c r="I77" s="4">
        <f>IFERROR(RTD("cqg.rtd",,"StudyData",A77, "PCB","BaseType=Index,Index=1", "Close", "W","0","all",,,,"T")/100,"")</f>
        <v>-3.9056397437901434E-3</v>
      </c>
      <c r="J77" s="4">
        <f>IFERROR(RTD("cqg.rtd",,"StudyData",A77, "PCB","BaseType=Index,Index=1", "Close", "M","0","all",,,,"T")/100,"")</f>
        <v>3.154829315644711E-2</v>
      </c>
      <c r="K77" s="4">
        <f>IFERROR(RTD("cqg.rtd",,"StudyData",A77, "PCB","BaseType=Index,Index=1", "Close", "Q","0","all",,,,"T")/100,"")</f>
        <v>-0.13074301295160204</v>
      </c>
      <c r="L77" s="4">
        <f>IFERROR(RTD("cqg.rtd",,"StudyData",A77, "PCB","BaseType=Index,Index=1", "Close", "A","0","all",,,,"T")/100,"")</f>
        <v>0.20666161998485982</v>
      </c>
      <c r="M77" s="6">
        <f>RTD("cqg.rtd", ,"ContractData",A77, "T_CVol",, "T")</f>
        <v>1075562.151474</v>
      </c>
      <c r="N77" s="8">
        <f xml:space="preserve"> IFERROR(M77/RTD("cqg.rtd",,"StudyData", $A77, "MA", "InputChoice=Vol,MAType=Sim,Period=21", "MA","D","-1","all",,,,"T"),"")</f>
        <v>0.14934727639402456</v>
      </c>
      <c r="O77" s="9">
        <f>IFERROR(D77/RTD("cqg.rtd",,"StudyData","ATR("&amp;A77&amp;",MAType:=Sim,Period:=21)","Bar",, "Close", "D",,,,,,"T"),"")</f>
        <v>-0.11358719168945396</v>
      </c>
      <c r="P77" s="10">
        <f xml:space="preserve"> RTD("cqg.rtd",,"StudyData", $A77, "MA", "InputChoice=Close,MAType=Sim,Period=21", "MA","D",,"all",,,,"T")</f>
        <v>66.027142857100003</v>
      </c>
      <c r="Q77" s="2">
        <f xml:space="preserve"> RTD("cqg.rtd",,"StudyData",$A77, "StdDev", "InputChoice=Close,Period1=21", "STDDEV","D",,"all",,,,"T")</f>
        <v>2.9872365680000001</v>
      </c>
      <c r="R77" s="2">
        <f t="shared" si="1"/>
        <v>-0.75894319230896778</v>
      </c>
    </row>
    <row r="78" spans="1:18" x14ac:dyDescent="0.3">
      <c r="A78" t="s">
        <v>183</v>
      </c>
      <c r="B78" t="str">
        <f>PROPER(RTD("cqg.rtd", ,"ContractData",A78, "LongDescription",, "T"))</f>
        <v>Casey'S General Stor</v>
      </c>
      <c r="C78" s="2">
        <f>RTD("cqg.rtd", ,"ContractData",A78, "LastTrade",, "T")</f>
        <v>836.65</v>
      </c>
      <c r="D78" s="2">
        <f>RTD("cqg.rtd", ,"ContractData",A78, "NetLastTrade",, "T")</f>
        <v>2.6999999999999318</v>
      </c>
      <c r="E78" s="4">
        <f>IFERROR(RTD("cqg.rtd", ,"ContractData",A78, "PerCentNetLastTrade",, "T")/100,"")</f>
        <v>3.2376041729120452E-3</v>
      </c>
      <c r="F78" s="2">
        <f>RTD("cqg.rtd", ,"ContractData",A78, "Open",, "T")</f>
        <v>825.28</v>
      </c>
      <c r="G78" s="2">
        <f>RTD("cqg.rtd", ,"ContractData",A78, "High",, "T")</f>
        <v>845.88</v>
      </c>
      <c r="H78" s="2">
        <f>RTD("cqg.rtd", ,"ContractData",A78, "Low",, "T")</f>
        <v>825.28</v>
      </c>
      <c r="I78" s="4">
        <f>IFERROR(RTD("cqg.rtd",,"StudyData",A78, "PCB","BaseType=Index,Index=1", "Close", "W","0","all",,,,"T")/100,"")</f>
        <v>3.2376041729119632E-3</v>
      </c>
      <c r="J78" s="4">
        <f>IFERROR(RTD("cqg.rtd",,"StudyData",A78, "PCB","BaseType=Index,Index=1", "Close", "M","0","all",,,,"T")/100,"")</f>
        <v>-3.9437428243398423E-2</v>
      </c>
      <c r="K78" s="4">
        <f>IFERROR(RTD("cqg.rtd",,"StudyData",A78, "PCB","BaseType=Index,Index=1", "Close", "Q","0","all",,,,"T")/100,"")</f>
        <v>5.2668000352294332E-2</v>
      </c>
      <c r="L78" s="4">
        <f>IFERROR(RTD("cqg.rtd",,"StudyData",A78, "PCB","BaseType=Index,Index=1", "Close", "A","0","all",,,,"T")/100,"")</f>
        <v>0.51372329069493938</v>
      </c>
      <c r="M78" s="6">
        <f>RTD("cqg.rtd", ,"ContractData",A78, "T_CVol",, "T")</f>
        <v>84233.588589999999</v>
      </c>
      <c r="N78" s="8">
        <f xml:space="preserve"> IFERROR(M78/RTD("cqg.rtd",,"StudyData", $A78, "MA", "InputChoice=Vol,MAType=Sim,Period=21", "MA","D","-1","all",,,,"T"),"")</f>
        <v>0.27308504501196224</v>
      </c>
      <c r="O78" s="9">
        <f>IFERROR(D78/RTD("cqg.rtd",,"StudyData","ATR("&amp;A78&amp;",MAType:=Sim,Period:=21)","Bar",, "Close", "D",,,,,,"T"),"")</f>
        <v>9.8997800049006296E-2</v>
      </c>
      <c r="P78" s="10">
        <f xml:space="preserve"> RTD("cqg.rtd",,"StudyData", $A78, "MA", "InputChoice=Close,MAType=Sim,Period=21", "MA","D",,"all",,,,"T")</f>
        <v>852.48047619049999</v>
      </c>
      <c r="Q78" s="2">
        <f xml:space="preserve"> RTD("cqg.rtd",,"StudyData",$A78, "StdDev", "InputChoice=Close,Period1=21", "STDDEV","D",,"all",,,,"T")</f>
        <v>16.0557859253</v>
      </c>
      <c r="R78" s="2">
        <f t="shared" si="1"/>
        <v>-0.98596706907726273</v>
      </c>
    </row>
    <row r="79" spans="1:18" x14ac:dyDescent="0.3">
      <c r="A79" t="s">
        <v>184</v>
      </c>
      <c r="B79" t="str">
        <f>PROPER(RTD("cqg.rtd", ,"ContractData",A79, "LongDescription",, "T"))</f>
        <v>Caterpillar Inc</v>
      </c>
      <c r="C79" s="2">
        <f>RTD("cqg.rtd", ,"ContractData",A79, "LastTrade",, "T")</f>
        <v>842.5</v>
      </c>
      <c r="D79" s="2">
        <f>RTD("cqg.rtd", ,"ContractData",A79, "NetLastTrade",, "T")</f>
        <v>0.30999999999994543</v>
      </c>
      <c r="E79" s="4">
        <f>IFERROR(RTD("cqg.rtd", ,"ContractData",A79, "PerCentNetLastTrade",, "T")/100,"")</f>
        <v>3.6808796114890939E-4</v>
      </c>
      <c r="F79" s="2">
        <f>RTD("cqg.rtd", ,"ContractData",A79, "Open",, "T")</f>
        <v>849.04</v>
      </c>
      <c r="G79" s="2">
        <f>RTD("cqg.rtd", ,"ContractData",A79, "High",, "T")</f>
        <v>854.93000000000006</v>
      </c>
      <c r="H79" s="2">
        <f>RTD("cqg.rtd", ,"ContractData",A79, "Low",, "T")</f>
        <v>836.84</v>
      </c>
      <c r="I79" s="4">
        <f>IFERROR(RTD("cqg.rtd",,"StudyData",A79, "PCB","BaseType=Index,Index=1", "Close", "W","0","all",,,,"T")/100,"")</f>
        <v>3.6808796114884461E-4</v>
      </c>
      <c r="J79" s="4">
        <f>IFERROR(RTD("cqg.rtd",,"StudyData",A79, "PCB","BaseType=Index,Index=1", "Close", "M","0","all",,,,"T")/100,"")</f>
        <v>3.3983382629079101E-2</v>
      </c>
      <c r="K79" s="4">
        <f>IFERROR(RTD("cqg.rtd",,"StudyData",A79, "PCB","BaseType=Index,Index=1", "Close", "Q","0","all",,,,"T")/100,"")</f>
        <v>-0.20884590102357037</v>
      </c>
      <c r="L79" s="4">
        <f>IFERROR(RTD("cqg.rtd",,"StudyData",A79, "PCB","BaseType=Index,Index=1", "Close", "A","0","all",,,,"T")/100,"")</f>
        <v>0.47066524691465772</v>
      </c>
      <c r="M79" s="6">
        <f>RTD("cqg.rtd", ,"ContractData",A79, "T_CVol",, "T")</f>
        <v>727271.350768</v>
      </c>
      <c r="N79" s="8">
        <f xml:space="preserve"> IFERROR(M79/RTD("cqg.rtd",,"StudyData", $A79, "MA", "InputChoice=Vol,MAType=Sim,Period=21", "MA","D","-1","all",,,,"T"),"")</f>
        <v>0.23357743365263259</v>
      </c>
      <c r="O79" s="9">
        <f>IFERROR(D79/RTD("cqg.rtd",,"StudyData","ATR("&amp;A79&amp;",MAType:=Sim,Period:=21)","Bar",, "Close", "D",,,,,,"T"),"")</f>
        <v>7.6451521984149135E-3</v>
      </c>
      <c r="P79" s="10">
        <f xml:space="preserve"> RTD("cqg.rtd",,"StudyData", $A79, "MA", "InputChoice=Close,MAType=Sim,Period=21", "MA","D",,"all",,,,"T")</f>
        <v>866.83333333329995</v>
      </c>
      <c r="Q79" s="2">
        <f xml:space="preserve"> RTD("cqg.rtd",,"StudyData",$A79, "StdDev", "InputChoice=Close,Period1=21", "STDDEV","D",,"all",,,,"T")</f>
        <v>37.8139740274</v>
      </c>
      <c r="R79" s="2">
        <f t="shared" si="1"/>
        <v>-0.64350108548940177</v>
      </c>
    </row>
    <row r="80" spans="1:18" x14ac:dyDescent="0.3">
      <c r="A80" t="s">
        <v>185</v>
      </c>
      <c r="B80" t="str">
        <f>PROPER(RTD("cqg.rtd", ,"ContractData",A80, "LongDescription",, "T"))</f>
        <v>Chubb Limited</v>
      </c>
      <c r="C80" s="2">
        <f>RTD("cqg.rtd", ,"ContractData",A80, "LastTrade",, "T")</f>
        <v>348.46</v>
      </c>
      <c r="D80" s="2">
        <f>RTD("cqg.rtd", ,"ContractData",A80, "NetLastTrade",, "T")</f>
        <v>-1.8500000000000227</v>
      </c>
      <c r="E80" s="4">
        <f>IFERROR(RTD("cqg.rtd", ,"ContractData",A80, "PerCentNetLastTrade",, "T")/100,"")</f>
        <v>-5.2810367959807026E-3</v>
      </c>
      <c r="F80" s="2">
        <f>RTD("cqg.rtd", ,"ContractData",A80, "Open",, "T")</f>
        <v>350.1</v>
      </c>
      <c r="G80" s="2">
        <f>RTD("cqg.rtd", ,"ContractData",A80, "High",, "T")</f>
        <v>351.25</v>
      </c>
      <c r="H80" s="2">
        <f>RTD("cqg.rtd", ,"ContractData",A80, "Low",, "T")</f>
        <v>346.73</v>
      </c>
      <c r="I80" s="4">
        <f>IFERROR(RTD("cqg.rtd",,"StudyData",A80, "PCB","BaseType=Index,Index=1", "Close", "W","0","all",,,,"T")/100,"")</f>
        <v>-5.2810367959807668E-3</v>
      </c>
      <c r="J80" s="4">
        <f>IFERROR(RTD("cqg.rtd",,"StudyData",A80, "PCB","BaseType=Index,Index=1", "Close", "M","0","all",,,,"T")/100,"")</f>
        <v>-6.3305577734687679E-3</v>
      </c>
      <c r="K80" s="4">
        <f>IFERROR(RTD("cqg.rtd",,"StudyData",A80, "PCB","BaseType=Index,Index=1", "Close", "Q","0","all",,,,"T")/100,"")</f>
        <v>2.2656570992545547E-2</v>
      </c>
      <c r="L80" s="4">
        <f>IFERROR(RTD("cqg.rtd",,"StudyData",A80, "PCB","BaseType=Index,Index=1", "Close", "A","0","all",,,,"T")/100,"")</f>
        <v>0.11642957836729455</v>
      </c>
      <c r="M80" s="6">
        <f>RTD("cqg.rtd", ,"ContractData",A80, "T_CVol",, "T")</f>
        <v>325453.69528099999</v>
      </c>
      <c r="N80" s="8">
        <f xml:space="preserve"> IFERROR(M80/RTD("cqg.rtd",,"StudyData", $A80, "MA", "InputChoice=Vol,MAType=Sim,Period=21", "MA","D","-1","all",,,,"T"),"")</f>
        <v>0.16269118371612745</v>
      </c>
      <c r="O80" s="9">
        <f>IFERROR(D80/RTD("cqg.rtd",,"StudyData","ATR("&amp;A80&amp;",MAType:=Sim,Period:=21)","Bar",, "Close", "D",,,,,,"T"),"")</f>
        <v>-0.23521220560748712</v>
      </c>
      <c r="P80" s="10">
        <f xml:space="preserve"> RTD("cqg.rtd",,"StudyData", $A80, "MA", "InputChoice=Close,MAType=Sim,Period=21", "MA","D",,"all",,,,"T")</f>
        <v>351.6585714286</v>
      </c>
      <c r="Q80" s="2">
        <f xml:space="preserve"> RTD("cqg.rtd",,"StudyData",$A80, "StdDev", "InputChoice=Close,Period1=21", "STDDEV","D",,"all",,,,"T")</f>
        <v>6.1602104832000002</v>
      </c>
      <c r="R80" s="2">
        <f t="shared" si="1"/>
        <v>-0.51923086675740993</v>
      </c>
    </row>
    <row r="81" spans="1:18" x14ac:dyDescent="0.3">
      <c r="A81" t="s">
        <v>186</v>
      </c>
      <c r="B81" t="str">
        <f>PROPER(RTD("cqg.rtd", ,"ContractData",A81, "LongDescription",, "T"))</f>
        <v>Cboe Global Markets, Inc.</v>
      </c>
      <c r="C81" s="2">
        <f>RTD("cqg.rtd", ,"ContractData",A81, "LastTrade",, "T")</f>
        <v>291.27</v>
      </c>
      <c r="D81" s="2">
        <f>RTD("cqg.rtd", ,"ContractData",A81, "NetLastTrade",, "T")</f>
        <v>4.6899999999999977</v>
      </c>
      <c r="E81" s="4">
        <f>IFERROR(RTD("cqg.rtd", ,"ContractData",A81, "PerCentNetLastTrade",, "T")/100,"")</f>
        <v>1.6365412799218368E-2</v>
      </c>
      <c r="F81" s="2">
        <f>RTD("cqg.rtd", ,"ContractData",A81, "Open",, "T")</f>
        <v>288.06</v>
      </c>
      <c r="G81" s="2">
        <f>RTD("cqg.rtd", ,"ContractData",A81, "High",, "T")</f>
        <v>293.13</v>
      </c>
      <c r="H81" s="2">
        <f>RTD("cqg.rtd", ,"ContractData",A81, "Low",, "T")</f>
        <v>287.64</v>
      </c>
      <c r="I81" s="4">
        <f>IFERROR(RTD("cqg.rtd",,"StudyData",A81, "PCB","BaseType=Index,Index=1", "Close", "W","0","all",,,,"T")/100,"")</f>
        <v>1.6365412799218361E-2</v>
      </c>
      <c r="J81" s="4">
        <f>IFERROR(RTD("cqg.rtd",,"StudyData",A81, "PCB","BaseType=Index,Index=1", "Close", "M","0","all",,,,"T")/100,"")</f>
        <v>-6.111594623343982E-2</v>
      </c>
      <c r="K81" s="4">
        <f>IFERROR(RTD("cqg.rtd",,"StudyData",A81, "PCB","BaseType=Index,Index=1", "Close", "Q","0","all",,,,"T")/100,"")</f>
        <v>0.20027197428606733</v>
      </c>
      <c r="L81" s="4">
        <f>IFERROR(RTD("cqg.rtd",,"StudyData",A81, "PCB","BaseType=Index,Index=1", "Close", "A","0","all",,,,"T")/100,"")</f>
        <v>0.16043824701195208</v>
      </c>
      <c r="M81" s="6">
        <f>RTD("cqg.rtd", ,"ContractData",A81, "T_CVol",, "T")</f>
        <v>129997.222083</v>
      </c>
      <c r="N81" s="8">
        <f xml:space="preserve"> IFERROR(M81/RTD("cqg.rtd",,"StudyData", $A81, "MA", "InputChoice=Vol,MAType=Sim,Period=21", "MA","D","-1","all",,,,"T"),"")</f>
        <v>0.11976673748134634</v>
      </c>
      <c r="O81" s="9">
        <f>IFERROR(D81/RTD("cqg.rtd",,"StudyData","ATR("&amp;A81&amp;",MAType:=Sim,Period:=21)","Bar",, "Close", "D",,,,,,"T"),"")</f>
        <v>0.43564225053136346</v>
      </c>
      <c r="P81" s="10">
        <f xml:space="preserve"> RTD("cqg.rtd",,"StudyData", $A81, "MA", "InputChoice=Close,MAType=Sim,Period=21", "MA","D",,"all",,,,"T")</f>
        <v>286.8433333333</v>
      </c>
      <c r="Q81" s="2">
        <f xml:space="preserve"> RTD("cqg.rtd",,"StudyData",$A81, "StdDev", "InputChoice=Close,Period1=21", "STDDEV","D",,"all",,,,"T")</f>
        <v>10.236378327800001</v>
      </c>
      <c r="R81" s="2">
        <f t="shared" si="1"/>
        <v>0.43244461321618272</v>
      </c>
    </row>
    <row r="82" spans="1:18" x14ac:dyDescent="0.3">
      <c r="A82" t="s">
        <v>187</v>
      </c>
      <c r="B82" t="str">
        <f>PROPER(RTD("cqg.rtd", ,"ContractData",A82, "LongDescription",, "T"))</f>
        <v>Cbre Group, Inc.</v>
      </c>
      <c r="C82" s="2">
        <f>RTD("cqg.rtd", ,"ContractData",A82, "LastTrade",, "T")</f>
        <v>144.80000000000001</v>
      </c>
      <c r="D82" s="2">
        <f>RTD("cqg.rtd", ,"ContractData",A82, "NetLastTrade",, "T")</f>
        <v>-3.3799999999999955</v>
      </c>
      <c r="E82" s="4">
        <f>IFERROR(RTD("cqg.rtd", ,"ContractData",A82, "PerCentNetLastTrade",, "T")/100,"")</f>
        <v>-2.2810095829396682E-2</v>
      </c>
      <c r="F82" s="2">
        <f>RTD("cqg.rtd", ,"ContractData",A82, "Open",, "T")</f>
        <v>147.17000000000002</v>
      </c>
      <c r="G82" s="2">
        <f>RTD("cqg.rtd", ,"ContractData",A82, "High",, "T")</f>
        <v>148.70000000000002</v>
      </c>
      <c r="H82" s="2">
        <f>RTD("cqg.rtd", ,"ContractData",A82, "Low",, "T")</f>
        <v>144.47</v>
      </c>
      <c r="I82" s="4">
        <f>IFERROR(RTD("cqg.rtd",,"StudyData",A82, "PCB","BaseType=Index,Index=1", "Close", "W","0","all",,,,"T")/100,"")</f>
        <v>-2.2810095829396648E-2</v>
      </c>
      <c r="J82" s="4">
        <f>IFERROR(RTD("cqg.rtd",,"StudyData",A82, "PCB","BaseType=Index,Index=1", "Close", "M","0","all",,,,"T")/100,"")</f>
        <v>-1.3691165451944629E-2</v>
      </c>
      <c r="K82" s="4">
        <f>IFERROR(RTD("cqg.rtd",,"StudyData",A82, "PCB","BaseType=Index,Index=1", "Close", "Q","0","all",,,,"T")/100,"")</f>
        <v>7.506125176330844E-2</v>
      </c>
      <c r="L82" s="4">
        <f>IFERROR(RTD("cqg.rtd",,"StudyData",A82, "PCB","BaseType=Index,Index=1", "Close", "A","0","all",,,,"T")/100,"")</f>
        <v>-9.9446482990235591E-2</v>
      </c>
      <c r="M82" s="6">
        <f>RTD("cqg.rtd", ,"ContractData",A82, "T_CVol",, "T")</f>
        <v>329950.87116799998</v>
      </c>
      <c r="N82" s="8">
        <f xml:space="preserve"> IFERROR(M82/RTD("cqg.rtd",,"StudyData", $A82, "MA", "InputChoice=Vol,MAType=Sim,Period=21", "MA","D","-1","all",,,,"T"),"")</f>
        <v>0.18931595510951638</v>
      </c>
      <c r="O82" s="9">
        <f>IFERROR(D82/RTD("cqg.rtd",,"StudyData","ATR("&amp;A82&amp;",MAType:=Sim,Period:=21)","Bar",, "Close", "D",,,,,,"T"),"")</f>
        <v>-0.69951709865053568</v>
      </c>
      <c r="P82" s="10">
        <f xml:space="preserve"> RTD("cqg.rtd",,"StudyData", $A82, "MA", "InputChoice=Close,MAType=Sim,Period=21", "MA","D",,"all",,,,"T")</f>
        <v>143.44095238099999</v>
      </c>
      <c r="Q82" s="2">
        <f xml:space="preserve"> RTD("cqg.rtd",,"StudyData",$A82, "StdDev", "InputChoice=Close,Period1=21", "STDDEV","D",,"all",,,,"T")</f>
        <v>5.2405960264000004</v>
      </c>
      <c r="R82" s="2">
        <f t="shared" si="1"/>
        <v>0.25933073493047198</v>
      </c>
    </row>
    <row r="83" spans="1:18" x14ac:dyDescent="0.3">
      <c r="A83" t="s">
        <v>188</v>
      </c>
      <c r="B83" t="str">
        <f>PROPER(RTD("cqg.rtd", ,"ContractData",A83, "LongDescription",, "T"))</f>
        <v>Crown Castle Intl</v>
      </c>
      <c r="C83" s="2">
        <f>RTD("cqg.rtd", ,"ContractData",A83, "LastTrade",, "T")</f>
        <v>73.89</v>
      </c>
      <c r="D83" s="2">
        <f>RTD("cqg.rtd", ,"ContractData",A83, "NetLastTrade",, "T")</f>
        <v>-1.7000000000000028</v>
      </c>
      <c r="E83" s="4">
        <f>IFERROR(RTD("cqg.rtd", ,"ContractData",A83, "PerCentNetLastTrade",, "T")/100,"")</f>
        <v>-2.2489747321074217E-2</v>
      </c>
      <c r="F83" s="2">
        <f>RTD("cqg.rtd", ,"ContractData",A83, "Open",, "T")</f>
        <v>75.13</v>
      </c>
      <c r="G83" s="2">
        <f>RTD("cqg.rtd", ,"ContractData",A83, "High",, "T")</f>
        <v>75.31</v>
      </c>
      <c r="H83" s="2">
        <f>RTD("cqg.rtd", ,"ContractData",A83, "Low",, "T")</f>
        <v>73.760000000000005</v>
      </c>
      <c r="I83" s="4">
        <f>IFERROR(RTD("cqg.rtd",,"StudyData",A83, "PCB","BaseType=Index,Index=1", "Close", "W","0","all",,,,"T")/100,"")</f>
        <v>-2.2489747321074255E-2</v>
      </c>
      <c r="J83" s="4">
        <f>IFERROR(RTD("cqg.rtd",,"StudyData",A83, "PCB","BaseType=Index,Index=1", "Close", "M","0","all",,,,"T")/100,"")</f>
        <v>-3.1585845347313193E-2</v>
      </c>
      <c r="K83" s="4">
        <f>IFERROR(RTD("cqg.rtd",,"StudyData",A83, "PCB","BaseType=Index,Index=1", "Close", "Q","0","all",,,,"T")/100,"")</f>
        <v>-2.4296844051234695E-2</v>
      </c>
      <c r="L83" s="4">
        <f>IFERROR(RTD("cqg.rtd",,"StudyData",A83, "PCB","BaseType=Index,Index=1", "Close", "A","0","all",,,,"T")/100,"")</f>
        <v>-0.16856081917407453</v>
      </c>
      <c r="M83" s="6">
        <f>RTD("cqg.rtd", ,"ContractData",A83, "T_CVol",, "T")</f>
        <v>475738.91895600001</v>
      </c>
      <c r="N83" s="8">
        <f xml:space="preserve"> IFERROR(M83/RTD("cqg.rtd",,"StudyData", $A83, "MA", "InputChoice=Vol,MAType=Sim,Period=21", "MA","D","-1","all",,,,"T"),"")</f>
        <v>0.10253330403880562</v>
      </c>
      <c r="O83" s="9">
        <f>IFERROR(D83/RTD("cqg.rtd",,"StudyData","ATR("&amp;A83&amp;",MAType:=Sim,Period:=21)","Bar",, "Close", "D",,,,,,"T"),"")</f>
        <v>-0.63118811881969394</v>
      </c>
      <c r="P83" s="10">
        <f xml:space="preserve"> RTD("cqg.rtd",,"StudyData", $A83, "MA", "InputChoice=Close,MAType=Sim,Period=21", "MA","D",,"all",,,,"T")</f>
        <v>76.763333333299997</v>
      </c>
      <c r="Q83" s="2">
        <f xml:space="preserve"> RTD("cqg.rtd",,"StudyData",$A83, "StdDev", "InputChoice=Close,Period1=21", "STDDEV","D",,"all",,,,"T")</f>
        <v>1.9379034654</v>
      </c>
      <c r="R83" s="2">
        <f t="shared" si="1"/>
        <v>-1.4827019945015245</v>
      </c>
    </row>
    <row r="84" spans="1:18" x14ac:dyDescent="0.3">
      <c r="A84" t="s">
        <v>189</v>
      </c>
      <c r="B84" t="str">
        <f>PROPER(RTD("cqg.rtd", ,"ContractData",A84, "LongDescription",, "T"))</f>
        <v>Carnival Corporation Ltd.</v>
      </c>
      <c r="C84" s="2">
        <f>RTD("cqg.rtd", ,"ContractData",A84, "LastTrade",, "T")</f>
        <v>28.3</v>
      </c>
      <c r="D84" s="2">
        <f>RTD("cqg.rtd", ,"ContractData",A84, "NetLastTrade",, "T")</f>
        <v>-0.69000000000000128</v>
      </c>
      <c r="E84" s="4">
        <f>IFERROR(RTD("cqg.rtd", ,"ContractData",A84, "PerCentNetLastTrade",, "T")/100,"")</f>
        <v>-2.3801310796826493E-2</v>
      </c>
      <c r="F84" s="2">
        <f>RTD("cqg.rtd", ,"ContractData",A84, "Open",, "T")</f>
        <v>28.3</v>
      </c>
      <c r="G84" s="2">
        <f>RTD("cqg.rtd", ,"ContractData",A84, "High",, "T")</f>
        <v>28.490000000000002</v>
      </c>
      <c r="H84" s="2">
        <f>RTD("cqg.rtd", ,"ContractData",A84, "Low",, "T")</f>
        <v>28.11</v>
      </c>
      <c r="I84" s="4">
        <f>IFERROR(RTD("cqg.rtd",,"StudyData",A84, "PCB","BaseType=Index,Index=1", "Close", "W","0","all",,,,"T")/100,"")</f>
        <v>-2.3801310796826534E-2</v>
      </c>
      <c r="J84" s="4">
        <f>IFERROR(RTD("cqg.rtd",,"StudyData",A84, "PCB","BaseType=Index,Index=1", "Close", "M","0","all",,,,"T")/100,"")</f>
        <v>1.7619561308881638E-2</v>
      </c>
      <c r="K84" s="4">
        <f>IFERROR(RTD("cqg.rtd",,"StudyData",A84, "PCB","BaseType=Index,Index=1", "Close", "Q","0","all",,,,"T")/100,"")</f>
        <v>-9.4504725236261647E-3</v>
      </c>
      <c r="L84" s="4">
        <f>IFERROR(RTD("cqg.rtd",,"StudyData",A84, "PCB","BaseType=Index,Index=1", "Close", "A","0","all",,,,"T")/100,"")</f>
        <v>-7.3346430910281549E-2</v>
      </c>
      <c r="M84" s="6">
        <f>RTD("cqg.rtd", ,"ContractData",A84, "T_CVol",, "T")</f>
        <v>13404449.453687999</v>
      </c>
      <c r="N84" s="8">
        <f xml:space="preserve"> IFERROR(M84/RTD("cqg.rtd",,"StudyData", $A84, "MA", "InputChoice=Vol,MAType=Sim,Period=21", "MA","D","-1","all",,,,"T"),"")</f>
        <v>0.73363042773881992</v>
      </c>
      <c r="O84" s="9">
        <f>IFERROR(D84/RTD("cqg.rtd",,"StudyData","ATR("&amp;A84&amp;",MAType:=Sim,Period:=21)","Bar",, "Close", "D",,,,,,"T"),"")</f>
        <v>-0.72777498743984181</v>
      </c>
      <c r="P84" s="10">
        <f xml:space="preserve"> RTD("cqg.rtd",,"StudyData", $A84, "MA", "InputChoice=Close,MAType=Sim,Period=21", "MA","D",,"all",,,,"T")</f>
        <v>27.413809523800001</v>
      </c>
      <c r="Q84" s="2">
        <f xml:space="preserve"> RTD("cqg.rtd",,"StudyData",$A84, "StdDev", "InputChoice=Close,Period1=21", "STDDEV","D",,"all",,,,"T")</f>
        <v>1.2415829995000001</v>
      </c>
      <c r="R84" s="2">
        <f t="shared" si="1"/>
        <v>0.71375854578943065</v>
      </c>
    </row>
    <row r="85" spans="1:18" x14ac:dyDescent="0.3">
      <c r="A85" t="s">
        <v>20</v>
      </c>
      <c r="B85" t="str">
        <f>PROPER(RTD("cqg.rtd", ,"ContractData",A85, "LongDescription",, "T"))</f>
        <v>Cadence Design Sys</v>
      </c>
      <c r="C85" s="2">
        <f>RTD("cqg.rtd", ,"ContractData",A85, "LastTrade",, "T")</f>
        <v>337.89</v>
      </c>
      <c r="D85" s="2">
        <f>RTD("cqg.rtd", ,"ContractData",A85, "NetLastTrade",, "T")</f>
        <v>-1.3500000000000227</v>
      </c>
      <c r="E85" s="4">
        <f>IFERROR(RTD("cqg.rtd", ,"ContractData",A85, "PerCentNetLastTrade",, "T")/100,"")</f>
        <v>-3.9794835514679874E-3</v>
      </c>
      <c r="F85" s="2">
        <f>RTD("cqg.rtd", ,"ContractData",A85, "Open",, "T")</f>
        <v>337.31</v>
      </c>
      <c r="G85" s="2">
        <f>RTD("cqg.rtd", ,"ContractData",A85, "High",, "T")</f>
        <v>342.02</v>
      </c>
      <c r="H85" s="2">
        <f>RTD("cqg.rtd", ,"ContractData",A85, "Low",, "T")</f>
        <v>337.31</v>
      </c>
      <c r="I85" s="4">
        <f>IFERROR(RTD("cqg.rtd",,"StudyData",A85, "PCB","BaseType=Index,Index=1", "Close", "W","0","all",,,,"T")/100,"")</f>
        <v>-3.9794835514680542E-3</v>
      </c>
      <c r="J85" s="4">
        <f>IFERROR(RTD("cqg.rtd",,"StudyData",A85, "PCB","BaseType=Index,Index=1", "Close", "M","0","all",,,,"T")/100,"")</f>
        <v>-6.26433739191811E-3</v>
      </c>
      <c r="K85" s="4">
        <f>IFERROR(RTD("cqg.rtd",,"StudyData",A85, "PCB","BaseType=Index,Index=1", "Close", "Q","0","all",,,,"T")/100,"")</f>
        <v>-9.9728231908771184E-2</v>
      </c>
      <c r="L85" s="4">
        <f>IFERROR(RTD("cqg.rtd",,"StudyData",A85, "PCB","BaseType=Index,Index=1", "Close", "A","0","all",,,,"T")/100,"")</f>
        <v>8.0971271354533247E-2</v>
      </c>
      <c r="M85" s="6">
        <f>RTD("cqg.rtd", ,"ContractData",A85, "T_CVol",, "T")</f>
        <v>360072.45773299999</v>
      </c>
      <c r="N85" s="8">
        <f xml:space="preserve"> IFERROR(M85/RTD("cqg.rtd",,"StudyData", $A85, "MA", "InputChoice=Vol,MAType=Sim,Period=21", "MA","D","-1","all",,,,"T"),"")</f>
        <v>0.15166701137787403</v>
      </c>
      <c r="O85" s="9">
        <f>IFERROR(D85/RTD("cqg.rtd",,"StudyData","ATR("&amp;A85&amp;",MAType:=Sim,Period:=21)","Bar",, "Close", "D",,,,,,"T"),"")</f>
        <v>-9.2273141517882892E-2</v>
      </c>
      <c r="P85" s="10">
        <f xml:space="preserve"> RTD("cqg.rtd",,"StudyData", $A85, "MA", "InputChoice=Close,MAType=Sim,Period=21", "MA","D",,"all",,,,"T")</f>
        <v>343.21809523809998</v>
      </c>
      <c r="Q85" s="2">
        <f xml:space="preserve"> RTD("cqg.rtd",,"StudyData",$A85, "StdDev", "InputChoice=Close,Period1=21", "STDDEV","D",,"all",,,,"T")</f>
        <v>15.1878628294</v>
      </c>
      <c r="R85" s="2">
        <f t="shared" si="1"/>
        <v>-0.35081270472012016</v>
      </c>
    </row>
    <row r="86" spans="1:18" x14ac:dyDescent="0.3">
      <c r="A86" t="s">
        <v>190</v>
      </c>
      <c r="B86" t="str">
        <f>PROPER(RTD("cqg.rtd", ,"ContractData",A86, "LongDescription",, "T"))</f>
        <v>Cdw Corporation</v>
      </c>
      <c r="C86" s="2">
        <f>RTD("cqg.rtd", ,"ContractData",A86, "LastTrade",, "T")</f>
        <v>136.44</v>
      </c>
      <c r="D86" s="2">
        <f>RTD("cqg.rtd", ,"ContractData",A86, "NetLastTrade",, "T")</f>
        <v>0.62999999999999545</v>
      </c>
      <c r="E86" s="4">
        <f>IFERROR(RTD("cqg.rtd", ,"ContractData",A86, "PerCentNetLastTrade",, "T")/100,"")</f>
        <v>4.6388336646785953E-3</v>
      </c>
      <c r="F86" s="2">
        <f>RTD("cqg.rtd", ,"ContractData",A86, "Open",, "T")</f>
        <v>135</v>
      </c>
      <c r="G86" s="2">
        <f>RTD("cqg.rtd", ,"ContractData",A86, "High",, "T")</f>
        <v>137.1</v>
      </c>
      <c r="H86" s="2">
        <f>RTD("cqg.rtd", ,"ContractData",A86, "Low",, "T")</f>
        <v>134.38</v>
      </c>
      <c r="I86" s="4">
        <f>IFERROR(RTD("cqg.rtd",,"StudyData",A86, "PCB","BaseType=Index,Index=1", "Close", "W","0","all",,,,"T")/100,"")</f>
        <v>4.6388336646785606E-3</v>
      </c>
      <c r="J86" s="4">
        <f>IFERROR(RTD("cqg.rtd",,"StudyData",A86, "PCB","BaseType=Index,Index=1", "Close", "M","0","all",,,,"T")/100,"")</f>
        <v>-7.6923076923076955E-2</v>
      </c>
      <c r="K86" s="4">
        <f>IFERROR(RTD("cqg.rtd",,"StudyData",A86, "PCB","BaseType=Index,Index=1", "Close", "Q","0","all",,,,"T")/100,"")</f>
        <v>-2.986348122866906E-2</v>
      </c>
      <c r="L86" s="4">
        <f>IFERROR(RTD("cqg.rtd",,"StudyData",A86, "PCB","BaseType=Index,Index=1", "Close", "A","0","all",,,,"T")/100,"")</f>
        <v>1.762114537445001E-3</v>
      </c>
      <c r="M86" s="6">
        <f>RTD("cqg.rtd", ,"ContractData",A86, "T_CVol",, "T")</f>
        <v>291763.74905799999</v>
      </c>
      <c r="N86" s="8">
        <f xml:space="preserve"> IFERROR(M86/RTD("cqg.rtd",,"StudyData", $A86, "MA", "InputChoice=Vol,MAType=Sim,Period=21", "MA","D","-1","all",,,,"T"),"")</f>
        <v>0.13757807787796933</v>
      </c>
      <c r="O86" s="9">
        <f>IFERROR(D86/RTD("cqg.rtd",,"StudyData","ATR("&amp;A86&amp;",MAType:=Sim,Period:=21)","Bar",, "Close", "D",,,,,,"T"),"")</f>
        <v>8.7378640776698394E-2</v>
      </c>
      <c r="P86" s="10">
        <f xml:space="preserve"> RTD("cqg.rtd",,"StudyData", $A86, "MA", "InputChoice=Close,MAType=Sim,Period=21", "MA","D",,"all",,,,"T")</f>
        <v>138.81476190480001</v>
      </c>
      <c r="Q86" s="2">
        <f xml:space="preserve"> RTD("cqg.rtd",,"StudyData",$A86, "StdDev", "InputChoice=Close,Period1=21", "STDDEV","D",,"all",,,,"T")</f>
        <v>7.1004376920999999</v>
      </c>
      <c r="R86" s="2">
        <f t="shared" si="1"/>
        <v>-0.33445288977638493</v>
      </c>
    </row>
    <row r="87" spans="1:18" x14ac:dyDescent="0.3">
      <c r="A87" t="s">
        <v>21</v>
      </c>
      <c r="B87" t="str">
        <f>PROPER(RTD("cqg.rtd", ,"ContractData",A87, "LongDescription",, "T"))</f>
        <v>Constellation En Cm</v>
      </c>
      <c r="C87" s="2">
        <f>RTD("cqg.rtd", ,"ContractData",A87, "LastTrade",, "T")</f>
        <v>271.86</v>
      </c>
      <c r="D87" s="2">
        <f>RTD("cqg.rtd", ,"ContractData",A87, "NetLastTrade",, "T")</f>
        <v>1.9700000000000273</v>
      </c>
      <c r="E87" s="4">
        <f>IFERROR(RTD("cqg.rtd", ,"ContractData",A87, "PerCentNetLastTrade",, "T")/100,"")</f>
        <v>7.2992700729927005E-3</v>
      </c>
      <c r="F87" s="2">
        <f>RTD("cqg.rtd", ,"ContractData",A87, "Open",, "T")</f>
        <v>270.3</v>
      </c>
      <c r="G87" s="2">
        <f>RTD("cqg.rtd", ,"ContractData",A87, "High",, "T")</f>
        <v>274.88</v>
      </c>
      <c r="H87" s="2">
        <f>RTD("cqg.rtd", ,"ContractData",A87, "Low",, "T")</f>
        <v>268.36</v>
      </c>
      <c r="I87" s="4">
        <f>IFERROR(RTD("cqg.rtd",,"StudyData",A87, "PCB","BaseType=Index,Index=1", "Close", "W","0","all",,,,"T")/100,"")</f>
        <v>7.299270072992802E-3</v>
      </c>
      <c r="J87" s="4">
        <f>IFERROR(RTD("cqg.rtd",,"StudyData",A87, "PCB","BaseType=Index,Index=1", "Close", "M","0","all",,,,"T")/100,"")</f>
        <v>3.4671741198858276E-2</v>
      </c>
      <c r="K87" s="4">
        <f>IFERROR(RTD("cqg.rtd",,"StudyData",A87, "PCB","BaseType=Index,Index=1", "Close", "Q","0","all",,,,"T")/100,"")</f>
        <v>9.4576639690783948E-2</v>
      </c>
      <c r="L87" s="4">
        <f>IFERROR(RTD("cqg.rtd",,"StudyData",A87, "PCB","BaseType=Index,Index=1", "Close", "A","0","all",,,,"T")/100,"")</f>
        <v>-0.23044696690916289</v>
      </c>
      <c r="M87" s="6">
        <f>RTD("cqg.rtd", ,"ContractData",A87, "T_CVol",, "T")</f>
        <v>619876.48662600003</v>
      </c>
      <c r="N87" s="8">
        <f xml:space="preserve"> IFERROR(M87/RTD("cqg.rtd",,"StudyData", $A87, "MA", "InputChoice=Vol,MAType=Sim,Period=21", "MA","D","-1","all",,,,"T"),"")</f>
        <v>0.21934638588324554</v>
      </c>
      <c r="O87" s="9">
        <f>IFERROR(D87/RTD("cqg.rtd",,"StudyData","ATR("&amp;A87&amp;",MAType:=Sim,Period:=21)","Bar",, "Close", "D",,,,,,"T"),"")</f>
        <v>0.19489329627352467</v>
      </c>
      <c r="P87" s="10">
        <f xml:space="preserve"> RTD("cqg.rtd",,"StudyData", $A87, "MA", "InputChoice=Close,MAType=Sim,Period=21", "MA","D",,"all",,,,"T")</f>
        <v>263.80238095239997</v>
      </c>
      <c r="Q87" s="2">
        <f xml:space="preserve"> RTD("cqg.rtd",,"StudyData",$A87, "StdDev", "InputChoice=Close,Period1=21", "STDDEV","D",,"all",,,,"T")</f>
        <v>7.5391403481000001</v>
      </c>
      <c r="R87" s="2">
        <f t="shared" si="1"/>
        <v>1.0687715940492748</v>
      </c>
    </row>
    <row r="88" spans="1:18" x14ac:dyDescent="0.3">
      <c r="A88" t="s">
        <v>191</v>
      </c>
      <c r="B88" t="str">
        <f>PROPER(RTD("cqg.rtd", ,"ContractData",A88, "LongDescription",, "T"))</f>
        <v>Cf Industries Holdings, Inc</v>
      </c>
      <c r="C88" s="2">
        <f>RTD("cqg.rtd", ,"ContractData",A88, "LastTrade",, "T")</f>
        <v>118.24000000000001</v>
      </c>
      <c r="D88" s="2">
        <f>RTD("cqg.rtd", ,"ContractData",A88, "NetLastTrade",, "T")</f>
        <v>3.8900000000000006</v>
      </c>
      <c r="E88" s="4">
        <f>IFERROR(RTD("cqg.rtd", ,"ContractData",A88, "PerCentNetLastTrade",, "T")/100,"")</f>
        <v>3.4018364669873201E-2</v>
      </c>
      <c r="F88" s="2">
        <f>RTD("cqg.rtd", ,"ContractData",A88, "Open",, "T")</f>
        <v>115.5</v>
      </c>
      <c r="G88" s="2">
        <f>RTD("cqg.rtd", ,"ContractData",A88, "High",, "T")</f>
        <v>119.14</v>
      </c>
      <c r="H88" s="2">
        <f>RTD("cqg.rtd", ,"ContractData",A88, "Low",, "T")</f>
        <v>115.5</v>
      </c>
      <c r="I88" s="4">
        <f>IFERROR(RTD("cqg.rtd",,"StudyData",A88, "PCB","BaseType=Index,Index=1", "Close", "W","0","all",,,,"T")/100,"")</f>
        <v>3.4018364669873201E-2</v>
      </c>
      <c r="J88" s="4">
        <f>IFERROR(RTD("cqg.rtd",,"StudyData",A88, "PCB","BaseType=Index,Index=1", "Close", "M","0","all",,,,"T")/100,"")</f>
        <v>-5.5515616263279721E-2</v>
      </c>
      <c r="K88" s="4">
        <f>IFERROR(RTD("cqg.rtd",,"StudyData",A88, "PCB","BaseType=Index,Index=1", "Close", "Q","0","all",,,,"T")/100,"")</f>
        <v>9.2185479401441006E-2</v>
      </c>
      <c r="L88" s="4">
        <f>IFERROR(RTD("cqg.rtd",,"StudyData",A88, "PCB","BaseType=Index,Index=1", "Close", "A","0","all",,,,"T")/100,"")</f>
        <v>0.52883372123092842</v>
      </c>
      <c r="M88" s="6">
        <f>RTD("cqg.rtd", ,"ContractData",A88, "T_CVol",, "T")</f>
        <v>568242.05050000001</v>
      </c>
      <c r="N88" s="8">
        <f xml:space="preserve"> IFERROR(M88/RTD("cqg.rtd",,"StudyData", $A88, "MA", "InputChoice=Vol,MAType=Sim,Period=21", "MA","D","-1","all",,,,"T"),"")</f>
        <v>0.25940858735099587</v>
      </c>
      <c r="O88" s="9">
        <f>IFERROR(D88/RTD("cqg.rtd",,"StudyData","ATR("&amp;A88&amp;",MAType:=Sim,Period:=21)","Bar",, "Close", "D",,,,,,"T"),"")</f>
        <v>0.85799810944408805</v>
      </c>
      <c r="P88" s="10">
        <f xml:space="preserve"> RTD("cqg.rtd",,"StudyData", $A88, "MA", "InputChoice=Close,MAType=Sim,Period=21", "MA","D",,"all",,,,"T")</f>
        <v>121.2914285714</v>
      </c>
      <c r="Q88" s="2">
        <f xml:space="preserve"> RTD("cqg.rtd",,"StudyData",$A88, "StdDev", "InputChoice=Close,Period1=21", "STDDEV","D",,"all",,,,"T")</f>
        <v>3.8242761976000001</v>
      </c>
      <c r="R88" s="2">
        <f t="shared" si="1"/>
        <v>-0.79791009167041316</v>
      </c>
    </row>
    <row r="89" spans="1:18" x14ac:dyDescent="0.3">
      <c r="A89" t="s">
        <v>192</v>
      </c>
      <c r="B89" t="str">
        <f>PROPER(RTD("cqg.rtd", ,"ContractData",A89, "LongDescription",, "T"))</f>
        <v>Citizens Financial Group, Inc.</v>
      </c>
      <c r="C89" s="2">
        <f>RTD("cqg.rtd", ,"ContractData",A89, "LastTrade",, "T")</f>
        <v>72.62</v>
      </c>
      <c r="D89" s="2">
        <f>RTD("cqg.rtd", ,"ContractData",A89, "NetLastTrade",, "T")</f>
        <v>-4.9999999999997158E-2</v>
      </c>
      <c r="E89" s="4">
        <f>IFERROR(RTD("cqg.rtd", ,"ContractData",A89, "PerCentNetLastTrade",, "T")/100,"")</f>
        <v>-6.8804183294344286E-4</v>
      </c>
      <c r="F89" s="2">
        <f>RTD("cqg.rtd", ,"ContractData",A89, "Open",, "T")</f>
        <v>72.17</v>
      </c>
      <c r="G89" s="2">
        <f>RTD("cqg.rtd", ,"ContractData",A89, "High",, "T")</f>
        <v>72.91</v>
      </c>
      <c r="H89" s="2">
        <f>RTD("cqg.rtd", ,"ContractData",A89, "Low",, "T")</f>
        <v>71.87</v>
      </c>
      <c r="I89" s="4">
        <f>IFERROR(RTD("cqg.rtd",,"StudyData",A89, "PCB","BaseType=Index,Index=1", "Close", "W","0","all",,,,"T")/100,"")</f>
        <v>-6.8804183294340372E-4</v>
      </c>
      <c r="J89" s="4">
        <f>IFERROR(RTD("cqg.rtd",,"StudyData",A89, "PCB","BaseType=Index,Index=1", "Close", "M","0","all",,,,"T")/100,"")</f>
        <v>1.3538032100488468E-2</v>
      </c>
      <c r="K89" s="4">
        <f>IFERROR(RTD("cqg.rtd",,"StudyData",A89, "PCB","BaseType=Index,Index=1", "Close", "Q","0","all",,,,"T")/100,"")</f>
        <v>3.639217924932206E-2</v>
      </c>
      <c r="L89" s="4">
        <f>IFERROR(RTD("cqg.rtd",,"StudyData",A89, "PCB","BaseType=Index,Index=1", "Close", "A","0","all",,,,"T")/100,"")</f>
        <v>0.24328026022941276</v>
      </c>
      <c r="M89" s="6">
        <f>RTD("cqg.rtd", ,"ContractData",A89, "T_CVol",, "T")</f>
        <v>560484.72754600004</v>
      </c>
      <c r="N89" s="8">
        <f xml:space="preserve"> IFERROR(M89/RTD("cqg.rtd",,"StudyData", $A89, "MA", "InputChoice=Vol,MAType=Sim,Period=21", "MA","D","-1","all",,,,"T"),"")</f>
        <v>0.130174267588824</v>
      </c>
      <c r="O89" s="9">
        <f>IFERROR(D89/RTD("cqg.rtd",,"StudyData","ATR("&amp;A89&amp;",MAType:=Sim,Period:=21)","Bar",, "Close", "D",,,,,,"T"),"")</f>
        <v>-2.9787234042044482E-2</v>
      </c>
      <c r="P89" s="10">
        <f xml:space="preserve"> RTD("cqg.rtd",,"StudyData", $A89, "MA", "InputChoice=Close,MAType=Sim,Period=21", "MA","D",,"all",,,,"T")</f>
        <v>72.125714285699999</v>
      </c>
      <c r="Q89" s="2">
        <f xml:space="preserve"> RTD("cqg.rtd",,"StudyData",$A89, "StdDev", "InputChoice=Close,Period1=21", "STDDEV","D",,"all",,,,"T")</f>
        <v>1.0146619021000001</v>
      </c>
      <c r="R89" s="2">
        <f t="shared" si="1"/>
        <v>0.48714326740464442</v>
      </c>
    </row>
    <row r="90" spans="1:18" x14ac:dyDescent="0.3">
      <c r="A90" t="s">
        <v>193</v>
      </c>
      <c r="B90" t="str">
        <f>PROPER(RTD("cqg.rtd", ,"ContractData",A90, "LongDescription",, "T"))</f>
        <v>Church/Dwight Co Inc</v>
      </c>
      <c r="C90" s="2">
        <f>RTD("cqg.rtd", ,"ContractData",A90, "LastTrade",, "T")</f>
        <v>103.19</v>
      </c>
      <c r="D90" s="2">
        <f>RTD("cqg.rtd", ,"ContractData",A90, "NetLastTrade",, "T")</f>
        <v>-5.0000000000011369E-2</v>
      </c>
      <c r="E90" s="4">
        <f>IFERROR(RTD("cqg.rtd", ,"ContractData",A90, "PerCentNetLastTrade",, "T")/100,"")</f>
        <v>-4.8430840759395585E-4</v>
      </c>
      <c r="F90" s="2">
        <f>RTD("cqg.rtd", ,"ContractData",A90, "Open",, "T")</f>
        <v>102.36</v>
      </c>
      <c r="G90" s="2">
        <f>RTD("cqg.rtd", ,"ContractData",A90, "High",, "T")</f>
        <v>103.66</v>
      </c>
      <c r="H90" s="2">
        <f>RTD("cqg.rtd", ,"ContractData",A90, "Low",, "T")</f>
        <v>101.05</v>
      </c>
      <c r="I90" s="4">
        <f>IFERROR(RTD("cqg.rtd",,"StudyData",A90, "PCB","BaseType=Index,Index=1", "Close", "W","0","all",,,,"T")/100,"")</f>
        <v>-4.8430840759406589E-4</v>
      </c>
      <c r="J90" s="4">
        <f>IFERROR(RTD("cqg.rtd",,"StudyData",A90, "PCB","BaseType=Index,Index=1", "Close", "M","0","all",,,,"T")/100,"")</f>
        <v>4.432749721688084E-2</v>
      </c>
      <c r="K90" s="4">
        <f>IFERROR(RTD("cqg.rtd",,"StudyData",A90, "PCB","BaseType=Index,Index=1", "Close", "Q","0","all",,,,"T")/100,"")</f>
        <v>6.5132122213047094E-2</v>
      </c>
      <c r="L90" s="4">
        <f>IFERROR(RTD("cqg.rtd",,"StudyData",A90, "PCB","BaseType=Index,Index=1", "Close", "A","0","all",,,,"T")/100,"")</f>
        <v>0.23064997018485378</v>
      </c>
      <c r="M90" s="6">
        <f>RTD("cqg.rtd", ,"ContractData",A90, "T_CVol",, "T")</f>
        <v>334631.538833</v>
      </c>
      <c r="N90" s="8">
        <f xml:space="preserve"> IFERROR(M90/RTD("cqg.rtd",,"StudyData", $A90, "MA", "InputChoice=Vol,MAType=Sim,Period=21", "MA","D","-1","all",,,,"T"),"")</f>
        <v>0.17749835029290253</v>
      </c>
      <c r="O90" s="9">
        <f>IFERROR(D90/RTD("cqg.rtd",,"StudyData","ATR("&amp;A90&amp;",MAType:=Sim,Period:=21)","Bar",, "Close", "D",,,,,,"T"),"")</f>
        <v>-1.9867549668615543E-2</v>
      </c>
      <c r="P90" s="10">
        <f xml:space="preserve"> RTD("cqg.rtd",,"StudyData", $A90, "MA", "InputChoice=Close,MAType=Sim,Period=21", "MA","D",,"all",,,,"T")</f>
        <v>99.1819047619</v>
      </c>
      <c r="Q90" s="2">
        <f xml:space="preserve"> RTD("cqg.rtd",,"StudyData",$A90, "StdDev", "InputChoice=Close,Period1=21", "STDDEV","D",,"all",,,,"T")</f>
        <v>2.5981030059000001</v>
      </c>
      <c r="R90" s="2">
        <f t="shared" si="1"/>
        <v>1.5427006662161058</v>
      </c>
    </row>
    <row r="91" spans="1:18" x14ac:dyDescent="0.3">
      <c r="A91" t="s">
        <v>194</v>
      </c>
      <c r="B91" t="str">
        <f>PROPER(RTD("cqg.rtd", ,"ContractData",A91, "LongDescription",, "T"))</f>
        <v>C.H. Robinson Ww</v>
      </c>
      <c r="C91" s="2">
        <f>RTD("cqg.rtd", ,"ContractData",A91, "LastTrade",, "T")</f>
        <v>148.64000000000001</v>
      </c>
      <c r="D91" s="2">
        <f>RTD("cqg.rtd", ,"ContractData",A91, "NetLastTrade",, "T")</f>
        <v>-0.69999999999998863</v>
      </c>
      <c r="E91" s="4">
        <f>IFERROR(RTD("cqg.rtd", ,"ContractData",A91, "PerCentNetLastTrade",, "T")/100,"")</f>
        <v>-4.687290745948842E-3</v>
      </c>
      <c r="F91" s="2">
        <f>RTD("cqg.rtd", ,"ContractData",A91, "Open",, "T")</f>
        <v>148.49</v>
      </c>
      <c r="G91" s="2">
        <f>RTD("cqg.rtd", ,"ContractData",A91, "High",, "T")</f>
        <v>151.52000000000001</v>
      </c>
      <c r="H91" s="2">
        <f>RTD("cqg.rtd", ,"ContractData",A91, "Low",, "T")</f>
        <v>148.12</v>
      </c>
      <c r="I91" s="4">
        <f>IFERROR(RTD("cqg.rtd",,"StudyData",A91, "PCB","BaseType=Index,Index=1", "Close", "W","0","all",,,,"T")/100,"")</f>
        <v>-4.6872907459487648E-3</v>
      </c>
      <c r="J91" s="4">
        <f>IFERROR(RTD("cqg.rtd",,"StudyData",A91, "PCB","BaseType=Index,Index=1", "Close", "M","0","all",,,,"T")/100,"")</f>
        <v>6.1598862790227102E-3</v>
      </c>
      <c r="K91" s="4">
        <f>IFERROR(RTD("cqg.rtd",,"StudyData",A91, "PCB","BaseType=Index,Index=1", "Close", "Q","0","all",,,,"T")/100,"")</f>
        <v>-0.21078899861951786</v>
      </c>
      <c r="L91" s="4">
        <f>IFERROR(RTD("cqg.rtd",,"StudyData",A91, "PCB","BaseType=Index,Index=1", "Close", "A","0","all",,,,"T")/100,"")</f>
        <v>-7.5391888529484807E-2</v>
      </c>
      <c r="M91" s="6">
        <f>RTD("cqg.rtd", ,"ContractData",A91, "T_CVol",, "T")</f>
        <v>354342.79118399997</v>
      </c>
      <c r="N91" s="8">
        <f xml:space="preserve"> IFERROR(M91/RTD("cqg.rtd",,"StudyData", $A91, "MA", "InputChoice=Vol,MAType=Sim,Period=21", "MA","D","-1","all",,,,"T"),"")</f>
        <v>0.14096073470694839</v>
      </c>
      <c r="O91" s="9">
        <f>IFERROR(D91/RTD("cqg.rtd",,"StudyData","ATR("&amp;A91&amp;",MAType:=Sim,Period:=21)","Bar",, "Close", "D",,,,,,"T"),"")</f>
        <v>-8.8277684362502398E-2</v>
      </c>
      <c r="P91" s="10">
        <f xml:space="preserve"> RTD("cqg.rtd",,"StudyData", $A91, "MA", "InputChoice=Close,MAType=Sim,Period=21", "MA","D",,"all",,,,"T")</f>
        <v>177.83952380950001</v>
      </c>
      <c r="Q91" s="2">
        <f xml:space="preserve"> RTD("cqg.rtd",,"StudyData",$A91, "StdDev", "InputChoice=Close,Period1=21", "STDDEV","D",,"all",,,,"T")</f>
        <v>24.966782784900001</v>
      </c>
      <c r="R91" s="2">
        <f t="shared" si="1"/>
        <v>-1.1695349000737079</v>
      </c>
    </row>
    <row r="92" spans="1:18" x14ac:dyDescent="0.3">
      <c r="A92" t="s">
        <v>195</v>
      </c>
      <c r="B92" t="str">
        <f>PROPER(RTD("cqg.rtd", ,"ContractData",A92, "LongDescription",, "T"))</f>
        <v>Charter Communicatio</v>
      </c>
      <c r="C92" s="2">
        <f>RTD("cqg.rtd", ,"ContractData",A92, "LastTrade",, "T")</f>
        <v>150.33000000000001</v>
      </c>
      <c r="D92" s="2">
        <f>RTD("cqg.rtd", ,"ContractData",A92, "NetLastTrade",, "T")</f>
        <v>-2.2399999999999807</v>
      </c>
      <c r="E92" s="4">
        <f>IFERROR(RTD("cqg.rtd", ,"ContractData",A92, "PerCentNetLastTrade",, "T")/100,"")</f>
        <v>-1.4681785409975749E-2</v>
      </c>
      <c r="F92" s="2">
        <f>RTD("cqg.rtd", ,"ContractData",A92, "Open",, "T")</f>
        <v>151.04</v>
      </c>
      <c r="G92" s="2">
        <f>RTD("cqg.rtd", ,"ContractData",A92, "High",, "T")</f>
        <v>151.68</v>
      </c>
      <c r="H92" s="2">
        <f>RTD("cqg.rtd", ,"ContractData",A92, "Low",, "T")</f>
        <v>148.01</v>
      </c>
      <c r="I92" s="4">
        <f>IFERROR(RTD("cqg.rtd",,"StudyData",A92, "PCB","BaseType=Index,Index=1", "Close", "W","0","all",,,,"T")/100,"")</f>
        <v>-1.4681785409975622E-2</v>
      </c>
      <c r="J92" s="4">
        <f>IFERROR(RTD("cqg.rtd",,"StudyData",A92, "PCB","BaseType=Index,Index=1", "Close", "M","0","all",,,,"T")/100,"")</f>
        <v>3.6901641605738875E-2</v>
      </c>
      <c r="K92" s="4">
        <f>IFERROR(RTD("cqg.rtd",,"StudyData",A92, "PCB","BaseType=Index,Index=1", "Close", "Q","0","all",,,,"T")/100,"")</f>
        <v>5.7098656915828723E-2</v>
      </c>
      <c r="L92" s="4">
        <f>IFERROR(RTD("cqg.rtd",,"StudyData",A92, "PCB","BaseType=Index,Index=1", "Close", "A","0","all",,,,"T")/100,"")</f>
        <v>-0.27985628742514967</v>
      </c>
      <c r="M92" s="6">
        <f>RTD("cqg.rtd", ,"ContractData",A92, "T_CVol",, "T")</f>
        <v>489965.71591799997</v>
      </c>
      <c r="N92" s="8">
        <f xml:space="preserve"> IFERROR(M92/RTD("cqg.rtd",,"StudyData", $A92, "MA", "InputChoice=Vol,MAType=Sim,Period=21", "MA","D","-1","all",,,,"T"),"")</f>
        <v>0.15822122316838394</v>
      </c>
      <c r="O92" s="9">
        <f>IFERROR(D92/RTD("cqg.rtd",,"StudyData","ATR("&amp;A92&amp;",MAType:=Sim,Period:=21)","Bar",, "Close", "D",,,,,,"T"),"")</f>
        <v>-0.32524372537020202</v>
      </c>
      <c r="P92" s="10">
        <f xml:space="preserve"> RTD("cqg.rtd",,"StudyData", $A92, "MA", "InputChoice=Close,MAType=Sim,Period=21", "MA","D",,"all",,,,"T")</f>
        <v>138.3638095238</v>
      </c>
      <c r="Q92" s="2">
        <f xml:space="preserve"> RTD("cqg.rtd",,"StudyData",$A92, "StdDev", "InputChoice=Close,Period1=21", "STDDEV","D",,"all",,,,"T")</f>
        <v>10.3737711728</v>
      </c>
      <c r="R92" s="2">
        <f t="shared" si="1"/>
        <v>1.1535043791572472</v>
      </c>
    </row>
    <row r="93" spans="1:18" x14ac:dyDescent="0.3">
      <c r="A93" t="s">
        <v>196</v>
      </c>
      <c r="B93" t="str">
        <f>PROPER(RTD("cqg.rtd", ,"ContractData",A93, "LongDescription",, "T"))</f>
        <v>The Cigna Group</v>
      </c>
      <c r="C93" s="2">
        <f>RTD("cqg.rtd", ,"ContractData",A93, "LastTrade",, "T")</f>
        <v>279.60000000000002</v>
      </c>
      <c r="D93" s="2">
        <f>RTD("cqg.rtd", ,"ContractData",A93, "NetLastTrade",, "T")</f>
        <v>-2.8899999999999864</v>
      </c>
      <c r="E93" s="4">
        <f>IFERROR(RTD("cqg.rtd", ,"ContractData",A93, "PerCentNetLastTrade",, "T")/100,"")</f>
        <v>-1.0230450635420723E-2</v>
      </c>
      <c r="F93" s="2">
        <f>RTD("cqg.rtd", ,"ContractData",A93, "Open",, "T")</f>
        <v>282.54000000000002</v>
      </c>
      <c r="G93" s="2">
        <f>RTD("cqg.rtd", ,"ContractData",A93, "High",, "T")</f>
        <v>285.74</v>
      </c>
      <c r="H93" s="2">
        <f>RTD("cqg.rtd", ,"ContractData",A93, "Low",, "T")</f>
        <v>279.53000000000003</v>
      </c>
      <c r="I93" s="4">
        <f>IFERROR(RTD("cqg.rtd",,"StudyData",A93, "PCB","BaseType=Index,Index=1", "Close", "W","0","all",,,,"T")/100,"")</f>
        <v>-1.0230450635420673E-2</v>
      </c>
      <c r="J93" s="4">
        <f>IFERROR(RTD("cqg.rtd",,"StudyData",A93, "PCB","BaseType=Index,Index=1", "Close", "M","0","all",,,,"T")/100,"")</f>
        <v>1.9709729439169018E-3</v>
      </c>
      <c r="K93" s="4">
        <f>IFERROR(RTD("cqg.rtd",,"StudyData",A93, "PCB","BaseType=Index,Index=1", "Close", "Q","0","all",,,,"T")/100,"")</f>
        <v>1.4219384793964073E-2</v>
      </c>
      <c r="L93" s="4">
        <f>IFERROR(RTD("cqg.rtd",,"StudyData",A93, "PCB","BaseType=Index,Index=1", "Close", "A","0","all",,,,"T")/100,"")</f>
        <v>1.5877629618864238E-2</v>
      </c>
      <c r="M93" s="6">
        <f>RTD("cqg.rtd", ,"ContractData",A93, "T_CVol",, "T")</f>
        <v>348562.00519200001</v>
      </c>
      <c r="N93" s="8">
        <f xml:space="preserve"> IFERROR(M93/RTD("cqg.rtd",,"StudyData", $A93, "MA", "InputChoice=Vol,MAType=Sim,Period=21", "MA","D","-1","all",,,,"T"),"")</f>
        <v>0.17588218579246634</v>
      </c>
      <c r="O93" s="9">
        <f>IFERROR(D93/RTD("cqg.rtd",,"StudyData","ATR("&amp;A93&amp;",MAType:=Sim,Period:=21)","Bar",, "Close", "D",,,,,,"T"),"")</f>
        <v>-0.30566607907204824</v>
      </c>
      <c r="P93" s="10">
        <f xml:space="preserve"> RTD("cqg.rtd",,"StudyData", $A93, "MA", "InputChoice=Close,MAType=Sim,Period=21", "MA","D",,"all",,,,"T")</f>
        <v>286.91809523810002</v>
      </c>
      <c r="Q93" s="2">
        <f xml:space="preserve"> RTD("cqg.rtd",,"StudyData",$A93, "StdDev", "InputChoice=Close,Period1=21", "STDDEV","D",,"all",,,,"T")</f>
        <v>9.2817268605999992</v>
      </c>
      <c r="R93" s="2">
        <f t="shared" si="1"/>
        <v>-0.78844113256171988</v>
      </c>
    </row>
    <row r="94" spans="1:18" x14ac:dyDescent="0.3">
      <c r="A94" t="s">
        <v>197</v>
      </c>
      <c r="B94" t="str">
        <f>PROPER(RTD("cqg.rtd", ,"ContractData",A94, "LongDescription",, "T"))</f>
        <v>Ciena Corp</v>
      </c>
      <c r="C94" s="2">
        <f>RTD("cqg.rtd", ,"ContractData",A94, "LastTrade",, "T")</f>
        <v>399.28000000000003</v>
      </c>
      <c r="D94" s="2">
        <f>RTD("cqg.rtd", ,"ContractData",A94, "NetLastTrade",, "T")</f>
        <v>-13.109999999999957</v>
      </c>
      <c r="E94" s="4">
        <f>IFERROR(RTD("cqg.rtd", ,"ContractData",A94, "PerCentNetLastTrade",, "T")/100,"")</f>
        <v>-3.1790295593976572E-2</v>
      </c>
      <c r="F94" s="2">
        <f>RTD("cqg.rtd", ,"ContractData",A94, "Open",, "T")</f>
        <v>420</v>
      </c>
      <c r="G94" s="2">
        <f>RTD("cqg.rtd", ,"ContractData",A94, "High",, "T")</f>
        <v>420</v>
      </c>
      <c r="H94" s="2">
        <f>RTD("cqg.rtd", ,"ContractData",A94, "Low",, "T")</f>
        <v>393.48</v>
      </c>
      <c r="I94" s="4">
        <f>IFERROR(RTD("cqg.rtd",,"StudyData",A94, "PCB","BaseType=Index,Index=1", "Close", "W","0","all",,,,"T")/100,"")</f>
        <v>-3.1790295593976475E-2</v>
      </c>
      <c r="J94" s="4">
        <f>IFERROR(RTD("cqg.rtd",,"StudyData",A94, "PCB","BaseType=Index,Index=1", "Close", "M","0","all",,,,"T")/100,"")</f>
        <v>5.8957697918048051E-2</v>
      </c>
      <c r="K94" s="4">
        <f>IFERROR(RTD("cqg.rtd",,"StudyData",A94, "PCB","BaseType=Index,Index=1", "Close", "Q","0","all",,,,"T")/100,"")</f>
        <v>-0.18607305936073054</v>
      </c>
      <c r="L94" s="4">
        <f>IFERROR(RTD("cqg.rtd",,"StudyData",A94, "PCB","BaseType=Index,Index=1", "Close", "A","0","all",,,,"T")/100,"")</f>
        <v>0.70727327147560615</v>
      </c>
      <c r="M94" s="6">
        <f>RTD("cqg.rtd", ,"ContractData",A94, "T_CVol",, "T")</f>
        <v>867154.79549499997</v>
      </c>
      <c r="N94" s="8">
        <f xml:space="preserve"> IFERROR(M94/RTD("cqg.rtd",,"StudyData", $A94, "MA", "InputChoice=Vol,MAType=Sim,Period=21", "MA","D","-1","all",,,,"T"),"")</f>
        <v>0.44106259244319163</v>
      </c>
      <c r="O94" s="9">
        <f>IFERROR(D94/RTD("cqg.rtd",,"StudyData","ATR("&amp;A94&amp;",MAType:=Sim,Period:=21)","Bar",, "Close", "D",,,,,,"T"),"")</f>
        <v>-0.44555753358162842</v>
      </c>
      <c r="P94" s="10">
        <f xml:space="preserve"> RTD("cqg.rtd",,"StudyData", $A94, "MA", "InputChoice=Close,MAType=Sim,Period=21", "MA","D",,"all",,,,"T")</f>
        <v>394.79142857139999</v>
      </c>
      <c r="Q94" s="2">
        <f xml:space="preserve"> RTD("cqg.rtd",,"StudyData",$A94, "StdDev", "InputChoice=Close,Period1=21", "STDDEV","D",,"all",,,,"T")</f>
        <v>26.7867979717</v>
      </c>
      <c r="R94" s="2">
        <f t="shared" si="1"/>
        <v>0.16756655399208867</v>
      </c>
    </row>
    <row r="95" spans="1:18" x14ac:dyDescent="0.3">
      <c r="A95" t="s">
        <v>198</v>
      </c>
      <c r="B95" t="str">
        <f>PROPER(RTD("cqg.rtd", ,"ContractData",A95, "LongDescription",, "T"))</f>
        <v>Cincinnati Financial</v>
      </c>
      <c r="C95" s="2">
        <f>RTD("cqg.rtd", ,"ContractData",A95, "LastTrade",, "T")</f>
        <v>174.84</v>
      </c>
      <c r="D95" s="2">
        <f>RTD("cqg.rtd", ,"ContractData",A95, "NetLastTrade",, "T")</f>
        <v>-2.0200000000000102</v>
      </c>
      <c r="E95" s="4">
        <f>IFERROR(RTD("cqg.rtd", ,"ContractData",A95, "PerCentNetLastTrade",, "T")/100,"")</f>
        <v>-1.1421463304308493E-2</v>
      </c>
      <c r="F95" s="2">
        <f>RTD("cqg.rtd", ,"ContractData",A95, "Open",, "T")</f>
        <v>175.52</v>
      </c>
      <c r="G95" s="2">
        <f>RTD("cqg.rtd", ,"ContractData",A95, "High",, "T")</f>
        <v>177.23</v>
      </c>
      <c r="H95" s="2">
        <f>RTD("cqg.rtd", ,"ContractData",A95, "Low",, "T")</f>
        <v>173.98</v>
      </c>
      <c r="I95" s="4">
        <f>IFERROR(RTD("cqg.rtd",,"StudyData",A95, "PCB","BaseType=Index,Index=1", "Close", "W","0","all",,,,"T")/100,"")</f>
        <v>-1.142146330430855E-2</v>
      </c>
      <c r="J95" s="4">
        <f>IFERROR(RTD("cqg.rtd",,"StudyData",A95, "PCB","BaseType=Index,Index=1", "Close", "M","0","all",,,,"T")/100,"")</f>
        <v>-1.5983791085096823E-2</v>
      </c>
      <c r="K95" s="4">
        <f>IFERROR(RTD("cqg.rtd",,"StudyData",A95, "PCB","BaseType=Index,Index=1", "Close", "Q","0","all",,,,"T")/100,"")</f>
        <v>-5.5633574592200558E-2</v>
      </c>
      <c r="L95" s="4">
        <f>IFERROR(RTD("cqg.rtd",,"StudyData",A95, "PCB","BaseType=Index,Index=1", "Close", "A","0","all",,,,"T")/100,"")</f>
        <v>7.053637031594423E-2</v>
      </c>
      <c r="M95" s="6">
        <f>RTD("cqg.rtd", ,"ContractData",A95, "T_CVol",, "T")</f>
        <v>84620.217732000005</v>
      </c>
      <c r="N95" s="8">
        <f xml:space="preserve"> IFERROR(M95/RTD("cqg.rtd",,"StudyData", $A95, "MA", "InputChoice=Vol,MAType=Sim,Period=21", "MA","D","-1","all",,,,"T"),"")</f>
        <v>0.10047311758345068</v>
      </c>
      <c r="O95" s="9">
        <f>IFERROR(D95/RTD("cqg.rtd",,"StudyData","ATR("&amp;A95&amp;",MAType:=Sim,Period:=21)","Bar",, "Close", "D",,,,,,"T"),"")</f>
        <v>-0.45388401454925392</v>
      </c>
      <c r="P95" s="10">
        <f xml:space="preserve"> RTD("cqg.rtd",,"StudyData", $A95, "MA", "InputChoice=Close,MAType=Sim,Period=21", "MA","D",,"all",,,,"T")</f>
        <v>179.099047619</v>
      </c>
      <c r="Q95" s="2">
        <f xml:space="preserve"> RTD("cqg.rtd",,"StudyData",$A95, "StdDev", "InputChoice=Close,Period1=21", "STDDEV","D",,"all",,,,"T")</f>
        <v>2.9055134858999998</v>
      </c>
      <c r="R95" s="2">
        <f t="shared" si="1"/>
        <v>-1.4658502325556184</v>
      </c>
    </row>
    <row r="96" spans="1:18" x14ac:dyDescent="0.3">
      <c r="A96" t="s">
        <v>199</v>
      </c>
      <c r="B96" t="str">
        <f>PROPER(RTD("cqg.rtd", ,"ContractData",A96, "LongDescription",, "T"))</f>
        <v>Colgate-Palmolive Co</v>
      </c>
      <c r="C96" s="2">
        <f>RTD("cqg.rtd", ,"ContractData",A96, "LastTrade",, "T")</f>
        <v>93.08</v>
      </c>
      <c r="D96" s="2">
        <f>RTD("cqg.rtd", ,"ContractData",A96, "NetLastTrade",, "T")</f>
        <v>-0.18999999999999773</v>
      </c>
      <c r="E96" s="4">
        <f>IFERROR(RTD("cqg.rtd", ,"ContractData",A96, "PerCentNetLastTrade",, "T")/100,"")</f>
        <v>-2.0370966012651444E-3</v>
      </c>
      <c r="F96" s="2">
        <f>RTD("cqg.rtd", ,"ContractData",A96, "Open",, "T")</f>
        <v>92.5</v>
      </c>
      <c r="G96" s="2">
        <f>RTD("cqg.rtd", ,"ContractData",A96, "High",, "T")</f>
        <v>93.320000000000007</v>
      </c>
      <c r="H96" s="2">
        <f>RTD("cqg.rtd", ,"ContractData",A96, "Low",, "T")</f>
        <v>92.210000000000008</v>
      </c>
      <c r="I96" s="4">
        <f>IFERROR(RTD("cqg.rtd",,"StudyData",A96, "PCB","BaseType=Index,Index=1", "Close", "W","0","all",,,,"T")/100,"")</f>
        <v>-2.0370966012651197E-3</v>
      </c>
      <c r="J96" s="4">
        <f>IFERROR(RTD("cqg.rtd",,"StudyData",A96, "PCB","BaseType=Index,Index=1", "Close", "M","0","all",,,,"T")/100,"")</f>
        <v>1.9496166484118303E-2</v>
      </c>
      <c r="K96" s="4">
        <f>IFERROR(RTD("cqg.rtd",,"StudyData",A96, "PCB","BaseType=Index,Index=1", "Close", "Q","0","all",,,,"T")/100,"")</f>
        <v>1.5270506108202351E-2</v>
      </c>
      <c r="L96" s="4">
        <f>IFERROR(RTD("cqg.rtd",,"StudyData",A96, "PCB","BaseType=Index,Index=1", "Close", "A","0","all",,,,"T")/100,"")</f>
        <v>0.17792963806631237</v>
      </c>
      <c r="M96" s="6">
        <f>RTD("cqg.rtd", ,"ContractData",A96, "T_CVol",, "T")</f>
        <v>948723.46362099994</v>
      </c>
      <c r="N96" s="8">
        <f xml:space="preserve"> IFERROR(M96/RTD("cqg.rtd",,"StudyData", $A96, "MA", "InputChoice=Vol,MAType=Sim,Period=21", "MA","D","-1","all",,,,"T"),"")</f>
        <v>0.20266535853192524</v>
      </c>
      <c r="O96" s="9">
        <f>IFERROR(D96/RTD("cqg.rtd",,"StudyData","ATR("&amp;A96&amp;",MAType:=Sim,Period:=21)","Bar",, "Close", "D",,,,,,"T"),"")</f>
        <v>-7.7838470540813776E-2</v>
      </c>
      <c r="P96" s="10">
        <f xml:space="preserve"> RTD("cqg.rtd",,"StudyData", $A96, "MA", "InputChoice=Close,MAType=Sim,Period=21", "MA","D",,"all",,,,"T")</f>
        <v>92.085238095199998</v>
      </c>
      <c r="Q96" s="2">
        <f xml:space="preserve"> RTD("cqg.rtd",,"StudyData",$A96, "StdDev", "InputChoice=Close,Period1=21", "STDDEV","D",,"all",,,,"T")</f>
        <v>1.1754578401</v>
      </c>
      <c r="R96" s="2">
        <f t="shared" si="1"/>
        <v>0.84627612396151364</v>
      </c>
    </row>
    <row r="97" spans="1:18" x14ac:dyDescent="0.3">
      <c r="A97" t="s">
        <v>200</v>
      </c>
      <c r="B97" t="str">
        <f>PROPER(RTD("cqg.rtd", ,"ContractData",A97, "LongDescription",, "T"))</f>
        <v>Clorox Company</v>
      </c>
      <c r="C97" s="2">
        <f>RTD("cqg.rtd", ,"ContractData",A97, "LastTrade",, "T")</f>
        <v>107.32000000000001</v>
      </c>
      <c r="D97" s="2">
        <f>RTD("cqg.rtd", ,"ContractData",A97, "NetLastTrade",, "T")</f>
        <v>2.1700000000000017</v>
      </c>
      <c r="E97" s="4">
        <f>IFERROR(RTD("cqg.rtd", ,"ContractData",A97, "PerCentNetLastTrade",, "T")/100,"")</f>
        <v>2.0637184973846888E-2</v>
      </c>
      <c r="F97" s="2">
        <f>RTD("cqg.rtd", ,"ContractData",A97, "Open",, "T")</f>
        <v>104.84</v>
      </c>
      <c r="G97" s="2">
        <f>RTD("cqg.rtd", ,"ContractData",A97, "High",, "T")</f>
        <v>108.06</v>
      </c>
      <c r="H97" s="2">
        <f>RTD("cqg.rtd", ,"ContractData",A97, "Low",, "T")</f>
        <v>104.15</v>
      </c>
      <c r="I97" s="4">
        <f>IFERROR(RTD("cqg.rtd",,"StudyData",A97, "PCB","BaseType=Index,Index=1", "Close", "W","0","all",,,,"T")/100,"")</f>
        <v>2.0637184973846902E-2</v>
      </c>
      <c r="J97" s="4">
        <f>IFERROR(RTD("cqg.rtd",,"StudyData",A97, "PCB","BaseType=Index,Index=1", "Close", "M","0","all",,,,"T")/100,"")</f>
        <v>0.12341672772950911</v>
      </c>
      <c r="K97" s="4">
        <f>IFERROR(RTD("cqg.rtd",,"StudyData",A97, "PCB","BaseType=Index,Index=1", "Close", "Q","0","all",,,,"T")/100,"")</f>
        <v>0.12447611064543179</v>
      </c>
      <c r="L97" s="4">
        <f>IFERROR(RTD("cqg.rtd",,"StudyData",A97, "PCB","BaseType=Index,Index=1", "Close", "A","0","all",,,,"T")/100,"")</f>
        <v>6.43657641574929E-2</v>
      </c>
      <c r="M97" s="6">
        <f>RTD("cqg.rtd", ,"ContractData",A97, "T_CVol",, "T")</f>
        <v>893258.58949599997</v>
      </c>
      <c r="N97" s="8">
        <f xml:space="preserve"> IFERROR(M97/RTD("cqg.rtd",,"StudyData", $A97, "MA", "InputChoice=Vol,MAType=Sim,Period=21", "MA","D","-1","all",,,,"T"),"")</f>
        <v>0.33950629759307349</v>
      </c>
      <c r="O97" s="9">
        <f>IFERROR(D97/RTD("cqg.rtd",,"StudyData","ATR("&amp;A97&amp;",MAType:=Sim,Period:=21)","Bar",, "Close", "D",,,,,,"T"),"")</f>
        <v>0.6608178654311514</v>
      </c>
      <c r="P97" s="10">
        <f xml:space="preserve"> RTD("cqg.rtd",,"StudyData", $A97, "MA", "InputChoice=Close,MAType=Sim,Period=21", "MA","D",,"all",,,,"T")</f>
        <v>98.825238095200007</v>
      </c>
      <c r="Q97" s="2">
        <f xml:space="preserve"> RTD("cqg.rtd",,"StudyData",$A97, "StdDev", "InputChoice=Close,Period1=21", "STDDEV","D",,"all",,,,"T")</f>
        <v>4.1643676922999999</v>
      </c>
      <c r="R97" s="2">
        <f t="shared" si="1"/>
        <v>2.0398683623703513</v>
      </c>
    </row>
    <row r="98" spans="1:18" x14ac:dyDescent="0.3">
      <c r="A98" t="s">
        <v>22</v>
      </c>
      <c r="B98" t="str">
        <f>PROPER(RTD("cqg.rtd", ,"ContractData",A98, "LongDescription",, "T"))</f>
        <v>Comcast Corp A</v>
      </c>
      <c r="C98" s="2">
        <f>RTD("cqg.rtd", ,"ContractData",A98, "LastTrade",, "T")</f>
        <v>24.96</v>
      </c>
      <c r="D98" s="2">
        <f>RTD("cqg.rtd", ,"ContractData",A98, "NetLastTrade",, "T")</f>
        <v>-0.39999999999999858</v>
      </c>
      <c r="E98" s="4">
        <f>IFERROR(RTD("cqg.rtd", ,"ContractData",A98, "PerCentNetLastTrade",, "T")/100,"")</f>
        <v>-1.5772870662460567E-2</v>
      </c>
      <c r="F98" s="2">
        <f>RTD("cqg.rtd", ,"ContractData",A98, "Open",, "T")</f>
        <v>25.16</v>
      </c>
      <c r="G98" s="2">
        <f>RTD("cqg.rtd", ,"ContractData",A98, "High",, "T")</f>
        <v>25.23</v>
      </c>
      <c r="H98" s="2">
        <f>RTD("cqg.rtd", ,"ContractData",A98, "Low",, "T")</f>
        <v>24.77</v>
      </c>
      <c r="I98" s="4">
        <f>IFERROR(RTD("cqg.rtd",,"StudyData",A98, "PCB","BaseType=Index,Index=1", "Close", "W","0","all",,,,"T")/100,"")</f>
        <v>-1.5772870662460511E-2</v>
      </c>
      <c r="J98" s="4">
        <f>IFERROR(RTD("cqg.rtd",,"StudyData",A98, "PCB","BaseType=Index,Index=1", "Close", "M","0","all",,,,"T")/100,"")</f>
        <v>4.1736227045075125E-2</v>
      </c>
      <c r="K98" s="4">
        <f>IFERROR(RTD("cqg.rtd",,"StudyData",A98, "PCB","BaseType=Index,Index=1", "Close", "Q","0","all",,,,"T")/100,"")</f>
        <v>1.6700610997963345E-2</v>
      </c>
      <c r="L98" s="4">
        <f>IFERROR(RTD("cqg.rtd",,"StudyData",A98, "PCB","BaseType=Index,Index=1", "Close", "A","0","all",,,,"T")/100,"")</f>
        <v>-0.16493810639009698</v>
      </c>
      <c r="M98" s="6">
        <f>RTD("cqg.rtd", ,"ContractData",A98, "T_CVol",, "T")</f>
        <v>5982048.9409870002</v>
      </c>
      <c r="N98" s="8">
        <f xml:space="preserve"> IFERROR(M98/RTD("cqg.rtd",,"StudyData", $A98, "MA", "InputChoice=Vol,MAType=Sim,Period=21", "MA","D","-1","all",,,,"T"),"")</f>
        <v>0.17977989919367846</v>
      </c>
      <c r="O98" s="9">
        <f>IFERROR(D98/RTD("cqg.rtd",,"StudyData","ATR("&amp;A98&amp;",MAType:=Sim,Period:=21)","Bar",, "Close", "D",,,,,,"T"),"")</f>
        <v>-0.45726728359467372</v>
      </c>
      <c r="P98" s="10">
        <f xml:space="preserve"> RTD("cqg.rtd",,"StudyData", $A98, "MA", "InputChoice=Close,MAType=Sim,Period=21", "MA","D",,"all",,,,"T")</f>
        <v>23.943809523799999</v>
      </c>
      <c r="Q98" s="2">
        <f xml:space="preserve"> RTD("cqg.rtd",,"StudyData",$A98, "StdDev", "InputChoice=Close,Period1=21", "STDDEV","D",,"all",,,,"T")</f>
        <v>0.88128951079999995</v>
      </c>
      <c r="R98" s="2">
        <f t="shared" si="1"/>
        <v>1.1530722466871803</v>
      </c>
    </row>
    <row r="99" spans="1:18" x14ac:dyDescent="0.3">
      <c r="A99" t="s">
        <v>201</v>
      </c>
      <c r="B99" t="str">
        <f>PROPER(RTD("cqg.rtd", ,"ContractData",A99, "LongDescription",, "T"))</f>
        <v>Cme Group Inc</v>
      </c>
      <c r="C99" s="2">
        <f>RTD("cqg.rtd", ,"ContractData",A99, "LastTrade",, "T")</f>
        <v>266.5</v>
      </c>
      <c r="D99" s="2">
        <f>RTD("cqg.rtd", ,"ContractData",A99, "NetLastTrade",, "T")</f>
        <v>2.839999999999975</v>
      </c>
      <c r="E99" s="4">
        <f>IFERROR(RTD("cqg.rtd", ,"ContractData",A99, "PerCentNetLastTrade",, "T")/100,"")</f>
        <v>1.0771448077068953E-2</v>
      </c>
      <c r="F99" s="2">
        <f>RTD("cqg.rtd", ,"ContractData",A99, "Open",, "T")</f>
        <v>262.57</v>
      </c>
      <c r="G99" s="2">
        <f>RTD("cqg.rtd", ,"ContractData",A99, "High",, "T")</f>
        <v>268.53000000000003</v>
      </c>
      <c r="H99" s="2">
        <f>RTD("cqg.rtd", ,"ContractData",A99, "Low",, "T")</f>
        <v>262.01</v>
      </c>
      <c r="I99" s="4">
        <f>IFERROR(RTD("cqg.rtd",,"StudyData",A99, "PCB","BaseType=Index,Index=1", "Close", "W","0","all",,,,"T")/100,"")</f>
        <v>1.0771448077068858E-2</v>
      </c>
      <c r="J99" s="4">
        <f>IFERROR(RTD("cqg.rtd",,"StudyData",A99, "PCB","BaseType=Index,Index=1", "Close", "M","0","all",,,,"T")/100,"")</f>
        <v>-4.8172075133500894E-3</v>
      </c>
      <c r="K99" s="4">
        <f>IFERROR(RTD("cqg.rtd",,"StudyData",A99, "PCB","BaseType=Index,Index=1", "Close", "Q","0","all",,,,"T")/100,"")</f>
        <v>0.20681066884028432</v>
      </c>
      <c r="L99" s="4">
        <f>IFERROR(RTD("cqg.rtd",,"StudyData",A99, "PCB","BaseType=Index,Index=1", "Close", "A","0","all",,,,"T")/100,"")</f>
        <v>-2.4095503149260233E-2</v>
      </c>
      <c r="M99" s="6">
        <f>RTD("cqg.rtd", ,"ContractData",A99, "T_CVol",, "T")</f>
        <v>437665.379908</v>
      </c>
      <c r="N99" s="8">
        <f xml:space="preserve"> IFERROR(M99/RTD("cqg.rtd",,"StudyData", $A99, "MA", "InputChoice=Vol,MAType=Sim,Period=21", "MA","D","-1","all",,,,"T"),"")</f>
        <v>0.18041376320480598</v>
      </c>
      <c r="O99" s="9">
        <f>IFERROR(D99/RTD("cqg.rtd",,"StudyData","ATR("&amp;A99&amp;",MAType:=Sim,Period:=21)","Bar",, "Close", "D",,,,,,"T"),"")</f>
        <v>0.44086339444148109</v>
      </c>
      <c r="P99" s="10">
        <f xml:space="preserve"> RTD("cqg.rtd",,"StudyData", $A99, "MA", "InputChoice=Close,MAType=Sim,Period=21", "MA","D",,"all",,,,"T")</f>
        <v>255.7352380952</v>
      </c>
      <c r="Q99" s="2">
        <f xml:space="preserve"> RTD("cqg.rtd",,"StudyData",$A99, "StdDev", "InputChoice=Close,Period1=21", "STDDEV","D",,"all",,,,"T")</f>
        <v>9.6358169244000003</v>
      </c>
      <c r="R99" s="2">
        <f t="shared" si="1"/>
        <v>1.1171613148379003</v>
      </c>
    </row>
    <row r="100" spans="1:18" x14ac:dyDescent="0.3">
      <c r="A100" t="s">
        <v>202</v>
      </c>
      <c r="B100" t="str">
        <f>PROPER(RTD("cqg.rtd", ,"ContractData",A100, "LongDescription",, "T"))</f>
        <v>Chipotle Mexican Grill</v>
      </c>
      <c r="C100" s="2">
        <f>RTD("cqg.rtd", ,"ContractData",A100, "LastTrade",, "T")</f>
        <v>32.46</v>
      </c>
      <c r="D100" s="2">
        <f>RTD("cqg.rtd", ,"ContractData",A100, "NetLastTrade",, "T")</f>
        <v>-0.32999999999999829</v>
      </c>
      <c r="E100" s="4">
        <f>IFERROR(RTD("cqg.rtd", ,"ContractData",A100, "PerCentNetLastTrade",, "T")/100,"")</f>
        <v>-1.0064043915827997E-2</v>
      </c>
      <c r="F100" s="2">
        <f>RTD("cqg.rtd", ,"ContractData",A100, "Open",, "T")</f>
        <v>32.619999999999997</v>
      </c>
      <c r="G100" s="2">
        <f>RTD("cqg.rtd", ,"ContractData",A100, "High",, "T")</f>
        <v>32.92</v>
      </c>
      <c r="H100" s="2">
        <f>RTD("cqg.rtd", ,"ContractData",A100, "Low",, "T")</f>
        <v>32.26</v>
      </c>
      <c r="I100" s="4">
        <f>IFERROR(RTD("cqg.rtd",,"StudyData",A100, "PCB","BaseType=Index,Index=1", "Close", "W","0","all",,,,"T")/100,"")</f>
        <v>-1.0064043915827945E-2</v>
      </c>
      <c r="J100" s="4">
        <f>IFERROR(RTD("cqg.rtd",,"StudyData",A100, "PCB","BaseType=Index,Index=1", "Close", "M","0","all",,,,"T")/100,"")</f>
        <v>-0.12788823213326164</v>
      </c>
      <c r="K100" s="4">
        <f>IFERROR(RTD("cqg.rtd",,"StudyData",A100, "PCB","BaseType=Index,Index=1", "Close", "Q","0","all",,,,"T")/100,"")</f>
        <v>-4.5294117647058804E-2</v>
      </c>
      <c r="L100" s="4">
        <f>IFERROR(RTD("cqg.rtd",,"StudyData",A100, "PCB","BaseType=Index,Index=1", "Close", "A","0","all",,,,"T")/100,"")</f>
        <v>-0.12270270270270268</v>
      </c>
      <c r="M100" s="6">
        <f>RTD("cqg.rtd", ,"ContractData",A100, "T_CVol",, "T")</f>
        <v>4820779.2795909997</v>
      </c>
      <c r="N100" s="8">
        <f xml:space="preserve"> IFERROR(M100/RTD("cqg.rtd",,"StudyData", $A100, "MA", "InputChoice=Vol,MAType=Sim,Period=21", "MA","D","-1","all",,,,"T"),"")</f>
        <v>0.2434681111673711</v>
      </c>
      <c r="O100" s="9">
        <f>IFERROR(D100/RTD("cqg.rtd",,"StudyData","ATR("&amp;A100&amp;",MAType:=Sim,Period:=21)","Bar",, "Close", "D",,,,,,"T"),"")</f>
        <v>-0.21095890410766138</v>
      </c>
      <c r="P100" s="10">
        <f xml:space="preserve"> RTD("cqg.rtd",,"StudyData", $A100, "MA", "InputChoice=Close,MAType=Sim,Period=21", "MA","D",,"all",,,,"T")</f>
        <v>34.295714285700001</v>
      </c>
      <c r="Q100" s="2">
        <f xml:space="preserve"> RTD("cqg.rtd",,"StudyData",$A100, "StdDev", "InputChoice=Close,Period1=21", "STDDEV","D",,"all",,,,"T")</f>
        <v>1.8622786131</v>
      </c>
      <c r="R100" s="2">
        <f t="shared" si="1"/>
        <v>-0.98573557833229886</v>
      </c>
    </row>
    <row r="101" spans="1:18" x14ac:dyDescent="0.3">
      <c r="A101" t="s">
        <v>203</v>
      </c>
      <c r="B101" t="str">
        <f>PROPER(RTD("cqg.rtd", ,"ContractData",A101, "LongDescription",, "T"))</f>
        <v>Cummins Inc</v>
      </c>
      <c r="C101" s="2">
        <f>RTD("cqg.rtd", ,"ContractData",A101, "LastTrade",, "T")</f>
        <v>641.78</v>
      </c>
      <c r="D101" s="2">
        <f>RTD("cqg.rtd", ,"ContractData",A101, "NetLastTrade",, "T")</f>
        <v>-2.4800000000000182</v>
      </c>
      <c r="E101" s="4">
        <f>IFERROR(RTD("cqg.rtd", ,"ContractData",A101, "PerCentNetLastTrade",, "T")/100,"")</f>
        <v>-3.8493775804799308E-3</v>
      </c>
      <c r="F101" s="2">
        <f>RTD("cqg.rtd", ,"ContractData",A101, "Open",, "T")</f>
        <v>649.37</v>
      </c>
      <c r="G101" s="2">
        <f>RTD("cqg.rtd", ,"ContractData",A101, "High",, "T")</f>
        <v>653</v>
      </c>
      <c r="H101" s="2">
        <f>RTD("cqg.rtd", ,"ContractData",A101, "Low",, "T")</f>
        <v>638.66</v>
      </c>
      <c r="I101" s="4">
        <f>IFERROR(RTD("cqg.rtd",,"StudyData",A101, "PCB","BaseType=Index,Index=1", "Close", "W","0","all",,,,"T")/100,"")</f>
        <v>-3.849377580479959E-3</v>
      </c>
      <c r="J101" s="4">
        <f>IFERROR(RTD("cqg.rtd",,"StudyData",A101, "PCB","BaseType=Index,Index=1", "Close", "M","0","all",,,,"T")/100,"")</f>
        <v>1.1952065594449586E-2</v>
      </c>
      <c r="K101" s="4">
        <f>IFERROR(RTD("cqg.rtd",,"StudyData",A101, "PCB","BaseType=Index,Index=1", "Close", "Q","0","all",,,,"T")/100,"")</f>
        <v>-0.1001528301622244</v>
      </c>
      <c r="L101" s="4">
        <f>IFERROR(RTD("cqg.rtd",,"StudyData",A101, "PCB","BaseType=Index,Index=1", "Close", "A","0","all",,,,"T")/100,"")</f>
        <v>0.25728278969536683</v>
      </c>
      <c r="M101" s="6">
        <f>RTD("cqg.rtd", ,"ContractData",A101, "T_CVol",, "T")</f>
        <v>135389.003761</v>
      </c>
      <c r="N101" s="8">
        <f xml:space="preserve"> IFERROR(M101/RTD("cqg.rtd",,"StudyData", $A101, "MA", "InputChoice=Vol,MAType=Sim,Period=21", "MA","D","-1","all",,,,"T"),"")</f>
        <v>0.13271865150179085</v>
      </c>
      <c r="O101" s="9">
        <f>IFERROR(D101/RTD("cqg.rtd",,"StudyData","ATR("&amp;A101&amp;",MAType:=Sim,Period:=21)","Bar",, "Close", "D",,,,,,"T"),"")</f>
        <v>-9.604071772357306E-2</v>
      </c>
      <c r="P101" s="10">
        <f xml:space="preserve"> RTD("cqg.rtd",,"StudyData", $A101, "MA", "InputChoice=Close,MAType=Sim,Period=21", "MA","D",,"all",,,,"T")</f>
        <v>649.2561904762</v>
      </c>
      <c r="Q101" s="2">
        <f xml:space="preserve"> RTD("cqg.rtd",,"StudyData",$A101, "StdDev", "InputChoice=Close,Period1=21", "STDDEV","D",,"all",,,,"T")</f>
        <v>15.295943899399999</v>
      </c>
      <c r="R101" s="2">
        <f t="shared" si="1"/>
        <v>-0.48876947544853988</v>
      </c>
    </row>
    <row r="102" spans="1:18" x14ac:dyDescent="0.3">
      <c r="A102" t="s">
        <v>204</v>
      </c>
      <c r="B102" t="str">
        <f>PROPER(RTD("cqg.rtd", ,"ContractData",A102, "LongDescription",, "T"))</f>
        <v>Cms Energy Corporation</v>
      </c>
      <c r="C102" s="2">
        <f>RTD("cqg.rtd", ,"ContractData",A102, "LastTrade",, "T")</f>
        <v>69.61</v>
      </c>
      <c r="D102" s="2">
        <f>RTD("cqg.rtd", ,"ContractData",A102, "NetLastTrade",, "T")</f>
        <v>-1.4200000000000017</v>
      </c>
      <c r="E102" s="4">
        <f>IFERROR(RTD("cqg.rtd", ,"ContractData",A102, "PerCentNetLastTrade",, "T")/100,"")</f>
        <v>-1.9991552864986627E-2</v>
      </c>
      <c r="F102" s="2">
        <f>RTD("cqg.rtd", ,"ContractData",A102, "Open",, "T")</f>
        <v>70.48</v>
      </c>
      <c r="G102" s="2">
        <f>RTD("cqg.rtd", ,"ContractData",A102, "High",, "T")</f>
        <v>70.67</v>
      </c>
      <c r="H102" s="2">
        <f>RTD("cqg.rtd", ,"ContractData",A102, "Low",, "T")</f>
        <v>69.489999999999995</v>
      </c>
      <c r="I102" s="4">
        <f>IFERROR(RTD("cqg.rtd",,"StudyData",A102, "PCB","BaseType=Index,Index=1", "Close", "W","0","all",,,,"T")/100,"")</f>
        <v>-1.9991552864986651E-2</v>
      </c>
      <c r="J102" s="4">
        <f>IFERROR(RTD("cqg.rtd",,"StudyData",A102, "PCB","BaseType=Index,Index=1", "Close", "M","0","all",,,,"T")/100,"")</f>
        <v>-3.3060147242672533E-2</v>
      </c>
      <c r="K102" s="4">
        <f>IFERROR(RTD("cqg.rtd",,"StudyData",A102, "PCB","BaseType=Index,Index=1", "Close", "Q","0","all",,,,"T")/100,"")</f>
        <v>-9.0065359477124199E-2</v>
      </c>
      <c r="L102" s="4">
        <f>IFERROR(RTD("cqg.rtd",,"StudyData",A102, "PCB","BaseType=Index,Index=1", "Close", "A","0","all",,,,"T")/100,"")</f>
        <v>-4.5760045760046813E-3</v>
      </c>
      <c r="M102" s="6">
        <f>RTD("cqg.rtd", ,"ContractData",A102, "T_CVol",, "T")</f>
        <v>589573.29297800001</v>
      </c>
      <c r="N102" s="8">
        <f xml:space="preserve"> IFERROR(M102/RTD("cqg.rtd",,"StudyData", $A102, "MA", "InputChoice=Vol,MAType=Sim,Period=21", "MA","D","-1","all",,,,"T"),"")</f>
        <v>0.15990826857960189</v>
      </c>
      <c r="O102" s="9">
        <f>IFERROR(D102/RTD("cqg.rtd",,"StudyData","ATR("&amp;A102&amp;",MAType:=Sim,Period:=21)","Bar",, "Close", "D",,,,,,"T"),"")</f>
        <v>-0.91810344825607648</v>
      </c>
      <c r="P102" s="10">
        <f xml:space="preserve"> RTD("cqg.rtd",,"StudyData", $A102, "MA", "InputChoice=Close,MAType=Sim,Period=21", "MA","D",,"all",,,,"T")</f>
        <v>73.107142857100001</v>
      </c>
      <c r="Q102" s="2">
        <f xml:space="preserve"> RTD("cqg.rtd",,"StudyData",$A102, "StdDev", "InputChoice=Close,Period1=21", "STDDEV","D",,"all",,,,"T")</f>
        <v>1.5612697605999999</v>
      </c>
      <c r="R102" s="2">
        <f t="shared" si="1"/>
        <v>-2.239935048608154</v>
      </c>
    </row>
    <row r="103" spans="1:18" x14ac:dyDescent="0.3">
      <c r="A103" t="s">
        <v>205</v>
      </c>
      <c r="B103" t="str">
        <f>PROPER(RTD("cqg.rtd", ,"ContractData",A103, "LongDescription",, "T"))</f>
        <v>Cenetene Corporation</v>
      </c>
      <c r="C103" s="2">
        <f>RTD("cqg.rtd", ,"ContractData",A103, "LastTrade",, "T")</f>
        <v>66.63</v>
      </c>
      <c r="D103" s="2">
        <f>RTD("cqg.rtd", ,"ContractData",A103, "NetLastTrade",, "T")</f>
        <v>0.85999999999999943</v>
      </c>
      <c r="E103" s="4">
        <f>IFERROR(RTD("cqg.rtd", ,"ContractData",A103, "PerCentNetLastTrade",, "T")/100,"")</f>
        <v>1.3075870457655465E-2</v>
      </c>
      <c r="F103" s="2">
        <f>RTD("cqg.rtd", ,"ContractData",A103, "Open",, "T")</f>
        <v>66.320000000000007</v>
      </c>
      <c r="G103" s="2">
        <f>RTD("cqg.rtd", ,"ContractData",A103, "High",, "T")</f>
        <v>67.66</v>
      </c>
      <c r="H103" s="2">
        <f>RTD("cqg.rtd", ,"ContractData",A103, "Low",, "T")</f>
        <v>65.92</v>
      </c>
      <c r="I103" s="4">
        <f>IFERROR(RTD("cqg.rtd",,"StudyData",A103, "PCB","BaseType=Index,Index=1", "Close", "W","0","all",,,,"T")/100,"")</f>
        <v>1.3075870457655459E-2</v>
      </c>
      <c r="J103" s="4">
        <f>IFERROR(RTD("cqg.rtd",,"StudyData",A103, "PCB","BaseType=Index,Index=1", "Close", "M","0","all",,,,"T")/100,"")</f>
        <v>7.0877531340404962E-2</v>
      </c>
      <c r="K103" s="4">
        <f>IFERROR(RTD("cqg.rtd",,"StudyData",A103, "PCB","BaseType=Index,Index=1", "Close", "Q","0","all",,,,"T")/100,"")</f>
        <v>3.8012151425455644E-2</v>
      </c>
      <c r="L103" s="4">
        <f>IFERROR(RTD("cqg.rtd",,"StudyData",A103, "PCB","BaseType=Index,Index=1", "Close", "A","0","all",,,,"T")/100,"")</f>
        <v>0.61919805589307408</v>
      </c>
      <c r="M103" s="6">
        <f>RTD("cqg.rtd", ,"ContractData",A103, "T_CVol",, "T")</f>
        <v>984729.49896600004</v>
      </c>
      <c r="N103" s="8">
        <f xml:space="preserve"> IFERROR(M103/RTD("cqg.rtd",,"StudyData", $A103, "MA", "InputChoice=Vol,MAType=Sim,Period=21", "MA","D","-1","all",,,,"T"),"")</f>
        <v>0.18981040421938672</v>
      </c>
      <c r="O103" s="9">
        <f>IFERROR(D103/RTD("cqg.rtd",,"StudyData","ATR("&amp;A103&amp;",MAType:=Sim,Period:=21)","Bar",, "Close", "D",,,,,,"T"),"")</f>
        <v>0.29572621581742942</v>
      </c>
      <c r="P103" s="10">
        <f xml:space="preserve"> RTD("cqg.rtd",,"StudyData", $A103, "MA", "InputChoice=Close,MAType=Sim,Period=21", "MA","D",,"all",,,,"T")</f>
        <v>64.986190476199994</v>
      </c>
      <c r="Q103" s="2">
        <f xml:space="preserve"> RTD("cqg.rtd",,"StudyData",$A103, "StdDev", "InputChoice=Close,Period1=21", "STDDEV","D",,"all",,,,"T")</f>
        <v>2.0737715265999999</v>
      </c>
      <c r="R103" s="2">
        <f t="shared" si="1"/>
        <v>0.7926666475622165</v>
      </c>
    </row>
    <row r="104" spans="1:18" x14ac:dyDescent="0.3">
      <c r="A104" t="s">
        <v>206</v>
      </c>
      <c r="B104" t="str">
        <f>PROPER(RTD("cqg.rtd", ,"ContractData",A104, "LongDescription",, "T"))</f>
        <v>Centerpoint Energy Holding Co.</v>
      </c>
      <c r="C104" s="2">
        <f>RTD("cqg.rtd", ,"ContractData",A104, "LastTrade",, "T")</f>
        <v>40.18</v>
      </c>
      <c r="D104" s="2">
        <f>RTD("cqg.rtd", ,"ContractData",A104, "NetLastTrade",, "T")</f>
        <v>-0.5</v>
      </c>
      <c r="E104" s="4">
        <f>IFERROR(RTD("cqg.rtd", ,"ContractData",A104, "PerCentNetLastTrade",, "T")/100,"")</f>
        <v>-1.2291052114060962E-2</v>
      </c>
      <c r="F104" s="2">
        <f>RTD("cqg.rtd", ,"ContractData",A104, "Open",, "T")</f>
        <v>41.68</v>
      </c>
      <c r="G104" s="2">
        <f>RTD("cqg.rtd", ,"ContractData",A104, "High",, "T")</f>
        <v>41.68</v>
      </c>
      <c r="H104" s="2">
        <f>RTD("cqg.rtd", ,"ContractData",A104, "Low",, "T")</f>
        <v>40.020000000000003</v>
      </c>
      <c r="I104" s="4">
        <f>IFERROR(RTD("cqg.rtd",,"StudyData",A104, "PCB","BaseType=Index,Index=1", "Close", "W","0","all",,,,"T")/100,"")</f>
        <v>-1.2291052114060962E-2</v>
      </c>
      <c r="J104" s="4">
        <f>IFERROR(RTD("cqg.rtd",,"StudyData",A104, "PCB","BaseType=Index,Index=1", "Close", "M","0","all",,,,"T")/100,"")</f>
        <v>-4.4243577545195041E-2</v>
      </c>
      <c r="K104" s="4">
        <f>IFERROR(RTD("cqg.rtd",,"StudyData",A104, "PCB","BaseType=Index,Index=1", "Close", "Q","0","all",,,,"T")/100,"")</f>
        <v>-8.7647593097184368E-2</v>
      </c>
      <c r="L104" s="4">
        <f>IFERROR(RTD("cqg.rtd",,"StudyData",A104, "PCB","BaseType=Index,Index=1", "Close", "A","0","all",,,,"T")/100,"")</f>
        <v>4.7991653625456342E-2</v>
      </c>
      <c r="M104" s="6">
        <f>RTD("cqg.rtd", ,"ContractData",A104, "T_CVol",, "T")</f>
        <v>1403815.6403389999</v>
      </c>
      <c r="N104" s="8">
        <f xml:space="preserve"> IFERROR(M104/RTD("cqg.rtd",,"StudyData", $A104, "MA", "InputChoice=Vol,MAType=Sim,Period=21", "MA","D","-1","all",,,,"T"),"")</f>
        <v>0.20645705867487363</v>
      </c>
      <c r="O104" s="9">
        <f>IFERROR(D104/RTD("cqg.rtd",,"StudyData","ATR("&amp;A104&amp;",MAType:=Sim,Period:=21)","Bar",, "Close", "D",,,,,,"T"),"")</f>
        <v>-0.47468354431881915</v>
      </c>
      <c r="P104" s="10">
        <f xml:space="preserve"> RTD("cqg.rtd",,"StudyData", $A104, "MA", "InputChoice=Close,MAType=Sim,Period=21", "MA","D",,"all",,,,"T")</f>
        <v>42.6747619048</v>
      </c>
      <c r="Q104" s="2">
        <f xml:space="preserve"> RTD("cqg.rtd",,"StudyData",$A104, "StdDev", "InputChoice=Close,Period1=21", "STDDEV","D",,"all",,,,"T")</f>
        <v>1.3034665102</v>
      </c>
      <c r="R104" s="2">
        <f t="shared" si="1"/>
        <v>-1.9139439987738633</v>
      </c>
    </row>
    <row r="105" spans="1:18" x14ac:dyDescent="0.3">
      <c r="A105" t="s">
        <v>207</v>
      </c>
      <c r="B105" t="str">
        <f>PROPER(RTD("cqg.rtd", ,"ContractData",A105, "LongDescription",, "T"))</f>
        <v>Capital One Financl Corp</v>
      </c>
      <c r="C105" s="2">
        <f>RTD("cqg.rtd", ,"ContractData",A105, "LastTrade",, "T")</f>
        <v>218.69</v>
      </c>
      <c r="D105" s="2">
        <f>RTD("cqg.rtd", ,"ContractData",A105, "NetLastTrade",, "T")</f>
        <v>0.93000000000000682</v>
      </c>
      <c r="E105" s="4">
        <f>IFERROR(RTD("cqg.rtd", ,"ContractData",A105, "PerCentNetLastTrade",, "T")/100,"")</f>
        <v>4.2707567964731814E-3</v>
      </c>
      <c r="F105" s="2">
        <f>RTD("cqg.rtd", ,"ContractData",A105, "Open",, "T")</f>
        <v>216.76</v>
      </c>
      <c r="G105" s="2">
        <f>RTD("cqg.rtd", ,"ContractData",A105, "High",, "T")</f>
        <v>219.33</v>
      </c>
      <c r="H105" s="2">
        <f>RTD("cqg.rtd", ,"ContractData",A105, "Low",, "T")</f>
        <v>216.45000000000002</v>
      </c>
      <c r="I105" s="4">
        <f>IFERROR(RTD("cqg.rtd",,"StudyData",A105, "PCB","BaseType=Index,Index=1", "Close", "W","0","all",,,,"T")/100,"")</f>
        <v>4.2707567964732135E-3</v>
      </c>
      <c r="J105" s="4">
        <f>IFERROR(RTD("cqg.rtd",,"StudyData",A105, "PCB","BaseType=Index,Index=1", "Close", "M","0","all",,,,"T")/100,"")</f>
        <v>4.631357351322906E-2</v>
      </c>
      <c r="K105" s="4">
        <f>IFERROR(RTD("cqg.rtd",,"StudyData",A105, "PCB","BaseType=Index,Index=1", "Close", "Q","0","all",,,,"T")/100,"")</f>
        <v>9.0070780580201348E-2</v>
      </c>
      <c r="L105" s="4">
        <f>IFERROR(RTD("cqg.rtd",,"StudyData",A105, "PCB","BaseType=Index,Index=1", "Close", "A","0","all",,,,"T")/100,"")</f>
        <v>-9.7664631127248783E-2</v>
      </c>
      <c r="M105" s="6">
        <f>RTD("cqg.rtd", ,"ContractData",A105, "T_CVol",, "T")</f>
        <v>565160.901266</v>
      </c>
      <c r="N105" s="8">
        <f xml:space="preserve"> IFERROR(M105/RTD("cqg.rtd",,"StudyData", $A105, "MA", "InputChoice=Vol,MAType=Sim,Period=21", "MA","D","-1","all",,,,"T"),"")</f>
        <v>0.13395994505510486</v>
      </c>
      <c r="O105" s="9">
        <f>IFERROR(D105/RTD("cqg.rtd",,"StudyData","ATR("&amp;A105&amp;",MAType:=Sim,Period:=21)","Bar",, "Close", "D",,,,,,"T"),"")</f>
        <v>0.17548746518184821</v>
      </c>
      <c r="P105" s="10">
        <f xml:space="preserve"> RTD("cqg.rtd",,"StudyData", $A105, "MA", "InputChoice=Close,MAType=Sim,Period=21", "MA","D",,"all",,,,"T")</f>
        <v>210.44285714290001</v>
      </c>
      <c r="Q105" s="2">
        <f xml:space="preserve"> RTD("cqg.rtd",,"StudyData",$A105, "StdDev", "InputChoice=Close,Period1=21", "STDDEV","D",,"all",,,,"T")</f>
        <v>6.6046788198000002</v>
      </c>
      <c r="R105" s="2">
        <f t="shared" ref="R105:R168" si="2">IFERROR(STANDARDIZE(C105,P105,Q105),"")</f>
        <v>1.2486818938683417</v>
      </c>
    </row>
    <row r="106" spans="1:18" x14ac:dyDescent="0.3">
      <c r="A106" t="s">
        <v>208</v>
      </c>
      <c r="B106" t="str">
        <f>PROPER(RTD("cqg.rtd", ,"ContractData",A106, "LongDescription",, "T"))</f>
        <v>Coherent Inc.</v>
      </c>
      <c r="C106" s="2">
        <f>RTD("cqg.rtd", ,"ContractData",A106, "LastTrade",, "T")</f>
        <v>338.47</v>
      </c>
      <c r="D106" s="2">
        <f>RTD("cqg.rtd", ,"ContractData",A106, "NetLastTrade",, "T")</f>
        <v>-40.659999999999968</v>
      </c>
      <c r="E106" s="4">
        <f>IFERROR(RTD("cqg.rtd", ,"ContractData",A106, "PerCentNetLastTrade",, "T")/100,"")</f>
        <v>-0.10724553583203651</v>
      </c>
      <c r="F106" s="2">
        <f>RTD("cqg.rtd", ,"ContractData",A106, "Open",, "T")</f>
        <v>383.18</v>
      </c>
      <c r="G106" s="2">
        <f>RTD("cqg.rtd", ,"ContractData",A106, "High",, "T")</f>
        <v>386.5</v>
      </c>
      <c r="H106" s="2">
        <f>RTD("cqg.rtd", ,"ContractData",A106, "Low",, "T")</f>
        <v>328.37</v>
      </c>
      <c r="I106" s="4">
        <f>IFERROR(RTD("cqg.rtd",,"StudyData",A106, "PCB","BaseType=Index,Index=1", "Close", "W","0","all",,,,"T")/100,"")</f>
        <v>-0.10724553583203641</v>
      </c>
      <c r="J106" s="4">
        <f>IFERROR(RTD("cqg.rtd",,"StudyData",A106, "PCB","BaseType=Index,Index=1", "Close", "M","0","all",,,,"T")/100,"")</f>
        <v>0.28749667161170089</v>
      </c>
      <c r="K106" s="4">
        <f>IFERROR(RTD("cqg.rtd",,"StudyData",A106, "PCB","BaseType=Index,Index=1", "Close", "Q","0","all",,,,"T")/100,"")</f>
        <v>-0.14196263340684967</v>
      </c>
      <c r="L106" s="4">
        <f>IFERROR(RTD("cqg.rtd",,"StudyData",A106, "PCB","BaseType=Index,Index=1", "Close", "A","0","all",,,,"T")/100,"")</f>
        <v>0.83382998320420454</v>
      </c>
      <c r="M106" s="6">
        <f>RTD("cqg.rtd", ,"ContractData",A106, "T_CVol",, "T")</f>
        <v>5938148.6845089998</v>
      </c>
      <c r="N106" s="8">
        <f xml:space="preserve"> IFERROR(M106/RTD("cqg.rtd",,"StudyData", $A106, "MA", "InputChoice=Vol,MAType=Sim,Period=21", "MA","D","-1","all",,,,"T"),"")</f>
        <v>1.1005164558819511</v>
      </c>
      <c r="O106" s="9">
        <f>IFERROR(D106/RTD("cqg.rtd",,"StudyData","ATR("&amp;A106&amp;",MAType:=Sim,Period:=21)","Bar",, "Close", "D",,,,,,"T"),"")</f>
        <v>-1.2472757018920311</v>
      </c>
      <c r="P106" s="10">
        <f xml:space="preserve"> RTD("cqg.rtd",,"StudyData", $A106, "MA", "InputChoice=Close,MAType=Sim,Period=21", "MA","D",,"all",,,,"T")</f>
        <v>296.33666666670001</v>
      </c>
      <c r="Q106" s="2">
        <f xml:space="preserve"> RTD("cqg.rtd",,"StudyData",$A106, "StdDev", "InputChoice=Close,Period1=21", "STDDEV","D",,"all",,,,"T")</f>
        <v>35.563776425599997</v>
      </c>
      <c r="R106" s="2">
        <f t="shared" si="2"/>
        <v>1.184726077148855</v>
      </c>
    </row>
    <row r="107" spans="1:18" x14ac:dyDescent="0.3">
      <c r="A107" t="s">
        <v>209</v>
      </c>
      <c r="B107" t="str">
        <f>PROPER(RTD("cqg.rtd", ,"ContractData",A107, "LongDescription",, "T"))</f>
        <v>Coinbase Glb Cl A Cm</v>
      </c>
      <c r="C107" s="2">
        <f>RTD("cqg.rtd", ,"ContractData",A107, "LastTrade",, "T")</f>
        <v>148.76</v>
      </c>
      <c r="D107" s="2">
        <f>RTD("cqg.rtd", ,"ContractData",A107, "NetLastTrade",, "T")</f>
        <v>-4.8400000000000034</v>
      </c>
      <c r="E107" s="4">
        <f>IFERROR(RTD("cqg.rtd", ,"ContractData",A107, "PerCentNetLastTrade",, "T")/100,"")</f>
        <v>-3.1510416666666666E-2</v>
      </c>
      <c r="F107" s="2">
        <f>RTD("cqg.rtd", ,"ContractData",A107, "Open",, "T")</f>
        <v>153.34</v>
      </c>
      <c r="G107" s="2">
        <f>RTD("cqg.rtd", ,"ContractData",A107, "High",, "T")</f>
        <v>153.61000000000001</v>
      </c>
      <c r="H107" s="2">
        <f>RTD("cqg.rtd", ,"ContractData",A107, "Low",, "T")</f>
        <v>147.9</v>
      </c>
      <c r="I107" s="4">
        <f>IFERROR(RTD("cqg.rtd",,"StudyData",A107, "PCB","BaseType=Index,Index=1", "Close", "W","0","all",,,,"T")/100,"")</f>
        <v>-3.1510416666666693E-2</v>
      </c>
      <c r="J107" s="4">
        <f>IFERROR(RTD("cqg.rtd",,"StudyData",A107, "PCB","BaseType=Index,Index=1", "Close", "M","0","all",,,,"T")/100,"")</f>
        <v>1.7092848352249421E-2</v>
      </c>
      <c r="K107" s="4">
        <f>IFERROR(RTD("cqg.rtd",,"StudyData",A107, "PCB","BaseType=Index,Index=1", "Close", "Q","0","all",,,,"T")/100,"")</f>
        <v>1.7579861823654102E-2</v>
      </c>
      <c r="L107" s="4">
        <f>IFERROR(RTD("cqg.rtd",,"StudyData",A107, "PCB","BaseType=Index,Index=1", "Close", "A","0","all",,,,"T")/100,"")</f>
        <v>-0.34217741222251713</v>
      </c>
      <c r="M107" s="6">
        <f>RTD("cqg.rtd", ,"ContractData",A107, "T_CVol",, "T")</f>
        <v>2686894.4090140001</v>
      </c>
      <c r="N107" s="8">
        <f xml:space="preserve"> IFERROR(M107/RTD("cqg.rtd",,"StudyData", $A107, "MA", "InputChoice=Vol,MAType=Sim,Period=21", "MA","D","-1","all",,,,"T"),"")</f>
        <v>0.34819510504386719</v>
      </c>
      <c r="O107" s="9">
        <f>IFERROR(D107/RTD("cqg.rtd",,"StudyData","ATR("&amp;A107&amp;",MAType:=Sim,Period:=21)","Bar",, "Close", "D",,,,,,"T"),"")</f>
        <v>-0.5141903171929848</v>
      </c>
      <c r="P107" s="10">
        <f xml:space="preserve"> RTD("cqg.rtd",,"StudyData", $A107, "MA", "InputChoice=Close,MAType=Sim,Period=21", "MA","D",,"all",,,,"T")</f>
        <v>158.36904761900001</v>
      </c>
      <c r="Q107" s="2">
        <f xml:space="preserve"> RTD("cqg.rtd",,"StudyData",$A107, "StdDev", "InputChoice=Close,Period1=21", "STDDEV","D",,"all",,,,"T")</f>
        <v>8.0994996346000008</v>
      </c>
      <c r="R107" s="2">
        <f t="shared" si="2"/>
        <v>-1.1863754617570981</v>
      </c>
    </row>
    <row r="108" spans="1:18" x14ac:dyDescent="0.3">
      <c r="A108" t="s">
        <v>210</v>
      </c>
      <c r="B108" t="str">
        <f>PROPER(RTD("cqg.rtd", ,"ContractData",A108, "LongDescription",, "T"))</f>
        <v>The Cooper Co Inc Cm</v>
      </c>
      <c r="C108" s="2">
        <f>RTD("cqg.rtd", ,"ContractData",A108, "LastTrade",, "T")</f>
        <v>75.55</v>
      </c>
      <c r="D108" s="2">
        <f>RTD("cqg.rtd", ,"ContractData",A108, "NetLastTrade",, "T")</f>
        <v>1.3199999999999932</v>
      </c>
      <c r="E108" s="4">
        <f>IFERROR(RTD("cqg.rtd", ,"ContractData",A108, "PerCentNetLastTrade",, "T")/100,"")</f>
        <v>1.778256769500202E-2</v>
      </c>
      <c r="F108" s="2">
        <f>RTD("cqg.rtd", ,"ContractData",A108, "Open",, "T")</f>
        <v>74.23</v>
      </c>
      <c r="G108" s="2">
        <f>RTD("cqg.rtd", ,"ContractData",A108, "High",, "T")</f>
        <v>76.600000000000009</v>
      </c>
      <c r="H108" s="2">
        <f>RTD("cqg.rtd", ,"ContractData",A108, "Low",, "T")</f>
        <v>74.2</v>
      </c>
      <c r="I108" s="4">
        <f>IFERROR(RTD("cqg.rtd",,"StudyData",A108, "PCB","BaseType=Index,Index=1", "Close", "W","0","all",,,,"T")/100,"")</f>
        <v>1.7782567695001927E-2</v>
      </c>
      <c r="J108" s="4">
        <f>IFERROR(RTD("cqg.rtd",,"StudyData",A108, "PCB","BaseType=Index,Index=1", "Close", "M","0","all",,,,"T")/100,"")</f>
        <v>4.4662610619468877E-2</v>
      </c>
      <c r="K108" s="4">
        <f>IFERROR(RTD("cqg.rtd",,"StudyData",A108, "PCB","BaseType=Index,Index=1", "Close", "Q","0","all",,,,"T")/100,"")</f>
        <v>5.3549016873518179E-2</v>
      </c>
      <c r="L108" s="4">
        <f>IFERROR(RTD("cqg.rtd",,"StudyData",A108, "PCB","BaseType=Index,Index=1", "Close", "A","0","all",,,,"T")/100,"")</f>
        <v>-7.8208882381649719E-2</v>
      </c>
      <c r="M108" s="6">
        <f>RTD("cqg.rtd", ,"ContractData",A108, "T_CVol",, "T")</f>
        <v>688148.13042499998</v>
      </c>
      <c r="N108" s="8">
        <f xml:space="preserve"> IFERROR(M108/RTD("cqg.rtd",,"StudyData", $A108, "MA", "InputChoice=Vol,MAType=Sim,Period=21", "MA","D","-1","all",,,,"T"),"")</f>
        <v>0.35982230802889531</v>
      </c>
      <c r="O108" s="9">
        <f>IFERROR(D108/RTD("cqg.rtd",,"StudyData","ATR("&amp;A108&amp;",MAType:=Sim,Period:=21)","Bar",, "Close", "D",,,,,,"T"),"")</f>
        <v>0.72527472527472148</v>
      </c>
      <c r="P108" s="10">
        <f xml:space="preserve"> RTD("cqg.rtd",,"StudyData", $A108, "MA", "InputChoice=Close,MAType=Sim,Period=21", "MA","D",,"all",,,,"T")</f>
        <v>72.196190476200002</v>
      </c>
      <c r="Q108" s="2">
        <f xml:space="preserve"> RTD("cqg.rtd",,"StudyData",$A108, "StdDev", "InputChoice=Close,Period1=21", "STDDEV","D",,"all",,,,"T")</f>
        <v>1.8079730196999999</v>
      </c>
      <c r="R108" s="2">
        <f t="shared" si="2"/>
        <v>1.8550108255246525</v>
      </c>
    </row>
    <row r="109" spans="1:18" x14ac:dyDescent="0.3">
      <c r="A109" t="s">
        <v>211</v>
      </c>
      <c r="B109" t="str">
        <f>PROPER(RTD("cqg.rtd", ,"ContractData",A109, "LongDescription",, "T"))</f>
        <v>Conocophillips</v>
      </c>
      <c r="C109" s="2">
        <f>RTD("cqg.rtd", ,"ContractData",A109, "LastTrade",, "T")</f>
        <v>121.52</v>
      </c>
      <c r="D109" s="2">
        <f>RTD("cqg.rtd", ,"ContractData",A109, "NetLastTrade",, "T")</f>
        <v>3.9099999999999966</v>
      </c>
      <c r="E109" s="4">
        <f>IFERROR(RTD("cqg.rtd", ,"ContractData",A109, "PerCentNetLastTrade",, "T")/100,"")</f>
        <v>3.3245472323781992E-2</v>
      </c>
      <c r="F109" s="2">
        <f>RTD("cqg.rtd", ,"ContractData",A109, "Open",, "T")</f>
        <v>119.23</v>
      </c>
      <c r="G109" s="2">
        <f>RTD("cqg.rtd", ,"ContractData",A109, "High",, "T")</f>
        <v>121.62</v>
      </c>
      <c r="H109" s="2">
        <f>RTD("cqg.rtd", ,"ContractData",A109, "Low",, "T")</f>
        <v>119.16</v>
      </c>
      <c r="I109" s="4">
        <f>IFERROR(RTD("cqg.rtd",,"StudyData",A109, "PCB","BaseType=Index,Index=1", "Close", "W","0","all",,,,"T")/100,"")</f>
        <v>3.3245472323781965E-2</v>
      </c>
      <c r="J109" s="4">
        <f>IFERROR(RTD("cqg.rtd",,"StudyData",A109, "PCB","BaseType=Index,Index=1", "Close", "M","0","all",,,,"T")/100,"")</f>
        <v>8.6321381142097607E-3</v>
      </c>
      <c r="K109" s="4">
        <f>IFERROR(RTD("cqg.rtd",,"StudyData",A109, "PCB","BaseType=Index,Index=1", "Close", "Q","0","all",,,,"T")/100,"")</f>
        <v>0.16891111966140812</v>
      </c>
      <c r="L109" s="4">
        <f>IFERROR(RTD("cqg.rtd",,"StudyData",A109, "PCB","BaseType=Index,Index=1", "Close", "A","0","all",,,,"T")/100,"")</f>
        <v>0.29815190684755899</v>
      </c>
      <c r="M109" s="6">
        <f>RTD("cqg.rtd", ,"ContractData",A109, "T_CVol",, "T")</f>
        <v>1660156.055684</v>
      </c>
      <c r="N109" s="8">
        <f xml:space="preserve"> IFERROR(M109/RTD("cqg.rtd",,"StudyData", $A109, "MA", "InputChoice=Vol,MAType=Sim,Period=21", "MA","D","-1","all",,,,"T"),"")</f>
        <v>0.25748017718661098</v>
      </c>
      <c r="O109" s="9">
        <f>IFERROR(D109/RTD("cqg.rtd",,"StudyData","ATR("&amp;A109&amp;",MAType:=Sim,Period:=21)","Bar",, "Close", "D",,,,,,"T"),"")</f>
        <v>1.1432748538011686</v>
      </c>
      <c r="P109" s="10">
        <f xml:space="preserve"> RTD("cqg.rtd",,"StudyData", $A109, "MA", "InputChoice=Close,MAType=Sim,Period=21", "MA","D",,"all",,,,"T")</f>
        <v>116.7352380952</v>
      </c>
      <c r="Q109" s="2">
        <f xml:space="preserve"> RTD("cqg.rtd",,"StudyData",$A109, "StdDev", "InputChoice=Close,Period1=21", "STDDEV","D",,"all",,,,"T")</f>
        <v>2.9228567550000002</v>
      </c>
      <c r="R109" s="2">
        <f t="shared" si="2"/>
        <v>1.6370155316763009</v>
      </c>
    </row>
    <row r="110" spans="1:18" x14ac:dyDescent="0.3">
      <c r="A110" t="s">
        <v>212</v>
      </c>
      <c r="B110" t="str">
        <f>PROPER(RTD("cqg.rtd", ,"ContractData",A110, "LongDescription",, "T"))</f>
        <v>Cencora Inc.</v>
      </c>
      <c r="C110" s="2">
        <f>RTD("cqg.rtd", ,"ContractData",A110, "LastTrade",, "T")</f>
        <v>322.66000000000003</v>
      </c>
      <c r="D110" s="2">
        <f>RTD("cqg.rtd", ,"ContractData",A110, "NetLastTrade",, "T")</f>
        <v>2.2000000000000455</v>
      </c>
      <c r="E110" s="4">
        <f>IFERROR(RTD("cqg.rtd", ,"ContractData",A110, "PerCentNetLastTrade",, "T")/100,"")</f>
        <v>6.8651313736503771E-3</v>
      </c>
      <c r="F110" s="2">
        <f>RTD("cqg.rtd", ,"ContractData",A110, "Open",, "T")</f>
        <v>321.07</v>
      </c>
      <c r="G110" s="2">
        <f>RTD("cqg.rtd", ,"ContractData",A110, "High",, "T")</f>
        <v>325.69</v>
      </c>
      <c r="H110" s="2">
        <f>RTD("cqg.rtd", ,"ContractData",A110, "Low",, "T")</f>
        <v>319.92</v>
      </c>
      <c r="I110" s="4">
        <f>IFERROR(RTD("cqg.rtd",,"StudyData",A110, "PCB","BaseType=Index,Index=1", "Close", "W","0","all",,,,"T")/100,"")</f>
        <v>6.8651313736505203E-3</v>
      </c>
      <c r="J110" s="4">
        <f>IFERROR(RTD("cqg.rtd",,"StudyData",A110, "PCB","BaseType=Index,Index=1", "Close", "M","0","all",,,,"T")/100,"")</f>
        <v>3.6358964476135396E-2</v>
      </c>
      <c r="K110" s="4">
        <f>IFERROR(RTD("cqg.rtd",,"StudyData",A110, "PCB","BaseType=Index,Index=1", "Close", "Q","0","all",,,,"T")/100,"")</f>
        <v>0.14022192381087004</v>
      </c>
      <c r="L110" s="4">
        <f>IFERROR(RTD("cqg.rtd",,"StudyData",A110, "PCB","BaseType=Index,Index=1", "Close", "A","0","all",,,,"T")/100,"")</f>
        <v>-4.4678016284233832E-2</v>
      </c>
      <c r="M110" s="6">
        <f>RTD("cqg.rtd", ,"ContractData",A110, "T_CVol",, "T")</f>
        <v>345616.690129</v>
      </c>
      <c r="N110" s="8">
        <f xml:space="preserve"> IFERROR(M110/RTD("cqg.rtd",,"StudyData", $A110, "MA", "InputChoice=Vol,MAType=Sim,Period=21", "MA","D","-1","all",,,,"T"),"")</f>
        <v>0.23983474675305769</v>
      </c>
      <c r="O110" s="9">
        <f>IFERROR(D110/RTD("cqg.rtd",,"StudyData","ATR("&amp;A110&amp;",MAType:=Sim,Period:=21)","Bar",, "Close", "D",,,,,,"T"),"")</f>
        <v>0.26634382566586506</v>
      </c>
      <c r="P110" s="10">
        <f xml:space="preserve"> RTD("cqg.rtd",,"StudyData", $A110, "MA", "InputChoice=Close,MAType=Sim,Period=21", "MA","D",,"all",,,,"T")</f>
        <v>310.30333333329997</v>
      </c>
      <c r="Q110" s="2">
        <f xml:space="preserve"> RTD("cqg.rtd",,"StudyData",$A110, "StdDev", "InputChoice=Close,Period1=21", "STDDEV","D",,"all",,,,"T")</f>
        <v>7.5478337057999996</v>
      </c>
      <c r="R110" s="2">
        <f t="shared" si="2"/>
        <v>1.6371143229089411</v>
      </c>
    </row>
    <row r="111" spans="1:18" x14ac:dyDescent="0.3">
      <c r="A111" t="s">
        <v>23</v>
      </c>
      <c r="B111" t="str">
        <f>PROPER(RTD("cqg.rtd", ,"ContractData",A111, "LongDescription",, "T"))</f>
        <v>Costco Wholesale</v>
      </c>
      <c r="C111" s="2">
        <f>RTD("cqg.rtd", ,"ContractData",A111, "LastTrade",, "T")</f>
        <v>944.07</v>
      </c>
      <c r="D111" s="2">
        <f>RTD("cqg.rtd", ,"ContractData",A111, "NetLastTrade",, "T")</f>
        <v>-3.75</v>
      </c>
      <c r="E111" s="4">
        <f>IFERROR(RTD("cqg.rtd", ,"ContractData",A111, "PerCentNetLastTrade",, "T")/100,"")</f>
        <v>-3.9564474267265934E-3</v>
      </c>
      <c r="F111" s="2">
        <f>RTD("cqg.rtd", ,"ContractData",A111, "Open",, "T")</f>
        <v>942.47</v>
      </c>
      <c r="G111" s="2">
        <f>RTD("cqg.rtd", ,"ContractData",A111, "High",, "T")</f>
        <v>947.79</v>
      </c>
      <c r="H111" s="2">
        <f>RTD("cqg.rtd", ,"ContractData",A111, "Low",, "T")</f>
        <v>940.56000000000006</v>
      </c>
      <c r="I111" s="4">
        <f>IFERROR(RTD("cqg.rtd",,"StudyData",A111, "PCB","BaseType=Index,Index=1", "Close", "W","0","all",,,,"T")/100,"")</f>
        <v>-3.9564474267265934E-3</v>
      </c>
      <c r="J111" s="4">
        <f>IFERROR(RTD("cqg.rtd",,"StudyData",A111, "PCB","BaseType=Index,Index=1", "Close", "M","0","all",,,,"T")/100,"")</f>
        <v>-8.2152349536185245E-3</v>
      </c>
      <c r="K111" s="4">
        <f>IFERROR(RTD("cqg.rtd",,"StudyData",A111, "PCB","BaseType=Index,Index=1", "Close", "Q","0","all",,,,"T")/100,"")</f>
        <v>9.1932397618309739E-3</v>
      </c>
      <c r="L111" s="4">
        <f>IFERROR(RTD("cqg.rtd",,"StudyData",A111, "PCB","BaseType=Index,Index=1", "Close", "A","0","all",,,,"T")/100,"")</f>
        <v>9.4777002110536468E-2</v>
      </c>
      <c r="M111" s="6">
        <f>RTD("cqg.rtd", ,"ContractData",A111, "T_CVol",, "T")</f>
        <v>503398.63273499999</v>
      </c>
      <c r="N111" s="8">
        <f xml:space="preserve"> IFERROR(M111/RTD("cqg.rtd",,"StudyData", $A111, "MA", "InputChoice=Vol,MAType=Sim,Period=21", "MA","D","-1","all",,,,"T"),"")</f>
        <v>0.24198624514124187</v>
      </c>
      <c r="O111" s="9">
        <f>IFERROR(D111/RTD("cqg.rtd",,"StudyData","ATR("&amp;A111&amp;",MAType:=Sim,Period:=21)","Bar",, "Close", "D",,,,,,"T"),"")</f>
        <v>-0.2045135822987563</v>
      </c>
      <c r="P111" s="10">
        <f xml:space="preserve"> RTD("cqg.rtd",,"StudyData", $A111, "MA", "InputChoice=Close,MAType=Sim,Period=21", "MA","D",,"all",,,,"T")</f>
        <v>942.27571428570002</v>
      </c>
      <c r="Q111" s="2">
        <f xml:space="preserve"> RTD("cqg.rtd",,"StudyData",$A111, "StdDev", "InputChoice=Close,Period1=21", "STDDEV","D",,"all",,,,"T")</f>
        <v>14.260463016399999</v>
      </c>
      <c r="R111" s="2">
        <f t="shared" si="2"/>
        <v>0.12582240227659816</v>
      </c>
    </row>
    <row r="112" spans="1:18" x14ac:dyDescent="0.3">
      <c r="A112" t="s">
        <v>213</v>
      </c>
      <c r="B112" t="str">
        <f>PROPER(RTD("cqg.rtd", ,"ContractData",A112, "LongDescription",, "T"))</f>
        <v>Corpay, Inc.</v>
      </c>
      <c r="C112" s="2">
        <f>RTD("cqg.rtd", ,"ContractData",A112, "LastTrade",, "T")</f>
        <v>397.03000000000003</v>
      </c>
      <c r="D112" s="2">
        <f>RTD("cqg.rtd", ,"ContractData",A112, "NetLastTrade",, "T")</f>
        <v>4.0900000000000318</v>
      </c>
      <c r="E112" s="4">
        <f>IFERROR(RTD("cqg.rtd", ,"ContractData",A112, "PerCentNetLastTrade",, "T")/100,"")</f>
        <v>1.0408713798544307E-2</v>
      </c>
      <c r="F112" s="2">
        <f>RTD("cqg.rtd", ,"ContractData",A112, "Open",, "T")</f>
        <v>391.81</v>
      </c>
      <c r="G112" s="2">
        <f>RTD("cqg.rtd", ,"ContractData",A112, "High",, "T")</f>
        <v>397.69</v>
      </c>
      <c r="H112" s="2">
        <f>RTD("cqg.rtd", ,"ContractData",A112, "Low",, "T")</f>
        <v>390.71000000000004</v>
      </c>
      <c r="I112" s="4">
        <f>IFERROR(RTD("cqg.rtd",,"StudyData",A112, "PCB","BaseType=Index,Index=1", "Close", "W","0","all",,,,"T")/100,"")</f>
        <v>1.0408713798544389E-2</v>
      </c>
      <c r="J112" s="4">
        <f>IFERROR(RTD("cqg.rtd",,"StudyData",A112, "PCB","BaseType=Index,Index=1", "Close", "M","0","all",,,,"T")/100,"")</f>
        <v>3.904634791028766E-2</v>
      </c>
      <c r="K112" s="4">
        <f>IFERROR(RTD("cqg.rtd",,"StudyData",A112, "PCB","BaseType=Index,Index=1", "Close", "Q","0","all",,,,"T")/100,"")</f>
        <v>0.1913163501065204</v>
      </c>
      <c r="L112" s="4">
        <f>IFERROR(RTD("cqg.rtd",,"StudyData",A112, "PCB","BaseType=Index,Index=1", "Close", "A","0","all",,,,"T")/100,"")</f>
        <v>0.3193433688897751</v>
      </c>
      <c r="M112" s="6">
        <f>RTD("cqg.rtd", ,"ContractData",A112, "T_CVol",, "T")</f>
        <v>98046.634827999995</v>
      </c>
      <c r="N112" s="8">
        <f xml:space="preserve"> IFERROR(M112/RTD("cqg.rtd",,"StudyData", $A112, "MA", "InputChoice=Vol,MAType=Sim,Period=21", "MA","D","-1","all",,,,"T"),"")</f>
        <v>0.17198055869209491</v>
      </c>
      <c r="O112" s="9">
        <f>IFERROR(D112/RTD("cqg.rtd",,"StudyData","ATR("&amp;A112&amp;",MAType:=Sim,Period:=21)","Bar",, "Close", "D",,,,,,"T"),"")</f>
        <v>0.36208422916449257</v>
      </c>
      <c r="P112" s="10">
        <f xml:space="preserve"> RTD("cqg.rtd",,"StudyData", $A112, "MA", "InputChoice=Close,MAType=Sim,Period=21", "MA","D",,"all",,,,"T")</f>
        <v>378.23714285710003</v>
      </c>
      <c r="Q112" s="2">
        <f xml:space="preserve"> RTD("cqg.rtd",,"StudyData",$A112, "StdDev", "InputChoice=Close,Period1=21", "STDDEV","D",,"all",,,,"T")</f>
        <v>13.878433815499999</v>
      </c>
      <c r="R112" s="2">
        <f t="shared" si="2"/>
        <v>1.354105037551959</v>
      </c>
    </row>
    <row r="113" spans="1:18" x14ac:dyDescent="0.3">
      <c r="A113" t="s">
        <v>24</v>
      </c>
      <c r="B113" t="str">
        <f>PROPER(RTD("cqg.rtd", ,"ContractData",A113, "LongDescription",, "T"))</f>
        <v>Copart, Inc.</v>
      </c>
      <c r="C113" s="2">
        <f>RTD("cqg.rtd", ,"ContractData",A113, "LastTrade",, "T")</f>
        <v>29.38</v>
      </c>
      <c r="D113" s="2">
        <f>RTD("cqg.rtd", ,"ContractData",A113, "NetLastTrade",, "T")</f>
        <v>-0.28000000000000114</v>
      </c>
      <c r="E113" s="4">
        <f>IFERROR(RTD("cqg.rtd", ,"ContractData",A113, "PerCentNetLastTrade",, "T")/100,"")</f>
        <v>-9.440323668240054E-3</v>
      </c>
      <c r="F113" s="2">
        <f>RTD("cqg.rtd", ,"ContractData",A113, "Open",, "T")</f>
        <v>29.35</v>
      </c>
      <c r="G113" s="2">
        <f>RTD("cqg.rtd", ,"ContractData",A113, "High",, "T")</f>
        <v>29.54</v>
      </c>
      <c r="H113" s="2">
        <f>RTD("cqg.rtd", ,"ContractData",A113, "Low",, "T")</f>
        <v>28.93</v>
      </c>
      <c r="I113" s="4">
        <f>IFERROR(RTD("cqg.rtd",,"StudyData",A113, "PCB","BaseType=Index,Index=1", "Close", "W","0","all",,,,"T")/100,"")</f>
        <v>-9.4403236682400922E-3</v>
      </c>
      <c r="J113" s="4">
        <f>IFERROR(RTD("cqg.rtd",,"StudyData",A113, "PCB","BaseType=Index,Index=1", "Close", "M","0","all",,,,"T")/100,"")</f>
        <v>8.9285714285713604E-3</v>
      </c>
      <c r="K113" s="4">
        <f>IFERROR(RTD("cqg.rtd",,"StudyData",A113, "PCB","BaseType=Index,Index=1", "Close", "Q","0","all",,,,"T")/100,"")</f>
        <v>4.2213550904576014E-2</v>
      </c>
      <c r="L113" s="4">
        <f>IFERROR(RTD("cqg.rtd",,"StudyData",A113, "PCB","BaseType=Index,Index=1", "Close", "A","0","all",,,,"T")/100,"")</f>
        <v>-0.2495530012771392</v>
      </c>
      <c r="M113" s="6">
        <f>RTD("cqg.rtd", ,"ContractData",A113, "T_CVol",, "T")</f>
        <v>1857523.2219839999</v>
      </c>
      <c r="N113" s="8">
        <f xml:space="preserve"> IFERROR(M113/RTD("cqg.rtd",,"StudyData", $A113, "MA", "InputChoice=Vol,MAType=Sim,Period=21", "MA","D","-1","all",,,,"T"),"")</f>
        <v>0.16234593206881742</v>
      </c>
      <c r="O113" s="9">
        <f>IFERROR(D113/RTD("cqg.rtd",,"StudyData","ATR("&amp;A113&amp;",MAType:=Sim,Period:=21)","Bar",, "Close", "D",,,,,,"T"),"")</f>
        <v>-0.28851815504689721</v>
      </c>
      <c r="P113" s="10">
        <f xml:space="preserve"> RTD("cqg.rtd",,"StudyData", $A113, "MA", "InputChoice=Close,MAType=Sim,Period=21", "MA","D",,"all",,,,"T")</f>
        <v>28.609523809500001</v>
      </c>
      <c r="Q113" s="2">
        <f xml:space="preserve"> RTD("cqg.rtd",,"StudyData",$A113, "StdDev", "InputChoice=Close,Period1=21", "STDDEV","D",,"all",,,,"T")</f>
        <v>1.1577789747</v>
      </c>
      <c r="R113" s="2">
        <f t="shared" si="2"/>
        <v>0.66547778750226627</v>
      </c>
    </row>
    <row r="114" spans="1:18" x14ac:dyDescent="0.3">
      <c r="A114" t="s">
        <v>214</v>
      </c>
      <c r="B114" t="str">
        <f>PROPER(RTD("cqg.rtd", ,"ContractData",A114, "LongDescription",, "T"))</f>
        <v>Camden Property Trust</v>
      </c>
      <c r="C114" s="2">
        <f>RTD("cqg.rtd", ,"ContractData",A114, "LastTrade",, "T")</f>
        <v>109.47</v>
      </c>
      <c r="D114" s="2">
        <f>RTD("cqg.rtd", ,"ContractData",A114, "NetLastTrade",, "T")</f>
        <v>-2.460000000000008</v>
      </c>
      <c r="E114" s="4">
        <f>IFERROR(RTD("cqg.rtd", ,"ContractData",A114, "PerCentNetLastTrade",, "T")/100,"")</f>
        <v>-2.197802197802198E-2</v>
      </c>
      <c r="F114" s="2">
        <f>RTD("cqg.rtd", ,"ContractData",A114, "Open",, "T")</f>
        <v>111.5</v>
      </c>
      <c r="G114" s="2">
        <f>RTD("cqg.rtd", ,"ContractData",A114, "High",, "T")</f>
        <v>111.5</v>
      </c>
      <c r="H114" s="2">
        <f>RTD("cqg.rtd", ,"ContractData",A114, "Low",, "T")</f>
        <v>109.29</v>
      </c>
      <c r="I114" s="4">
        <f>IFERROR(RTD("cqg.rtd",,"StudyData",A114, "PCB","BaseType=Index,Index=1", "Close", "W","0","all",,,,"T")/100,"")</f>
        <v>-2.1978021978022046E-2</v>
      </c>
      <c r="J114" s="4">
        <f>IFERROR(RTD("cqg.rtd",,"StudyData",A114, "PCB","BaseType=Index,Index=1", "Close", "M","0","all",,,,"T")/100,"")</f>
        <v>-1.2092771410522547E-2</v>
      </c>
      <c r="K114" s="4">
        <f>IFERROR(RTD("cqg.rtd",,"StudyData",A114, "PCB","BaseType=Index,Index=1", "Close", "Q","0","all",,,,"T")/100,"")</f>
        <v>-4.3846624159315305E-2</v>
      </c>
      <c r="L114" s="4">
        <f>IFERROR(RTD("cqg.rtd",,"StudyData",A114, "PCB","BaseType=Index,Index=1", "Close", "A","0","all",,,,"T")/100,"")</f>
        <v>-5.5414244186046471E-3</v>
      </c>
      <c r="M114" s="6">
        <f>RTD("cqg.rtd", ,"ContractData",A114, "T_CVol",, "T")</f>
        <v>134736.876662</v>
      </c>
      <c r="N114" s="8">
        <f xml:space="preserve"> IFERROR(M114/RTD("cqg.rtd",,"StudyData", $A114, "MA", "InputChoice=Vol,MAType=Sim,Period=21", "MA","D","-1","all",,,,"T"),"")</f>
        <v>0.13007303242683604</v>
      </c>
      <c r="O114" s="9">
        <f>IFERROR(D114/RTD("cqg.rtd",,"StudyData","ATR("&amp;A114&amp;",MAType:=Sim,Period:=21)","Bar",, "Close", "D",,,,,,"T"),"")</f>
        <v>-1.1262262916865555</v>
      </c>
      <c r="P114" s="10">
        <f xml:space="preserve"> RTD("cqg.rtd",,"StudyData", $A114, "MA", "InputChoice=Close,MAType=Sim,Period=21", "MA","D",,"all",,,,"T")</f>
        <v>112.5838095238</v>
      </c>
      <c r="Q114" s="2">
        <f xml:space="preserve"> RTD("cqg.rtd",,"StudyData",$A114, "StdDev", "InputChoice=Close,Period1=21", "STDDEV","D",,"all",,,,"T")</f>
        <v>1.5933357527000001</v>
      </c>
      <c r="R114" s="2">
        <f t="shared" si="2"/>
        <v>-1.9542707922818334</v>
      </c>
    </row>
    <row r="115" spans="1:18" x14ac:dyDescent="0.3">
      <c r="A115" t="s">
        <v>215</v>
      </c>
      <c r="B115" t="str">
        <f>PROPER(RTD("cqg.rtd", ,"ContractData",A115, "LongDescription",, "T"))</f>
        <v>Crh Public Limited Company</v>
      </c>
      <c r="C115" s="2">
        <f>RTD("cqg.rtd", ,"ContractData",A115, "LastTrade",, "T")</f>
        <v>100.5</v>
      </c>
      <c r="D115" s="2">
        <f>RTD("cqg.rtd", ,"ContractData",A115, "NetLastTrade",, "T")</f>
        <v>1.9999999999996021E-2</v>
      </c>
      <c r="E115" s="4">
        <f>IFERROR(RTD("cqg.rtd", ,"ContractData",A115, "PerCentNetLastTrade",, "T")/100,"")</f>
        <v>1.9904458598726113E-4</v>
      </c>
      <c r="F115" s="2">
        <f>RTD("cqg.rtd", ,"ContractData",A115, "Open",, "T")</f>
        <v>100.21000000000001</v>
      </c>
      <c r="G115" s="2">
        <f>RTD("cqg.rtd", ,"ContractData",A115, "High",, "T")</f>
        <v>101.33</v>
      </c>
      <c r="H115" s="2">
        <f>RTD("cqg.rtd", ,"ContractData",A115, "Low",, "T")</f>
        <v>99.990000000000009</v>
      </c>
      <c r="I115" s="4">
        <f>IFERROR(RTD("cqg.rtd",,"StudyData",A115, "PCB","BaseType=Index,Index=1", "Close", "W","0","all",,,,"T")/100,"")</f>
        <v>1.9904458598722156E-4</v>
      </c>
      <c r="J115" s="4">
        <f>IFERROR(RTD("cqg.rtd",,"StudyData",A115, "PCB","BaseType=Index,Index=1", "Close", "M","0","all",,,,"T")/100,"")</f>
        <v>5.7783391221976579E-2</v>
      </c>
      <c r="K115" s="4">
        <f>IFERROR(RTD("cqg.rtd",,"StudyData",A115, "PCB","BaseType=Index,Index=1", "Close", "Q","0","all",,,,"T")/100,"")</f>
        <v>-6.0747663551401869E-2</v>
      </c>
      <c r="L115" s="4">
        <f>IFERROR(RTD("cqg.rtd",,"StudyData",A115, "PCB","BaseType=Index,Index=1", "Close", "A","0","all",,,,"T")/100,"")</f>
        <v>-0.19471153846153844</v>
      </c>
      <c r="M115" s="6">
        <f>RTD("cqg.rtd", ,"ContractData",A115, "T_CVol",, "T")</f>
        <v>1135107.865711</v>
      </c>
      <c r="N115" s="8">
        <f xml:space="preserve"> IFERROR(M115/RTD("cqg.rtd",,"StudyData", $A115, "MA", "InputChoice=Vol,MAType=Sim,Period=21", "MA","D","-1","all",,,,"T"),"")</f>
        <v>0.26304805882559151</v>
      </c>
      <c r="O115" s="9">
        <f>IFERROR(D115/RTD("cqg.rtd",,"StudyData","ATR("&amp;A115&amp;",MAType:=Sim,Period:=21)","Bar",, "Close", "D",,,,,,"T"),"")</f>
        <v>6.4377682402729924E-3</v>
      </c>
      <c r="P115" s="10">
        <f xml:space="preserve"> RTD("cqg.rtd",,"StudyData", $A115, "MA", "InputChoice=Close,MAType=Sim,Period=21", "MA","D",,"all",,,,"T")</f>
        <v>100.4657142857</v>
      </c>
      <c r="Q115" s="2">
        <f xml:space="preserve"> RTD("cqg.rtd",,"StudyData",$A115, "StdDev", "InputChoice=Close,Period1=21", "STDDEV","D",,"all",,,,"T")</f>
        <v>2.6507691093000001</v>
      </c>
      <c r="R115" s="2">
        <f t="shared" si="2"/>
        <v>1.2934251489391873E-2</v>
      </c>
    </row>
    <row r="116" spans="1:18" x14ac:dyDescent="0.3">
      <c r="A116" t="s">
        <v>216</v>
      </c>
      <c r="B116" t="str">
        <f>PROPER(RTD("cqg.rtd", ,"ContractData",A116, "LongDescription",, "T"))</f>
        <v>Charles River Labs Hldgs Inc</v>
      </c>
      <c r="C116" s="2">
        <f>RTD("cqg.rtd", ,"ContractData",A116, "LastTrade",, "T")</f>
        <v>270.01</v>
      </c>
      <c r="D116" s="2">
        <f>RTD("cqg.rtd", ,"ContractData",A116, "NetLastTrade",, "T")</f>
        <v>2.5199999999999818</v>
      </c>
      <c r="E116" s="4">
        <f>IFERROR(RTD("cqg.rtd", ,"ContractData",A116, "PerCentNetLastTrade",, "T")/100,"")</f>
        <v>9.4209129313245349E-3</v>
      </c>
      <c r="F116" s="2">
        <f>RTD("cqg.rtd", ,"ContractData",A116, "Open",, "T")</f>
        <v>265.64999999999998</v>
      </c>
      <c r="G116" s="2">
        <f>RTD("cqg.rtd", ,"ContractData",A116, "High",, "T")</f>
        <v>271.14999999999998</v>
      </c>
      <c r="H116" s="2">
        <f>RTD("cqg.rtd", ,"ContractData",A116, "Low",, "T")</f>
        <v>265.49</v>
      </c>
      <c r="I116" s="4">
        <f>IFERROR(RTD("cqg.rtd",,"StudyData",A116, "PCB","BaseType=Index,Index=1", "Close", "W","0","all",,,,"T")/100,"")</f>
        <v>9.4209129313244672E-3</v>
      </c>
      <c r="J116" s="4">
        <f>IFERROR(RTD("cqg.rtd",,"StudyData",A116, "PCB","BaseType=Index,Index=1", "Close", "M","0","all",,,,"T")/100,"")</f>
        <v>0.16128338566083181</v>
      </c>
      <c r="K116" s="4">
        <f>IFERROR(RTD("cqg.rtd",,"StudyData",A116, "PCB","BaseType=Index,Index=1", "Close", "Q","0","all",,,,"T")/100,"")</f>
        <v>0.1905727765774505</v>
      </c>
      <c r="L116" s="4">
        <f>IFERROR(RTD("cqg.rtd",,"StudyData",A116, "PCB","BaseType=Index,Index=1", "Close", "A","0","all",,,,"T")/100,"")</f>
        <v>0.3535692801283335</v>
      </c>
      <c r="M116" s="6">
        <f>RTD("cqg.rtd", ,"ContractData",A116, "T_CVol",, "T")</f>
        <v>226194.242314</v>
      </c>
      <c r="N116" s="8">
        <f xml:space="preserve"> IFERROR(M116/RTD("cqg.rtd",,"StudyData", $A116, "MA", "InputChoice=Vol,MAType=Sim,Period=21", "MA","D","-1","all",,,,"T"),"")</f>
        <v>0.24782165898912725</v>
      </c>
      <c r="O116" s="9">
        <f>IFERROR(D116/RTD("cqg.rtd",,"StudyData","ATR("&amp;A116&amp;",MAType:=Sim,Period:=21)","Bar",, "Close", "D",,,,,,"T"),"")</f>
        <v>0.24704729004190326</v>
      </c>
      <c r="P116" s="10">
        <f xml:space="preserve"> RTD("cqg.rtd",,"StudyData", $A116, "MA", "InputChoice=Close,MAType=Sim,Period=21", "MA","D",,"all",,,,"T")</f>
        <v>235.7971428571</v>
      </c>
      <c r="Q116" s="2">
        <f xml:space="preserve"> RTD("cqg.rtd",,"StudyData",$A116, "StdDev", "InputChoice=Close,Period1=21", "STDDEV","D",,"all",,,,"T")</f>
        <v>15.6000439996</v>
      </c>
      <c r="R116" s="2">
        <f t="shared" si="2"/>
        <v>2.1931256824517447</v>
      </c>
    </row>
    <row r="117" spans="1:18" x14ac:dyDescent="0.3">
      <c r="A117" t="s">
        <v>217</v>
      </c>
      <c r="B117" t="str">
        <f>PROPER(RTD("cqg.rtd", ,"ContractData",A117, "LongDescription",, "T"))</f>
        <v>Salesforce, Inc.</v>
      </c>
      <c r="C117" s="2">
        <f>RTD("cqg.rtd", ,"ContractData",A117, "LastTrade",, "T")</f>
        <v>195.43</v>
      </c>
      <c r="D117" s="2">
        <f>RTD("cqg.rtd", ,"ContractData",A117, "NetLastTrade",, "T")</f>
        <v>2.6899999999999977</v>
      </c>
      <c r="E117" s="4">
        <f>IFERROR(RTD("cqg.rtd", ,"ContractData",A117, "PerCentNetLastTrade",, "T")/100,"")</f>
        <v>1.3956625505862821E-2</v>
      </c>
      <c r="F117" s="2">
        <f>RTD("cqg.rtd", ,"ContractData",A117, "Open",, "T")</f>
        <v>190.17000000000002</v>
      </c>
      <c r="G117" s="2">
        <f>RTD("cqg.rtd", ,"ContractData",A117, "High",, "T")</f>
        <v>195.69</v>
      </c>
      <c r="H117" s="2">
        <f>RTD("cqg.rtd", ,"ContractData",A117, "Low",, "T")</f>
        <v>190</v>
      </c>
      <c r="I117" s="4">
        <f>IFERROR(RTD("cqg.rtd",,"StudyData",A117, "PCB","BaseType=Index,Index=1", "Close", "W","0","all",,,,"T")/100,"")</f>
        <v>1.3956625505862807E-2</v>
      </c>
      <c r="J117" s="4">
        <f>IFERROR(RTD("cqg.rtd",,"StudyData",A117, "PCB","BaseType=Index,Index=1", "Close", "M","0","all",,,,"T")/100,"")</f>
        <v>6.2004129985871084E-2</v>
      </c>
      <c r="K117" s="4">
        <f>IFERROR(RTD("cqg.rtd",,"StudyData",A117, "PCB","BaseType=Index,Index=1", "Close", "Q","0","all",,,,"T")/100,"")</f>
        <v>0.24747861611132396</v>
      </c>
      <c r="L117" s="4">
        <f>IFERROR(RTD("cqg.rtd",,"StudyData",A117, "PCB","BaseType=Index,Index=1", "Close", "A","0","all",,,,"T")/100,"")</f>
        <v>-0.26227775470914655</v>
      </c>
      <c r="M117" s="6">
        <f>RTD("cqg.rtd", ,"ContractData",A117, "T_CVol",, "T")</f>
        <v>2481990.533915</v>
      </c>
      <c r="N117" s="8">
        <f xml:space="preserve"> IFERROR(M117/RTD("cqg.rtd",,"StudyData", $A117, "MA", "InputChoice=Vol,MAType=Sim,Period=21", "MA","D","-1","all",,,,"T"),"")</f>
        <v>0.19696302492665316</v>
      </c>
      <c r="O117" s="9">
        <f>IFERROR(D117/RTD("cqg.rtd",,"StudyData","ATR("&amp;A117&amp;",MAType:=Sim,Period:=21)","Bar",, "Close", "D",,,,,,"T"),"")</f>
        <v>0.31442725147640821</v>
      </c>
      <c r="P117" s="10">
        <f xml:space="preserve"> RTD("cqg.rtd",,"StudyData", $A117, "MA", "InputChoice=Close,MAType=Sim,Period=21", "MA","D",,"all",,,,"T")</f>
        <v>177.60666666669999</v>
      </c>
      <c r="Q117" s="2">
        <f xml:space="preserve"> RTD("cqg.rtd",,"StudyData",$A117, "StdDev", "InputChoice=Close,Period1=21", "STDDEV","D",,"all",,,,"T")</f>
        <v>11.0106093138</v>
      </c>
      <c r="R117" s="2">
        <f t="shared" si="2"/>
        <v>1.6187417812528664</v>
      </c>
    </row>
    <row r="118" spans="1:18" x14ac:dyDescent="0.3">
      <c r="A118" t="s">
        <v>25</v>
      </c>
      <c r="B118" t="str">
        <f>PROPER(RTD("cqg.rtd", ,"ContractData",A118, "LongDescription",, "T"))</f>
        <v>Crowdstrike Hld Cm A</v>
      </c>
      <c r="C118" s="2">
        <f>RTD("cqg.rtd", ,"ContractData",A118, "LastTrade",, "T")</f>
        <v>225.9</v>
      </c>
      <c r="D118" s="2">
        <f>RTD("cqg.rtd", ,"ContractData",A118, "NetLastTrade",, "T")</f>
        <v>11.47999999999999</v>
      </c>
      <c r="E118" s="4">
        <f>IFERROR(RTD("cqg.rtd", ,"ContractData",A118, "PerCentNetLastTrade",, "T")/100,"")</f>
        <v>5.3539781736778286E-2</v>
      </c>
      <c r="F118" s="2">
        <f>RTD("cqg.rtd", ,"ContractData",A118, "Open",, "T")</f>
        <v>215.3</v>
      </c>
      <c r="G118" s="2">
        <f>RTD("cqg.rtd", ,"ContractData",A118, "High",, "T")</f>
        <v>226.28</v>
      </c>
      <c r="H118" s="2">
        <f>RTD("cqg.rtd", ,"ContractData",A118, "Low",, "T")</f>
        <v>214.55</v>
      </c>
      <c r="I118" s="4">
        <f>IFERROR(RTD("cqg.rtd",,"StudyData",A118, "PCB","BaseType=Index,Index=1", "Close", "W","0","all",,,,"T")/100,"")</f>
        <v>5.3539781736778237E-2</v>
      </c>
      <c r="J118" s="4">
        <f>IFERROR(RTD("cqg.rtd",,"StudyData",A118, "PCB","BaseType=Index,Index=1", "Close", "M","0","all",,,,"T")/100,"")</f>
        <v>0.18359006601697572</v>
      </c>
      <c r="K118" s="4">
        <f>IFERROR(RTD("cqg.rtd",,"StudyData",A118, "PCB","BaseType=Index,Index=1", "Close", "Q","0","all",,,,"T")/100,"")</f>
        <v>0.18408638222035856</v>
      </c>
      <c r="L118" s="4">
        <f>IFERROR(RTD("cqg.rtd",,"StudyData",A118, "PCB","BaseType=Index,Index=1", "Close", "A","0","all",,,,"T")/100,"")</f>
        <v>0.92763887703728998</v>
      </c>
      <c r="M118" s="6">
        <f>RTD("cqg.rtd", ,"ContractData",A118, "T_CVol",, "T")</f>
        <v>3420150.7140680002</v>
      </c>
      <c r="N118" s="8">
        <f xml:space="preserve"> IFERROR(M118/RTD("cqg.rtd",,"StudyData", $A118, "MA", "InputChoice=Vol,MAType=Sim,Period=21", "MA","D","-1","all",,,,"T"),"")</f>
        <v>0.41381389936433055</v>
      </c>
      <c r="O118" s="9">
        <f>IFERROR(D118/RTD("cqg.rtd",,"StudyData","ATR("&amp;A118&amp;",MAType:=Sim,Period:=21)","Bar",, "Close", "D",,,,,,"T"),"")</f>
        <v>1.1537136293999948</v>
      </c>
      <c r="P118" s="10">
        <f xml:space="preserve"> RTD("cqg.rtd",,"StudyData", $A118, "MA", "InputChoice=Close,MAType=Sim,Period=21", "MA","D",,"all",,,,"T")</f>
        <v>197.4147619048</v>
      </c>
      <c r="Q118" s="2">
        <f xml:space="preserve"> RTD("cqg.rtd",,"StudyData",$A118, "StdDev", "InputChoice=Close,Period1=21", "STDDEV","D",,"all",,,,"T")</f>
        <v>13.050272253699999</v>
      </c>
      <c r="R118" s="2">
        <f t="shared" si="2"/>
        <v>2.1827313286221979</v>
      </c>
    </row>
    <row r="119" spans="1:18" x14ac:dyDescent="0.3">
      <c r="A119" t="s">
        <v>26</v>
      </c>
      <c r="B119" t="str">
        <f>PROPER(RTD("cqg.rtd", ,"ContractData",A119, "LongDescription",, "T"))</f>
        <v>Cisco Systems Inc.</v>
      </c>
      <c r="C119" s="2">
        <f>RTD("cqg.rtd", ,"ContractData",A119, "LastTrade",, "T")</f>
        <v>123.34</v>
      </c>
      <c r="D119" s="2">
        <f>RTD("cqg.rtd", ,"ContractData",A119, "NetLastTrade",, "T")</f>
        <v>1.9099999999999966</v>
      </c>
      <c r="E119" s="4">
        <f>IFERROR(RTD("cqg.rtd", ,"ContractData",A119, "PerCentNetLastTrade",, "T")/100,"")</f>
        <v>1.5729226714979824E-2</v>
      </c>
      <c r="F119" s="2">
        <f>RTD("cqg.rtd", ,"ContractData",A119, "Open",, "T")</f>
        <v>123.05</v>
      </c>
      <c r="G119" s="2">
        <f>RTD("cqg.rtd", ,"ContractData",A119, "High",, "T")</f>
        <v>124.71000000000001</v>
      </c>
      <c r="H119" s="2">
        <f>RTD("cqg.rtd", ,"ContractData",A119, "Low",, "T")</f>
        <v>122.51</v>
      </c>
      <c r="I119" s="4">
        <f>IFERROR(RTD("cqg.rtd",,"StudyData",A119, "PCB","BaseType=Index,Index=1", "Close", "W","0","all",,,,"T")/100,"")</f>
        <v>1.5729226714979793E-2</v>
      </c>
      <c r="J119" s="4">
        <f>IFERROR(RTD("cqg.rtd",,"StudyData",A119, "PCB","BaseType=Index,Index=1", "Close", "M","0","all",,,,"T")/100,"")</f>
        <v>6.3367531683765785E-2</v>
      </c>
      <c r="K119" s="4">
        <f>IFERROR(RTD("cqg.rtd",,"StudyData",A119, "PCB","BaseType=Index,Index=1", "Close", "Q","0","all",,,,"T")/100,"")</f>
        <v>5.0059594755661456E-2</v>
      </c>
      <c r="L119" s="4">
        <f>IFERROR(RTD("cqg.rtd",,"StudyData",A119, "PCB","BaseType=Index,Index=1", "Close", "A","0","all",,,,"T")/100,"")</f>
        <v>0.60119433986758408</v>
      </c>
      <c r="M119" s="6">
        <f>RTD("cqg.rtd", ,"ContractData",A119, "T_CVol",, "T")</f>
        <v>7254905.6619469998</v>
      </c>
      <c r="N119" s="8">
        <f xml:space="preserve"> IFERROR(M119/RTD("cqg.rtd",,"StudyData", $A119, "MA", "InputChoice=Vol,MAType=Sim,Period=21", "MA","D","-1","all",,,,"T"),"")</f>
        <v>0.35595355411763807</v>
      </c>
      <c r="O119" s="9">
        <f>IFERROR(D119/RTD("cqg.rtd",,"StudyData","ATR("&amp;A119&amp;",MAType:=Sim,Period:=21)","Bar",, "Close", "D",,,,,,"T"),"")</f>
        <v>0.53529961297139195</v>
      </c>
      <c r="P119" s="10">
        <f xml:space="preserve"> RTD("cqg.rtd",,"StudyData", $A119, "MA", "InputChoice=Close,MAType=Sim,Period=21", "MA","D",,"all",,,,"T")</f>
        <v>115.6504761905</v>
      </c>
      <c r="Q119" s="2">
        <f xml:space="preserve"> RTD("cqg.rtd",,"StudyData",$A119, "StdDev", "InputChoice=Close,Period1=21", "STDDEV","D",,"all",,,,"T")</f>
        <v>4.0567855868000002</v>
      </c>
      <c r="R119" s="2">
        <f t="shared" si="2"/>
        <v>1.895472078810434</v>
      </c>
    </row>
    <row r="120" spans="1:18" x14ac:dyDescent="0.3">
      <c r="A120" t="s">
        <v>218</v>
      </c>
      <c r="B120" t="str">
        <f>PROPER(RTD("cqg.rtd", ,"ContractData",A120, "LongDescription",, "T"))</f>
        <v>Costar Group Inc ##</v>
      </c>
      <c r="C120" s="2">
        <f>RTD("cqg.rtd", ,"ContractData",A120, "LastTrade",, "T")</f>
        <v>30.740000000000002</v>
      </c>
      <c r="D120" s="2">
        <f>RTD("cqg.rtd", ,"ContractData",A120, "NetLastTrade",, "T")</f>
        <v>0.5</v>
      </c>
      <c r="E120" s="4">
        <f>IFERROR(RTD("cqg.rtd", ,"ContractData",A120, "PerCentNetLastTrade",, "T")/100,"")</f>
        <v>1.6534391534391533E-2</v>
      </c>
      <c r="F120" s="2">
        <f>RTD("cqg.rtd", ,"ContractData",A120, "Open",, "T")</f>
        <v>30.04</v>
      </c>
      <c r="G120" s="2">
        <f>RTD("cqg.rtd", ,"ContractData",A120, "High",, "T")</f>
        <v>31.16</v>
      </c>
      <c r="H120" s="2">
        <f>RTD("cqg.rtd", ,"ContractData",A120, "Low",, "T")</f>
        <v>30.04</v>
      </c>
      <c r="I120" s="4">
        <f>IFERROR(RTD("cqg.rtd",,"StudyData",A120, "PCB","BaseType=Index,Index=1", "Close", "W","0","all",,,,"T")/100,"")</f>
        <v>1.6534391534391533E-2</v>
      </c>
      <c r="J120" s="4">
        <f>IFERROR(RTD("cqg.rtd",,"StudyData",A120, "PCB","BaseType=Index,Index=1", "Close", "M","0","all",,,,"T")/100,"")</f>
        <v>6.8845618915159959E-2</v>
      </c>
      <c r="K120" s="4">
        <f>IFERROR(RTD("cqg.rtd",,"StudyData",A120, "PCB","BaseType=Index,Index=1", "Close", "Q","0","all",,,,"T")/100,"")</f>
        <v>8.5451977401130003E-2</v>
      </c>
      <c r="L120" s="4">
        <f>IFERROR(RTD("cqg.rtd",,"StudyData",A120, "PCB","BaseType=Index,Index=1", "Close", "A","0","all",,,,"T")/100,"")</f>
        <v>-0.54283164782867332</v>
      </c>
      <c r="M120" s="6">
        <f>RTD("cqg.rtd", ,"ContractData",A120, "T_CVol",, "T")</f>
        <v>1739217.9117469999</v>
      </c>
      <c r="N120" s="8">
        <f xml:space="preserve"> IFERROR(M120/RTD("cqg.rtd",,"StudyData", $A120, "MA", "InputChoice=Vol,MAType=Sim,Period=21", "MA","D","-1","all",,,,"T"),"")</f>
        <v>0.2145139154154751</v>
      </c>
      <c r="O120" s="9">
        <f>IFERROR(D120/RTD("cqg.rtd",,"StudyData","ATR("&amp;A120&amp;",MAType:=Sim,Period:=21)","Bar",, "Close", "D",,,,,,"T"),"")</f>
        <v>0.31166518254397446</v>
      </c>
      <c r="P120" s="10">
        <f xml:space="preserve"> RTD("cqg.rtd",,"StudyData", $A120, "MA", "InputChoice=Close,MAType=Sim,Period=21", "MA","D",,"all",,,,"T")</f>
        <v>29.2342857143</v>
      </c>
      <c r="Q120" s="2">
        <f xml:space="preserve"> RTD("cqg.rtd",,"StudyData",$A120, "StdDev", "InputChoice=Close,Period1=21", "STDDEV","D",,"all",,,,"T")</f>
        <v>1.0214442223</v>
      </c>
      <c r="R120" s="2">
        <f t="shared" si="2"/>
        <v>1.474103287117885</v>
      </c>
    </row>
    <row r="121" spans="1:18" x14ac:dyDescent="0.3">
      <c r="A121" t="s">
        <v>27</v>
      </c>
      <c r="B121" t="str">
        <f>PROPER(RTD("cqg.rtd", ,"ContractData",A121, "LongDescription",, "T"))</f>
        <v>Csx Corporation</v>
      </c>
      <c r="C121" s="2">
        <f>RTD("cqg.rtd", ,"ContractData",A121, "LastTrade",, "T")</f>
        <v>50.22</v>
      </c>
      <c r="D121" s="2">
        <f>RTD("cqg.rtd", ,"ContractData",A121, "NetLastTrade",, "T")</f>
        <v>-5.0000000000004263E-2</v>
      </c>
      <c r="E121" s="4">
        <f>IFERROR(RTD("cqg.rtd", ,"ContractData",A121, "PerCentNetLastTrade",, "T")/100,"")</f>
        <v>-9.9462900338173859E-4</v>
      </c>
      <c r="F121" s="2">
        <f>RTD("cqg.rtd", ,"ContractData",A121, "Open",, "T")</f>
        <v>50</v>
      </c>
      <c r="G121" s="2">
        <f>RTD("cqg.rtd", ,"ContractData",A121, "High",, "T")</f>
        <v>50.45</v>
      </c>
      <c r="H121" s="2">
        <f>RTD("cqg.rtd", ,"ContractData",A121, "Low",, "T")</f>
        <v>49.93</v>
      </c>
      <c r="I121" s="4">
        <f>IFERROR(RTD("cqg.rtd",,"StudyData",A121, "PCB","BaseType=Index,Index=1", "Close", "W","0","all",,,,"T")/100,"")</f>
        <v>-9.9462900338182338E-4</v>
      </c>
      <c r="J121" s="4">
        <f>IFERROR(RTD("cqg.rtd",,"StudyData",A121, "PCB","BaseType=Index,Index=1", "Close", "M","0","all",,,,"T")/100,"")</f>
        <v>-3.5714285714285661E-3</v>
      </c>
      <c r="K121" s="4">
        <f>IFERROR(RTD("cqg.rtd",,"StudyData",A121, "PCB","BaseType=Index,Index=1", "Close", "Q","0","all",,,,"T")/100,"")</f>
        <v>5.6595834209972606E-2</v>
      </c>
      <c r="L121" s="4">
        <f>IFERROR(RTD("cqg.rtd",,"StudyData",A121, "PCB","BaseType=Index,Index=1", "Close", "A","0","all",,,,"T")/100,"")</f>
        <v>0.38537931034482759</v>
      </c>
      <c r="M121" s="6">
        <f>RTD("cqg.rtd", ,"ContractData",A121, "T_CVol",, "T")</f>
        <v>2392996.7913739998</v>
      </c>
      <c r="N121" s="8">
        <f xml:space="preserve"> IFERROR(M121/RTD("cqg.rtd",,"StudyData", $A121, "MA", "InputChoice=Vol,MAType=Sim,Period=21", "MA","D","-1","all",,,,"T"),"")</f>
        <v>0.17303574347073791</v>
      </c>
      <c r="O121" s="9">
        <f>IFERROR(D121/RTD("cqg.rtd",,"StudyData","ATR("&amp;A121&amp;",MAType:=Sim,Period:=21)","Bar",, "Close", "D",,,,,,"T"),"")</f>
        <v>-4.2927228126154855E-2</v>
      </c>
      <c r="P121" s="10">
        <f xml:space="preserve"> RTD("cqg.rtd",,"StudyData", $A121, "MA", "InputChoice=Close,MAType=Sim,Period=21", "MA","D",,"all",,,,"T")</f>
        <v>50.654285714300002</v>
      </c>
      <c r="Q121" s="2">
        <f xml:space="preserve"> RTD("cqg.rtd",,"StudyData",$A121, "StdDev", "InputChoice=Close,Period1=21", "STDDEV","D",,"all",,,,"T")</f>
        <v>0.94688748980000004</v>
      </c>
      <c r="R121" s="2">
        <f t="shared" si="2"/>
        <v>-0.4586455296729417</v>
      </c>
    </row>
    <row r="122" spans="1:18" x14ac:dyDescent="0.3">
      <c r="A122" t="s">
        <v>28</v>
      </c>
      <c r="B122" t="str">
        <f>PROPER(RTD("cqg.rtd", ,"ContractData",A122, "LongDescription",, "T"))</f>
        <v>Cintas Corp</v>
      </c>
      <c r="C122" s="2">
        <f>RTD("cqg.rtd", ,"ContractData",A122, "LastTrade",, "T")</f>
        <v>201.99</v>
      </c>
      <c r="D122" s="2">
        <f>RTD("cqg.rtd", ,"ContractData",A122, "NetLastTrade",, "T")</f>
        <v>-1.0600000000000023</v>
      </c>
      <c r="E122" s="4">
        <f>IFERROR(RTD("cqg.rtd", ,"ContractData",A122, "PerCentNetLastTrade",, "T")/100,"")</f>
        <v>-5.2203890667323312E-3</v>
      </c>
      <c r="F122" s="2">
        <f>RTD("cqg.rtd", ,"ContractData",A122, "Open",, "T")</f>
        <v>201.68</v>
      </c>
      <c r="G122" s="2">
        <f>RTD("cqg.rtd", ,"ContractData",A122, "High",, "T")</f>
        <v>203.58</v>
      </c>
      <c r="H122" s="2">
        <f>RTD("cqg.rtd", ,"ContractData",A122, "Low",, "T")</f>
        <v>200.9</v>
      </c>
      <c r="I122" s="4">
        <f>IFERROR(RTD("cqg.rtd",,"StudyData",A122, "PCB","BaseType=Index,Index=1", "Close", "W","0","all",,,,"T")/100,"")</f>
        <v>-5.2203890667323425E-3</v>
      </c>
      <c r="J122" s="4">
        <f>IFERROR(RTD("cqg.rtd",,"StudyData",A122, "PCB","BaseType=Index,Index=1", "Close", "M","0","all",,,,"T")/100,"")</f>
        <v>-1.2901334115232303E-2</v>
      </c>
      <c r="K122" s="4">
        <f>IFERROR(RTD("cqg.rtd",,"StudyData",A122, "PCB","BaseType=Index,Index=1", "Close", "Q","0","all",,,,"T")/100,"")</f>
        <v>0.18761759172154274</v>
      </c>
      <c r="L122" s="4">
        <f>IFERROR(RTD("cqg.rtd",,"StudyData",A122, "PCB","BaseType=Index,Index=1", "Close", "A","0","all",,,,"T")/100,"")</f>
        <v>7.4014994416972485E-2</v>
      </c>
      <c r="M122" s="6">
        <f>RTD("cqg.rtd", ,"ContractData",A122, "T_CVol",, "T")</f>
        <v>286751.19048500003</v>
      </c>
      <c r="N122" s="8">
        <f xml:space="preserve"> IFERROR(M122/RTD("cqg.rtd",,"StudyData", $A122, "MA", "InputChoice=Vol,MAType=Sim,Period=21", "MA","D","-1","all",,,,"T"),"")</f>
        <v>0.10990505509197386</v>
      </c>
      <c r="O122" s="9">
        <f>IFERROR(D122/RTD("cqg.rtd",,"StudyData","ATR("&amp;A122&amp;",MAType:=Sim,Period:=21)","Bar",, "Close", "D",,,,,,"T"),"")</f>
        <v>-0.17635873870949031</v>
      </c>
      <c r="P122" s="10">
        <f xml:space="preserve"> RTD("cqg.rtd",,"StudyData", $A122, "MA", "InputChoice=Close,MAType=Sim,Period=21", "MA","D",,"all",,,,"T")</f>
        <v>202.5695238095</v>
      </c>
      <c r="Q122" s="2">
        <f xml:space="preserve"> RTD("cqg.rtd",,"StudyData",$A122, "StdDev", "InputChoice=Close,Period1=21", "STDDEV","D",,"all",,,,"T")</f>
        <v>7.7808987583000002</v>
      </c>
      <c r="R122" s="2">
        <f t="shared" si="2"/>
        <v>-7.4480317441709701E-2</v>
      </c>
    </row>
    <row r="123" spans="1:18" x14ac:dyDescent="0.3">
      <c r="A123" t="s">
        <v>219</v>
      </c>
      <c r="B123" t="str">
        <f>PROPER(RTD("cqg.rtd", ,"ContractData",A123, "LongDescription",, "T"))</f>
        <v>Cognizant Tech Sol</v>
      </c>
      <c r="C123" s="2">
        <f>RTD("cqg.rtd", ,"ContractData",A123, "LastTrade",, "T")</f>
        <v>57.79</v>
      </c>
      <c r="D123" s="2">
        <f>RTD("cqg.rtd", ,"ContractData",A123, "NetLastTrade",, "T")</f>
        <v>0.11999999999999744</v>
      </c>
      <c r="E123" s="4">
        <f>IFERROR(RTD("cqg.rtd", ,"ContractData",A123, "PerCentNetLastTrade",, "T")/100,"")</f>
        <v>2.0808045777700713E-3</v>
      </c>
      <c r="F123" s="2">
        <f>RTD("cqg.rtd", ,"ContractData",A123, "Open",, "T")</f>
        <v>56.57</v>
      </c>
      <c r="G123" s="2">
        <f>RTD("cqg.rtd", ,"ContractData",A123, "High",, "T")</f>
        <v>57.83</v>
      </c>
      <c r="H123" s="2">
        <f>RTD("cqg.rtd", ,"ContractData",A123, "Low",, "T")</f>
        <v>56.370000000000005</v>
      </c>
      <c r="I123" s="4">
        <f>IFERROR(RTD("cqg.rtd",,"StudyData",A123, "PCB","BaseType=Index,Index=1", "Close", "W","0","all",,,,"T")/100,"")</f>
        <v>2.0808045777700266E-3</v>
      </c>
      <c r="J123" s="4">
        <f>IFERROR(RTD("cqg.rtd",,"StudyData",A123, "PCB","BaseType=Index,Index=1", "Close", "M","0","all",,,,"T")/100,"")</f>
        <v>4.4083107497741601E-2</v>
      </c>
      <c r="K123" s="4">
        <f>IFERROR(RTD("cqg.rtd",,"StudyData",A123, "PCB","BaseType=Index,Index=1", "Close", "Q","0","all",,,,"T")/100,"")</f>
        <v>0.49212496772527742</v>
      </c>
      <c r="L123" s="4">
        <f>IFERROR(RTD("cqg.rtd",,"StudyData",A123, "PCB","BaseType=Index,Index=1", "Close", "A","0","all",,,,"T")/100,"")</f>
        <v>-0.30373493975903615</v>
      </c>
      <c r="M123" s="6">
        <f>RTD("cqg.rtd", ,"ContractData",A123, "T_CVol",, "T")</f>
        <v>2135147.7847770001</v>
      </c>
      <c r="N123" s="8">
        <f xml:space="preserve"> IFERROR(M123/RTD("cqg.rtd",,"StudyData", $A123, "MA", "InputChoice=Vol,MAType=Sim,Period=21", "MA","D","-1","all",,,,"T"),"")</f>
        <v>0.2248726553693165</v>
      </c>
      <c r="O123" s="9">
        <f>IFERROR(D123/RTD("cqg.rtd",,"StudyData","ATR("&amp;A123&amp;",MAType:=Sim,Period:=21)","Bar",, "Close", "D",,,,,,"T"),"")</f>
        <v>4.7129231344501969E-2</v>
      </c>
      <c r="P123" s="10">
        <f xml:space="preserve"> RTD("cqg.rtd",,"StudyData", $A123, "MA", "InputChoice=Close,MAType=Sim,Period=21", "MA","D",,"all",,,,"T")</f>
        <v>49.600476190499997</v>
      </c>
      <c r="Q123" s="2">
        <f xml:space="preserve"> RTD("cqg.rtd",,"StudyData",$A123, "StdDev", "InputChoice=Close,Period1=21", "STDDEV","D",,"all",,,,"T")</f>
        <v>5.8597427833999998</v>
      </c>
      <c r="R123" s="2">
        <f t="shared" si="2"/>
        <v>1.3975910056496017</v>
      </c>
    </row>
    <row r="124" spans="1:18" x14ac:dyDescent="0.3">
      <c r="A124" t="s">
        <v>220</v>
      </c>
      <c r="B124" t="str">
        <f>PROPER(RTD("cqg.rtd", ,"ContractData",A124, "LongDescription",, "T"))</f>
        <v>Corteva Inc</v>
      </c>
      <c r="C124" s="2">
        <f>RTD("cqg.rtd", ,"ContractData",A124, "LastTrade",, "T")</f>
        <v>76.98</v>
      </c>
      <c r="D124" s="2">
        <f>RTD("cqg.rtd", ,"ContractData",A124, "NetLastTrade",, "T")</f>
        <v>0.15000000000000568</v>
      </c>
      <c r="E124" s="4">
        <f>IFERROR(RTD("cqg.rtd", ,"ContractData",A124, "PerCentNetLastTrade",, "T")/100,"")</f>
        <v>1.952362358453729E-3</v>
      </c>
      <c r="F124" s="2">
        <f>RTD("cqg.rtd", ,"ContractData",A124, "Open",, "T")</f>
        <v>77.150000000000006</v>
      </c>
      <c r="G124" s="2">
        <f>RTD("cqg.rtd", ,"ContractData",A124, "High",, "T")</f>
        <v>77.41</v>
      </c>
      <c r="H124" s="2">
        <f>RTD("cqg.rtd", ,"ContractData",A124, "Low",, "T")</f>
        <v>76.61</v>
      </c>
      <c r="I124" s="4">
        <f>IFERROR(RTD("cqg.rtd",,"StudyData",A124, "PCB","BaseType=Index,Index=1", "Close", "W","0","all",,,,"T")/100,"")</f>
        <v>1.9523623584538033E-3</v>
      </c>
      <c r="J124" s="4">
        <f>IFERROR(RTD("cqg.rtd",,"StudyData",A124, "PCB","BaseType=Index,Index=1", "Close", "M","0","all",,,,"T")/100,"")</f>
        <v>-2.1979418117138914E-2</v>
      </c>
      <c r="K124" s="4">
        <f>IFERROR(RTD("cqg.rtd",,"StudyData",A124, "PCB","BaseType=Index,Index=1", "Close", "Q","0","all",,,,"T")/100,"")</f>
        <v>-9.103790294013453E-2</v>
      </c>
      <c r="L124" s="4">
        <f>IFERROR(RTD("cqg.rtd",,"StudyData",A124, "PCB","BaseType=Index,Index=1", "Close", "A","0","all",,,,"T")/100,"")</f>
        <v>0.14844099656870061</v>
      </c>
      <c r="M124" s="6">
        <f>RTD("cqg.rtd", ,"ContractData",A124, "T_CVol",, "T")</f>
        <v>657097.15616799996</v>
      </c>
      <c r="N124" s="8">
        <f xml:space="preserve"> IFERROR(M124/RTD("cqg.rtd",,"StudyData", $A124, "MA", "InputChoice=Vol,MAType=Sim,Period=21", "MA","D","-1","all",,,,"T"),"")</f>
        <v>0.14503854285423926</v>
      </c>
      <c r="O124" s="9">
        <f>IFERROR(D124/RTD("cqg.rtd",,"StudyData","ATR("&amp;A124&amp;",MAType:=Sim,Period:=21)","Bar",, "Close", "D",,,,,,"T"),"")</f>
        <v>6.1934722768507922E-2</v>
      </c>
      <c r="P124" s="10">
        <f xml:space="preserve"> RTD("cqg.rtd",,"StudyData", $A124, "MA", "InputChoice=Close,MAType=Sim,Period=21", "MA","D",,"all",,,,"T")</f>
        <v>84.211428571400006</v>
      </c>
      <c r="Q124" s="2">
        <f xml:space="preserve"> RTD("cqg.rtd",,"StudyData",$A124, "StdDev", "InputChoice=Close,Period1=21", "STDDEV","D",,"all",,,,"T")</f>
        <v>4.9838178955999997</v>
      </c>
      <c r="R124" s="2">
        <f t="shared" si="2"/>
        <v>-1.4509817017560618</v>
      </c>
    </row>
    <row r="125" spans="1:18" x14ac:dyDescent="0.3">
      <c r="A125" t="s">
        <v>221</v>
      </c>
      <c r="B125" t="str">
        <f>PROPER(RTD("cqg.rtd", ,"ContractData",A125, "LongDescription",, "T"))</f>
        <v>Carvana Co.</v>
      </c>
      <c r="C125" s="2">
        <f>RTD("cqg.rtd", ,"ContractData",A125, "LastTrade",, "T")</f>
        <v>72.739999999999995</v>
      </c>
      <c r="D125" s="2">
        <f>RTD("cqg.rtd", ,"ContractData",A125, "NetLastTrade",, "T")</f>
        <v>1.8899999999999864</v>
      </c>
      <c r="E125" s="4">
        <f>IFERROR(RTD("cqg.rtd", ,"ContractData",A125, "PerCentNetLastTrade",, "T")/100,"")</f>
        <v>2.6676076217360619E-2</v>
      </c>
      <c r="F125" s="2">
        <f>RTD("cqg.rtd", ,"ContractData",A125, "Open",, "T")</f>
        <v>71</v>
      </c>
      <c r="G125" s="2">
        <f>RTD("cqg.rtd", ,"ContractData",A125, "High",, "T")</f>
        <v>73.3</v>
      </c>
      <c r="H125" s="2">
        <f>RTD("cqg.rtd", ,"ContractData",A125, "Low",, "T")</f>
        <v>70.75</v>
      </c>
      <c r="I125" s="4">
        <f>IFERROR(RTD("cqg.rtd",,"StudyData",A125, "PCB","BaseType=Index,Index=1", "Close", "W","0","all",,,,"T")/100,"")</f>
        <v>2.6676076217360425E-2</v>
      </c>
      <c r="J125" s="4">
        <f>IFERROR(RTD("cqg.rtd",,"StudyData",A125, "PCB","BaseType=Index,Index=1", "Close", "M","0","all",,,,"T")/100,"")</f>
        <v>0.16645285439384214</v>
      </c>
      <c r="K125" s="4">
        <f>IFERROR(RTD("cqg.rtd",,"StudyData",A125, "PCB","BaseType=Index,Index=1", "Close", "Q","0","all",,,,"T")/100,"")</f>
        <v>0.10513521725919153</v>
      </c>
      <c r="L125" s="4">
        <f>IFERROR(RTD("cqg.rtd",,"StudyData",A125, "PCB","BaseType=Index,Index=1", "Close", "A","0","all",,,,"T")/100,"")</f>
        <v>-0.13815165876777263</v>
      </c>
      <c r="M125" s="6">
        <f>RTD("cqg.rtd", ,"ContractData",A125, "T_CVol",, "T")</f>
        <v>2316874.7898050002</v>
      </c>
      <c r="N125" s="8">
        <f xml:space="preserve"> IFERROR(M125/RTD("cqg.rtd",,"StudyData", $A125, "MA", "InputChoice=Vol,MAType=Sim,Period=21", "MA","D","-1","all",,,,"T"),"")</f>
        <v>0.2271170424739429</v>
      </c>
      <c r="O125" s="9">
        <f>IFERROR(D125/RTD("cqg.rtd",,"StudyData","ATR("&amp;A125&amp;",MAType:=Sim,Period:=21)","Bar",, "Close", "D",,,,,,"T"),"")</f>
        <v>0.48319941563537416</v>
      </c>
      <c r="P125" s="10">
        <f xml:space="preserve"> RTD("cqg.rtd",,"StudyData", $A125, "MA", "InputChoice=Close,MAType=Sim,Period=21", "MA","D",,"all",,,,"T")</f>
        <v>66.327619047599995</v>
      </c>
      <c r="Q125" s="2">
        <f xml:space="preserve"> RTD("cqg.rtd",,"StudyData",$A125, "StdDev", "InputChoice=Close,Period1=21", "STDDEV","D",,"all",,,,"T")</f>
        <v>3.5846364028000002</v>
      </c>
      <c r="R125" s="2">
        <f t="shared" si="2"/>
        <v>1.7888511502564712</v>
      </c>
    </row>
    <row r="126" spans="1:18" x14ac:dyDescent="0.3">
      <c r="A126" t="s">
        <v>222</v>
      </c>
      <c r="B126" t="str">
        <f>PROPER(RTD("cqg.rtd", ,"ContractData",A126, "LongDescription",, "T"))</f>
        <v>Cvs Health Corporation</v>
      </c>
      <c r="C126" s="2">
        <f>RTD("cqg.rtd", ,"ContractData",A126, "LastTrade",, "T")</f>
        <v>95.02</v>
      </c>
      <c r="D126" s="2">
        <f>RTD("cqg.rtd", ,"ContractData",A126, "NetLastTrade",, "T")</f>
        <v>-0.68000000000000682</v>
      </c>
      <c r="E126" s="4">
        <f>IFERROR(RTD("cqg.rtd", ,"ContractData",A126, "PerCentNetLastTrade",, "T")/100,"")</f>
        <v>-7.1055381400208983E-3</v>
      </c>
      <c r="F126" s="2">
        <f>RTD("cqg.rtd", ,"ContractData",A126, "Open",, "T")</f>
        <v>95.33</v>
      </c>
      <c r="G126" s="2">
        <f>RTD("cqg.rtd", ,"ContractData",A126, "High",, "T")</f>
        <v>96.34</v>
      </c>
      <c r="H126" s="2">
        <f>RTD("cqg.rtd", ,"ContractData",A126, "Low",, "T")</f>
        <v>94.89</v>
      </c>
      <c r="I126" s="4">
        <f>IFERROR(RTD("cqg.rtd",,"StudyData",A126, "PCB","BaseType=Index,Index=1", "Close", "W","0","all",,,,"T")/100,"")</f>
        <v>-7.1055381400209694E-3</v>
      </c>
      <c r="J126" s="4">
        <f>IFERROR(RTD("cqg.rtd",,"StudyData",A126, "PCB","BaseType=Index,Index=1", "Close", "M","0","all",,,,"T")/100,"")</f>
        <v>-9.0108206454084169E-2</v>
      </c>
      <c r="K126" s="4">
        <f>IFERROR(RTD("cqg.rtd",,"StudyData",A126, "PCB","BaseType=Index,Index=1", "Close", "Q","0","all",,,,"T")/100,"")</f>
        <v>-8.1488641855969129E-2</v>
      </c>
      <c r="L126" s="4">
        <f>IFERROR(RTD("cqg.rtd",,"StudyData",A126, "PCB","BaseType=Index,Index=1", "Close", "A","0","all",,,,"T")/100,"")</f>
        <v>0.19732862903225801</v>
      </c>
      <c r="M126" s="6">
        <f>RTD("cqg.rtd", ,"ContractData",A126, "T_CVol",, "T")</f>
        <v>2749408.929798</v>
      </c>
      <c r="N126" s="8">
        <f xml:space="preserve"> IFERROR(M126/RTD("cqg.rtd",,"StudyData", $A126, "MA", "InputChoice=Vol,MAType=Sim,Period=21", "MA","D","-1","all",,,,"T"),"")</f>
        <v>0.31725475285795685</v>
      </c>
      <c r="O126" s="9">
        <f>IFERROR(D126/RTD("cqg.rtd",,"StudyData","ATR("&amp;A126&amp;",MAType:=Sim,Period:=21)","Bar",, "Close", "D",,,,,,"T"),"")</f>
        <v>-0.2322706571257816</v>
      </c>
      <c r="P126" s="10">
        <f xml:space="preserve"> RTD("cqg.rtd",,"StudyData", $A126, "MA", "InputChoice=Close,MAType=Sim,Period=21", "MA","D",,"all",,,,"T")</f>
        <v>104.7957142857</v>
      </c>
      <c r="Q126" s="2">
        <f xml:space="preserve"> RTD("cqg.rtd",,"StudyData",$A126, "StdDev", "InputChoice=Close,Period1=21", "STDDEV","D",,"all",,,,"T")</f>
        <v>4.3194461411000002</v>
      </c>
      <c r="R126" s="2">
        <f t="shared" si="2"/>
        <v>-2.2631869842485171</v>
      </c>
    </row>
    <row r="127" spans="1:18" x14ac:dyDescent="0.3">
      <c r="A127" t="s">
        <v>223</v>
      </c>
      <c r="B127" t="str">
        <f>PROPER(RTD("cqg.rtd", ,"ContractData",A127, "LongDescription",, "T"))</f>
        <v>Chevron Corp</v>
      </c>
      <c r="C127" s="2">
        <f>RTD("cqg.rtd", ,"ContractData",A127, "LastTrade",, "T")</f>
        <v>193.05</v>
      </c>
      <c r="D127" s="2">
        <f>RTD("cqg.rtd", ,"ContractData",A127, "NetLastTrade",, "T")</f>
        <v>6.4900000000000091</v>
      </c>
      <c r="E127" s="4">
        <f>IFERROR(RTD("cqg.rtd", ,"ContractData",A127, "PerCentNetLastTrade",, "T")/100,"")</f>
        <v>3.4787735849056603E-2</v>
      </c>
      <c r="F127" s="2">
        <f>RTD("cqg.rtd", ,"ContractData",A127, "Open",, "T")</f>
        <v>188.88</v>
      </c>
      <c r="G127" s="2">
        <f>RTD("cqg.rtd", ,"ContractData",A127, "High",, "T")</f>
        <v>193.15</v>
      </c>
      <c r="H127" s="2">
        <f>RTD("cqg.rtd", ,"ContractData",A127, "Low",, "T")</f>
        <v>188.88</v>
      </c>
      <c r="I127" s="4">
        <f>IFERROR(RTD("cqg.rtd",,"StudyData",A127, "PCB","BaseType=Index,Index=1", "Close", "W","0","all",,,,"T")/100,"")</f>
        <v>3.4787735849056652E-2</v>
      </c>
      <c r="J127" s="4">
        <f>IFERROR(RTD("cqg.rtd",,"StudyData",A127, "PCB","BaseType=Index,Index=1", "Close", "M","0","all",,,,"T")/100,"")</f>
        <v>-1.920438957475995E-2</v>
      </c>
      <c r="K127" s="4">
        <f>IFERROR(RTD("cqg.rtd",,"StudyData",A127, "PCB","BaseType=Index,Index=1", "Close", "Q","0","all",,,,"T")/100,"")</f>
        <v>0.16463561776061791</v>
      </c>
      <c r="L127" s="4">
        <f>IFERROR(RTD("cqg.rtd",,"StudyData",A127, "PCB","BaseType=Index,Index=1", "Close", "A","0","all",,,,"T")/100,"")</f>
        <v>0.26664917000196853</v>
      </c>
      <c r="M127" s="6">
        <f>RTD("cqg.rtd", ,"ContractData",A127, "T_CVol",, "T")</f>
        <v>2470657.036361</v>
      </c>
      <c r="N127" s="8">
        <f xml:space="preserve"> IFERROR(M127/RTD("cqg.rtd",,"StudyData", $A127, "MA", "InputChoice=Vol,MAType=Sim,Period=21", "MA","D","-1","all",,,,"T"),"")</f>
        <v>0.33011232519082639</v>
      </c>
      <c r="O127" s="9">
        <f>IFERROR(D127/RTD("cqg.rtd",,"StudyData","ATR("&amp;A127&amp;",MAType:=Sim,Period:=21)","Bar",, "Close", "D",,,,,,"T"),"")</f>
        <v>1.4458943348093851</v>
      </c>
      <c r="P127" s="10">
        <f xml:space="preserve"> RTD("cqg.rtd",,"StudyData", $A127, "MA", "InputChoice=Close,MAType=Sim,Period=21", "MA","D",,"all",,,,"T")</f>
        <v>189.38952380949999</v>
      </c>
      <c r="Q127" s="2">
        <f xml:space="preserve"> RTD("cqg.rtd",,"StudyData",$A127, "StdDev", "InputChoice=Close,Period1=21", "STDDEV","D",,"all",,,,"T")</f>
        <v>4.3359828635</v>
      </c>
      <c r="R127" s="2">
        <f t="shared" si="2"/>
        <v>0.84420909992833515</v>
      </c>
    </row>
    <row r="128" spans="1:18" x14ac:dyDescent="0.3">
      <c r="A128" t="s">
        <v>224</v>
      </c>
      <c r="B128" t="str">
        <f>PROPER(RTD("cqg.rtd", ,"ContractData",A128, "LongDescription",, "T"))</f>
        <v>Dominion Energy, Inc.</v>
      </c>
      <c r="C128" s="2">
        <f>RTD("cqg.rtd", ,"ContractData",A128, "LastTrade",, "T")</f>
        <v>66.97</v>
      </c>
      <c r="D128" s="2">
        <f>RTD("cqg.rtd", ,"ContractData",A128, "NetLastTrade",, "T")</f>
        <v>-0.42000000000000171</v>
      </c>
      <c r="E128" s="4">
        <f>IFERROR(RTD("cqg.rtd", ,"ContractData",A128, "PerCentNetLastTrade",, "T")/100,"")</f>
        <v>-6.2323786912004756E-3</v>
      </c>
      <c r="F128" s="2">
        <f>RTD("cqg.rtd", ,"ContractData",A128, "Open",, "T")</f>
        <v>67.180000000000007</v>
      </c>
      <c r="G128" s="2">
        <f>RTD("cqg.rtd", ,"ContractData",A128, "High",, "T")</f>
        <v>67.400000000000006</v>
      </c>
      <c r="H128" s="2">
        <f>RTD("cqg.rtd", ,"ContractData",A128, "Low",, "T")</f>
        <v>66.63</v>
      </c>
      <c r="I128" s="4">
        <f>IFERROR(RTD("cqg.rtd",,"StudyData",A128, "PCB","BaseType=Index,Index=1", "Close", "W","0","all",,,,"T")/100,"")</f>
        <v>-6.2323786912004998E-3</v>
      </c>
      <c r="J128" s="4">
        <f>IFERROR(RTD("cqg.rtd",,"StudyData",A128, "PCB","BaseType=Index,Index=1", "Close", "M","0","all",,,,"T")/100,"")</f>
        <v>-3.1805696111030832E-2</v>
      </c>
      <c r="K128" s="4">
        <f>IFERROR(RTD("cqg.rtd",,"StudyData",A128, "PCB","BaseType=Index,Index=1", "Close", "Q","0","all",,,,"T")/100,"")</f>
        <v>-1.9329330795138485E-2</v>
      </c>
      <c r="L128" s="4">
        <f>IFERROR(RTD("cqg.rtd",,"StudyData",A128, "PCB","BaseType=Index,Index=1", "Close", "A","0","all",,,,"T")/100,"")</f>
        <v>0.14302782044717519</v>
      </c>
      <c r="M128" s="6">
        <f>RTD("cqg.rtd", ,"ContractData",A128, "T_CVol",, "T")</f>
        <v>1180499.654294</v>
      </c>
      <c r="N128" s="8">
        <f xml:space="preserve"> IFERROR(M128/RTD("cqg.rtd",,"StudyData", $A128, "MA", "InputChoice=Vol,MAType=Sim,Period=21", "MA","D","-1","all",,,,"T"),"")</f>
        <v>0.30853797206890282</v>
      </c>
      <c r="O128" s="9">
        <f>IFERROR(D128/RTD("cqg.rtd",,"StudyData","ATR("&amp;A128&amp;",MAType:=Sim,Period:=21)","Bar",, "Close", "D",,,,,,"T"),"")</f>
        <v>-0.30487383339516022</v>
      </c>
      <c r="P128" s="10">
        <f xml:space="preserve"> RTD("cqg.rtd",,"StudyData", $A128, "MA", "InputChoice=Close,MAType=Sim,Period=21", "MA","D",,"all",,,,"T")</f>
        <v>69.876190476199994</v>
      </c>
      <c r="Q128" s="2">
        <f xml:space="preserve"> RTD("cqg.rtd",,"StudyData",$A128, "StdDev", "InputChoice=Close,Period1=21", "STDDEV","D",,"all",,,,"T")</f>
        <v>1.4554805333</v>
      </c>
      <c r="R128" s="2">
        <f t="shared" si="2"/>
        <v>-1.9967223262071474</v>
      </c>
    </row>
    <row r="129" spans="1:18" x14ac:dyDescent="0.3">
      <c r="A129" t="s">
        <v>225</v>
      </c>
      <c r="B129" t="str">
        <f>PROPER(RTD("cqg.rtd", ,"ContractData",A129, "LongDescription",, "T"))</f>
        <v>Delta Airlines, Inc.</v>
      </c>
      <c r="C129" s="2">
        <f>RTD("cqg.rtd", ,"ContractData",A129, "LastTrade",, "T")</f>
        <v>89.72</v>
      </c>
      <c r="D129" s="2">
        <f>RTD("cqg.rtd", ,"ContractData",A129, "NetLastTrade",, "T")</f>
        <v>-1.6200000000000045</v>
      </c>
      <c r="E129" s="4">
        <f>IFERROR(RTD("cqg.rtd", ,"ContractData",A129, "PerCentNetLastTrade",, "T")/100,"")</f>
        <v>-1.77359316838187E-2</v>
      </c>
      <c r="F129" s="2">
        <f>RTD("cqg.rtd", ,"ContractData",A129, "Open",, "T")</f>
        <v>90.34</v>
      </c>
      <c r="G129" s="2">
        <f>RTD("cqg.rtd", ,"ContractData",A129, "High",, "T")</f>
        <v>90.51</v>
      </c>
      <c r="H129" s="2">
        <f>RTD("cqg.rtd", ,"ContractData",A129, "Low",, "T")</f>
        <v>89.52</v>
      </c>
      <c r="I129" s="4">
        <f>IFERROR(RTD("cqg.rtd",,"StudyData",A129, "PCB","BaseType=Index,Index=1", "Close", "W","0","all",,,,"T")/100,"")</f>
        <v>-1.7735931683818748E-2</v>
      </c>
      <c r="J129" s="4">
        <f>IFERROR(RTD("cqg.rtd",,"StudyData",A129, "PCB","BaseType=Index,Index=1", "Close", "M","0","all",,,,"T")/100,"")</f>
        <v>2.6075022872827095E-2</v>
      </c>
      <c r="K129" s="4">
        <f>IFERROR(RTD("cqg.rtd",,"StudyData",A129, "PCB","BaseType=Index,Index=1", "Close", "Q","0","all",,,,"T")/100,"")</f>
        <v>-4.2067051035660878E-2</v>
      </c>
      <c r="L129" s="4">
        <f>IFERROR(RTD("cqg.rtd",,"StudyData",A129, "PCB","BaseType=Index,Index=1", "Close", "A","0","all",,,,"T")/100,"")</f>
        <v>0.29279538904899122</v>
      </c>
      <c r="M129" s="6">
        <f>RTD("cqg.rtd", ,"ContractData",A129, "T_CVol",, "T")</f>
        <v>907184.68923999998</v>
      </c>
      <c r="N129" s="8">
        <f xml:space="preserve"> IFERROR(M129/RTD("cqg.rtd",,"StudyData", $A129, "MA", "InputChoice=Vol,MAType=Sim,Period=21", "MA","D","-1","all",,,,"T"),"")</f>
        <v>0.14683205765723109</v>
      </c>
      <c r="O129" s="9">
        <f>IFERROR(D129/RTD("cqg.rtd",,"StudyData","ATR("&amp;A129&amp;",MAType:=Sim,Period:=21)","Bar",, "Close", "D",,,,,,"T"),"")</f>
        <v>-0.65815438189969022</v>
      </c>
      <c r="P129" s="10">
        <f xml:space="preserve"> RTD("cqg.rtd",,"StudyData", $A129, "MA", "InputChoice=Close,MAType=Sim,Period=21", "MA","D",,"all",,,,"T")</f>
        <v>87.481428571400002</v>
      </c>
      <c r="Q129" s="2">
        <f xml:space="preserve"> RTD("cqg.rtd",,"StudyData",$A129, "StdDev", "InputChoice=Close,Period1=21", "STDDEV","D",,"all",,,,"T")</f>
        <v>3.1783333244</v>
      </c>
      <c r="R129" s="2">
        <f t="shared" si="2"/>
        <v>0.70432242314376836</v>
      </c>
    </row>
    <row r="130" spans="1:18" x14ac:dyDescent="0.3">
      <c r="A130" t="s">
        <v>29</v>
      </c>
      <c r="B130" t="str">
        <f>PROPER(RTD("cqg.rtd", ,"ContractData",A130, "LongDescription",, "T"))</f>
        <v>Doordash, Inc. Cl A</v>
      </c>
      <c r="C130" s="2">
        <f>RTD("cqg.rtd", ,"ContractData",A130, "LastTrade",, "T")</f>
        <v>209.48000000000002</v>
      </c>
      <c r="D130" s="2">
        <f>RTD("cqg.rtd", ,"ContractData",A130, "NetLastTrade",, "T")</f>
        <v>-6.7799999999999727</v>
      </c>
      <c r="E130" s="4">
        <f>IFERROR(RTD("cqg.rtd", ,"ContractData",A130, "PerCentNetLastTrade",, "T")/100,"")</f>
        <v>-3.1351151391843149E-2</v>
      </c>
      <c r="F130" s="2">
        <f>RTD("cqg.rtd", ,"ContractData",A130, "Open",, "T")</f>
        <v>212.5</v>
      </c>
      <c r="G130" s="2">
        <f>RTD("cqg.rtd", ,"ContractData",A130, "High",, "T")</f>
        <v>215.99</v>
      </c>
      <c r="H130" s="2">
        <f>RTD("cqg.rtd", ,"ContractData",A130, "Low",, "T")</f>
        <v>208.27</v>
      </c>
      <c r="I130" s="4">
        <f>IFERROR(RTD("cqg.rtd",,"StudyData",A130, "PCB","BaseType=Index,Index=1", "Close", "W","0","all",,,,"T")/100,"")</f>
        <v>-3.1351151391843024E-2</v>
      </c>
      <c r="J130" s="4">
        <f>IFERROR(RTD("cqg.rtd",,"StudyData",A130, "PCB","BaseType=Index,Index=1", "Close", "M","0","all",,,,"T")/100,"")</f>
        <v>6.7903752039151832E-2</v>
      </c>
      <c r="K130" s="4">
        <f>IFERROR(RTD("cqg.rtd",,"StudyData",A130, "PCB","BaseType=Index,Index=1", "Close", "Q","0","all",,,,"T")/100,"")</f>
        <v>0.13520836720316487</v>
      </c>
      <c r="L130" s="4">
        <f>IFERROR(RTD("cqg.rtd",,"StudyData",A130, "PCB","BaseType=Index,Index=1", "Close", "A","0","all",,,,"T")/100,"")</f>
        <v>-7.506181561285763E-2</v>
      </c>
      <c r="M130" s="6">
        <f>RTD("cqg.rtd", ,"ContractData",A130, "T_CVol",, "T")</f>
        <v>2831135.0589510002</v>
      </c>
      <c r="N130" s="8">
        <f xml:space="preserve"> IFERROR(M130/RTD("cqg.rtd",,"StudyData", $A130, "MA", "InputChoice=Vol,MAType=Sim,Period=21", "MA","D","-1","all",,,,"T"),"")</f>
        <v>0.72369903686860582</v>
      </c>
      <c r="O130" s="9">
        <f>IFERROR(D130/RTD("cqg.rtd",,"StudyData","ATR("&amp;A130&amp;",MAType:=Sim,Period:=21)","Bar",, "Close", "D",,,,,,"T"),"")</f>
        <v>-0.81373949820015312</v>
      </c>
      <c r="P130" s="10">
        <f xml:space="preserve"> RTD("cqg.rtd",,"StudyData", $A130, "MA", "InputChoice=Close,MAType=Sim,Period=21", "MA","D",,"all",,,,"T")</f>
        <v>192.94</v>
      </c>
      <c r="Q130" s="2">
        <f xml:space="preserve"> RTD("cqg.rtd",,"StudyData",$A130, "StdDev", "InputChoice=Close,Period1=21", "STDDEV","D",,"all",,,,"T")</f>
        <v>12.0884127912</v>
      </c>
      <c r="R130" s="2">
        <f t="shared" si="2"/>
        <v>1.3682524154073099</v>
      </c>
    </row>
    <row r="131" spans="1:18" x14ac:dyDescent="0.3">
      <c r="A131" t="s">
        <v>226</v>
      </c>
      <c r="B131" t="str">
        <f>PROPER(RTD("cqg.rtd", ,"ContractData",A131, "LongDescription",, "T"))</f>
        <v>E.I. Du Pont De Nemours And Co. (Dupont)</v>
      </c>
      <c r="C131" s="2">
        <f>RTD("cqg.rtd", ,"ContractData",A131, "LastTrade",, "T")</f>
        <v>142.13</v>
      </c>
      <c r="D131" s="2">
        <f>RTD("cqg.rtd", ,"ContractData",A131, "NetLastTrade",, "T")</f>
        <v>-0.34000000000000341</v>
      </c>
      <c r="E131" s="4">
        <f>IFERROR(RTD("cqg.rtd", ,"ContractData",A131, "PerCentNetLastTrade",, "T")/100,"")</f>
        <v>-2.3864673264546925E-3</v>
      </c>
      <c r="F131" s="2">
        <f>RTD("cqg.rtd", ,"ContractData",A131, "Open",, "T")</f>
        <v>142.85</v>
      </c>
      <c r="G131" s="2">
        <f>RTD("cqg.rtd", ,"ContractData",A131, "High",, "T")</f>
        <v>142.97</v>
      </c>
      <c r="H131" s="2">
        <f>RTD("cqg.rtd", ,"ContractData",A131, "Low",, "T")</f>
        <v>140.31</v>
      </c>
      <c r="I131" s="4">
        <f>IFERROR(RTD("cqg.rtd",,"StudyData",A131, "PCB","BaseType=Index,Index=1", "Close", "W","0","all",,,,"T")/100,"")</f>
        <v>-2.3864673264547163E-3</v>
      </c>
      <c r="J131" s="4">
        <f>IFERROR(RTD("cqg.rtd",,"StudyData",A131, "PCB","BaseType=Index,Index=1", "Close", "M","0","all",,,,"T")/100,"")</f>
        <v>3.7445255474452523E-2</v>
      </c>
      <c r="K131" s="4">
        <f>IFERROR(RTD("cqg.rtd",,"StudyData",A131, "PCB","BaseType=Index,Index=1", "Close", "Q","0","all",,,,"T")/100,"")</f>
        <v>4.7847242701267917E-2</v>
      </c>
      <c r="L131" s="4">
        <f>IFERROR(RTD("cqg.rtd",,"StudyData",A131, "PCB","BaseType=Index,Index=1", "Close", "A","0","all",,,,"T")/100,"")</f>
        <v>0.17852404643449407</v>
      </c>
      <c r="M131" s="6">
        <f>RTD("cqg.rtd", ,"ContractData",A131, "T_CVol",, "T")</f>
        <v>185334.91168300001</v>
      </c>
      <c r="N131" s="8">
        <f xml:space="preserve"> IFERROR(M131/RTD("cqg.rtd",,"StudyData", $A131, "MA", "InputChoice=Vol,MAType=Sim,Period=21", "MA","D","-1","all",,,,"T"),"")</f>
        <v>0.10977697270808488</v>
      </c>
      <c r="O131" s="9">
        <f>IFERROR(D131/RTD("cqg.rtd",,"StudyData","ATR("&amp;A131&amp;",MAType:=Sim,Period:=21)","Bar",, "Close", "D",,,,,,"T"),"")</f>
        <v>-8.4497041420319191E-2</v>
      </c>
      <c r="P131" s="10">
        <f xml:space="preserve"> RTD("cqg.rtd",,"StudyData", $A131, "MA", "InputChoice=Close,MAType=Sim,Period=21", "MA","D",,"all",,,,"T")</f>
        <v>138.830952381</v>
      </c>
      <c r="Q131" s="2">
        <f xml:space="preserve"> RTD("cqg.rtd",,"StudyData",$A131, "StdDev", "InputChoice=Close,Period1=21", "STDDEV","D",,"all",,,,"T")</f>
        <v>3.6397866300000001</v>
      </c>
      <c r="R131" s="2">
        <f t="shared" si="2"/>
        <v>0.90638489405077916</v>
      </c>
    </row>
    <row r="132" spans="1:18" x14ac:dyDescent="0.3">
      <c r="A132" t="s">
        <v>30</v>
      </c>
      <c r="B132" t="str">
        <f>PROPER(RTD("cqg.rtd", ,"ContractData",A132, "LongDescription",, "T"))</f>
        <v>Datadog Inc.L A Cmn</v>
      </c>
      <c r="C132" s="2">
        <f>RTD("cqg.rtd", ,"ContractData",A132, "LastTrade",, "T")</f>
        <v>253.45000000000002</v>
      </c>
      <c r="D132" s="2">
        <f>RTD("cqg.rtd", ,"ContractData",A132, "NetLastTrade",, "T")</f>
        <v>19.52000000000001</v>
      </c>
      <c r="E132" s="4">
        <f>IFERROR(RTD("cqg.rtd", ,"ContractData",A132, "PerCentNetLastTrade",, "T")/100,"")</f>
        <v>8.344376522891464E-2</v>
      </c>
      <c r="F132" s="2">
        <f>RTD("cqg.rtd", ,"ContractData",A132, "Open",, "T")</f>
        <v>231.20000000000002</v>
      </c>
      <c r="G132" s="2">
        <f>RTD("cqg.rtd", ,"ContractData",A132, "High",, "T")</f>
        <v>253.75</v>
      </c>
      <c r="H132" s="2">
        <f>RTD("cqg.rtd", ,"ContractData",A132, "Low",, "T")</f>
        <v>229.76</v>
      </c>
      <c r="I132" s="4">
        <f>IFERROR(RTD("cqg.rtd",,"StudyData",A132, "PCB","BaseType=Index,Index=1", "Close", "W","0","all",,,,"T")/100,"")</f>
        <v>8.3443765228914668E-2</v>
      </c>
      <c r="J132" s="4">
        <f>IFERROR(RTD("cqg.rtd",,"StudyData",A132, "PCB","BaseType=Index,Index=1", "Close", "M","0","all",,,,"T")/100,"")</f>
        <v>-5.4185169981714403E-2</v>
      </c>
      <c r="K132" s="4">
        <f>IFERROR(RTD("cqg.rtd",,"StudyData",A132, "PCB","BaseType=Index,Index=1", "Close", "Q","0","all",,,,"T")/100,"")</f>
        <v>-2.6540175142110906E-2</v>
      </c>
      <c r="L132" s="4">
        <f>IFERROR(RTD("cqg.rtd",,"StudyData",A132, "PCB","BaseType=Index,Index=1", "Close", "A","0","all",,,,"T")/100,"")</f>
        <v>0.86373998088094728</v>
      </c>
      <c r="M132" s="6">
        <f>RTD("cqg.rtd", ,"ContractData",A132, "T_CVol",, "T")</f>
        <v>2799265.3662</v>
      </c>
      <c r="N132" s="8">
        <f xml:space="preserve"> IFERROR(M132/RTD("cqg.rtd",,"StudyData", $A132, "MA", "InputChoice=Vol,MAType=Sim,Period=21", "MA","D","-1","all",,,,"T"),"")</f>
        <v>0.5717227069656019</v>
      </c>
      <c r="O132" s="9">
        <f>IFERROR(D132/RTD("cqg.rtd",,"StudyData","ATR("&amp;A132&amp;",MAType:=Sim,Period:=21)","Bar",, "Close", "D",,,,,,"T"),"")</f>
        <v>1.2049736911743516</v>
      </c>
      <c r="P132" s="10">
        <f xml:space="preserve"> RTD("cqg.rtd",,"StudyData", $A132, "MA", "InputChoice=Close,MAType=Sim,Period=21", "MA","D",,"all",,,,"T")</f>
        <v>258.88142857140002</v>
      </c>
      <c r="Q132" s="2">
        <f xml:space="preserve"> RTD("cqg.rtd",,"StudyData",$A132, "StdDev", "InputChoice=Close,Period1=21", "STDDEV","D",,"all",,,,"T")</f>
        <v>14.2358793147</v>
      </c>
      <c r="R132" s="2">
        <f t="shared" si="2"/>
        <v>-0.3815309508694345</v>
      </c>
    </row>
    <row r="133" spans="1:18" x14ac:dyDescent="0.3">
      <c r="A133" t="s">
        <v>227</v>
      </c>
      <c r="B133" t="str">
        <f>PROPER(RTD("cqg.rtd", ,"ContractData",A133, "LongDescription",, "T"))</f>
        <v>Deere &amp; Company</v>
      </c>
      <c r="C133" s="2">
        <f>RTD("cqg.rtd", ,"ContractData",A133, "LastTrade",, "T")</f>
        <v>612.65</v>
      </c>
      <c r="D133" s="2">
        <f>RTD("cqg.rtd", ,"ContractData",A133, "NetLastTrade",, "T")</f>
        <v>-8.1800000000000637</v>
      </c>
      <c r="E133" s="4">
        <f>IFERROR(RTD("cqg.rtd", ,"ContractData",A133, "PerCentNetLastTrade",, "T")/100,"")</f>
        <v>-1.3175909669313661E-2</v>
      </c>
      <c r="F133" s="2">
        <f>RTD("cqg.rtd", ,"ContractData",A133, "Open",, "T")</f>
        <v>621.12</v>
      </c>
      <c r="G133" s="2">
        <f>RTD("cqg.rtd", ,"ContractData",A133, "High",, "T")</f>
        <v>623.55000000000007</v>
      </c>
      <c r="H133" s="2">
        <f>RTD("cqg.rtd", ,"ContractData",A133, "Low",, "T")</f>
        <v>611.78</v>
      </c>
      <c r="I133" s="4">
        <f>IFERROR(RTD("cqg.rtd",,"StudyData",A133, "PCB","BaseType=Index,Index=1", "Close", "W","0","all",,,,"T")/100,"")</f>
        <v>-1.3175909669313762E-2</v>
      </c>
      <c r="J133" s="4">
        <f>IFERROR(RTD("cqg.rtd",,"StudyData",A133, "PCB","BaseType=Index,Index=1", "Close", "M","0","all",,,,"T")/100,"")</f>
        <v>3.3711846390065331E-2</v>
      </c>
      <c r="K133" s="4">
        <f>IFERROR(RTD("cqg.rtd",,"StudyData",A133, "PCB","BaseType=Index,Index=1", "Close", "Q","0","all",,,,"T")/100,"")</f>
        <v>-3.417779389276885E-2</v>
      </c>
      <c r="L133" s="4">
        <f>IFERROR(RTD("cqg.rtd",,"StudyData",A133, "PCB","BaseType=Index,Index=1", "Close", "A","0","all",,,,"T")/100,"")</f>
        <v>0.31591382606267582</v>
      </c>
      <c r="M133" s="6">
        <f>RTD("cqg.rtd", ,"ContractData",A133, "T_CVol",, "T")</f>
        <v>232552.08541</v>
      </c>
      <c r="N133" s="8">
        <f xml:space="preserve"> IFERROR(M133/RTD("cqg.rtd",,"StudyData", $A133, "MA", "InputChoice=Vol,MAType=Sim,Period=21", "MA","D","-1","all",,,,"T"),"")</f>
        <v>0.2233658366178706</v>
      </c>
      <c r="O133" s="9">
        <f>IFERROR(D133/RTD("cqg.rtd",,"StudyData","ATR("&amp;A133&amp;",MAType:=Sim,Period:=21)","Bar",, "Close", "D",,,,,,"T"),"")</f>
        <v>-0.48162166708682214</v>
      </c>
      <c r="P133" s="10">
        <f xml:space="preserve"> RTD("cqg.rtd",,"StudyData", $A133, "MA", "InputChoice=Close,MAType=Sim,Period=21", "MA","D",,"all",,,,"T")</f>
        <v>605.94380952380004</v>
      </c>
      <c r="Q133" s="2">
        <f xml:space="preserve"> RTD("cqg.rtd",,"StudyData",$A133, "StdDev", "InputChoice=Close,Period1=21", "STDDEV","D",,"all",,,,"T")</f>
        <v>15.141958883199999</v>
      </c>
      <c r="R133" s="2">
        <f t="shared" si="2"/>
        <v>0.44288790690354157</v>
      </c>
    </row>
    <row r="134" spans="1:18" x14ac:dyDescent="0.3">
      <c r="A134" t="s">
        <v>228</v>
      </c>
      <c r="B134" t="str">
        <f>PROPER(RTD("cqg.rtd", ,"ContractData",A134, "LongDescription",, "T"))</f>
        <v>Deckers Outdoor Corp</v>
      </c>
      <c r="C134" s="2">
        <f>RTD("cqg.rtd", ,"ContractData",A134, "LastTrade",, "T")</f>
        <v>96.92</v>
      </c>
      <c r="D134" s="2">
        <f>RTD("cqg.rtd", ,"ContractData",A134, "NetLastTrade",, "T")</f>
        <v>-0.54000000000000625</v>
      </c>
      <c r="E134" s="4">
        <f>IFERROR(RTD("cqg.rtd", ,"ContractData",A134, "PerCentNetLastTrade",, "T")/100,"")</f>
        <v>-5.5407346603734862E-3</v>
      </c>
      <c r="F134" s="2">
        <f>RTD("cqg.rtd", ,"ContractData",A134, "Open",, "T")</f>
        <v>98.18</v>
      </c>
      <c r="G134" s="2">
        <f>RTD("cqg.rtd", ,"ContractData",A134, "High",, "T")</f>
        <v>98.18</v>
      </c>
      <c r="H134" s="2">
        <f>RTD("cqg.rtd", ,"ContractData",A134, "Low",, "T")</f>
        <v>95.03</v>
      </c>
      <c r="I134" s="4">
        <f>IFERROR(RTD("cqg.rtd",,"StudyData",A134, "PCB","BaseType=Index,Index=1", "Close", "W","0","all",,,,"T")/100,"")</f>
        <v>-5.5407346603735504E-3</v>
      </c>
      <c r="J134" s="4">
        <f>IFERROR(RTD("cqg.rtd",,"StudyData",A134, "PCB","BaseType=Index,Index=1", "Close", "M","0","all",,,,"T")/100,"")</f>
        <v>4.1288191577215373E-4</v>
      </c>
      <c r="K134" s="4">
        <f>IFERROR(RTD("cqg.rtd",,"StudyData",A134, "PCB","BaseType=Index,Index=1", "Close", "Q","0","all",,,,"T")/100,"")</f>
        <v>-2.3869473260147087E-2</v>
      </c>
      <c r="L134" s="4">
        <f>IFERROR(RTD("cqg.rtd",,"StudyData",A134, "PCB","BaseType=Index,Index=1", "Close", "A","0","all",,,,"T")/100,"")</f>
        <v>-6.5110446609433784E-2</v>
      </c>
      <c r="M134" s="6">
        <f>RTD("cqg.rtd", ,"ContractData",A134, "T_CVol",, "T")</f>
        <v>667190.34935599996</v>
      </c>
      <c r="N134" s="8">
        <f xml:space="preserve"> IFERROR(M134/RTD("cqg.rtd",,"StudyData", $A134, "MA", "InputChoice=Vol,MAType=Sim,Period=21", "MA","D","-1","all",,,,"T"),"")</f>
        <v>0.29089902525925548</v>
      </c>
      <c r="O134" s="9">
        <f>IFERROR(D134/RTD("cqg.rtd",,"StudyData","ATR("&amp;A134&amp;",MAType:=Sim,Period:=21)","Bar",, "Close", "D",,,,,,"T"),"")</f>
        <v>-0.14615285474781814</v>
      </c>
      <c r="P134" s="10">
        <f xml:space="preserve"> RTD("cqg.rtd",,"StudyData", $A134, "MA", "InputChoice=Close,MAType=Sim,Period=21", "MA","D",,"all",,,,"T")</f>
        <v>101.4871428571</v>
      </c>
      <c r="Q134" s="2">
        <f xml:space="preserve"> RTD("cqg.rtd",,"StudyData",$A134, "StdDev", "InputChoice=Close,Period1=21", "STDDEV","D",,"all",,,,"T")</f>
        <v>4.0919830364000003</v>
      </c>
      <c r="R134" s="2">
        <f t="shared" si="2"/>
        <v>-1.1161196946500602</v>
      </c>
    </row>
    <row r="135" spans="1:18" x14ac:dyDescent="0.3">
      <c r="A135" t="s">
        <v>229</v>
      </c>
      <c r="B135" t="str">
        <f>PROPER(RTD("cqg.rtd", ,"ContractData",A135, "LongDescription",, "T"))</f>
        <v>Dell Technologies Inc.</v>
      </c>
      <c r="C135" s="2">
        <f>RTD("cqg.rtd", ,"ContractData",A135, "LastTrade",, "T")</f>
        <v>469.71000000000004</v>
      </c>
      <c r="D135" s="2">
        <f>RTD("cqg.rtd", ,"ContractData",A135, "NetLastTrade",, "T")</f>
        <v>15.940000000000055</v>
      </c>
      <c r="E135" s="4">
        <f>IFERROR(RTD("cqg.rtd", ,"ContractData",A135, "PerCentNetLastTrade",, "T")/100,"")</f>
        <v>3.512792824558697E-2</v>
      </c>
      <c r="F135" s="2">
        <f>RTD("cqg.rtd", ,"ContractData",A135, "Open",, "T")</f>
        <v>458.58</v>
      </c>
      <c r="G135" s="2">
        <f>RTD("cqg.rtd", ,"ContractData",A135, "High",, "T")</f>
        <v>474.99</v>
      </c>
      <c r="H135" s="2">
        <f>RTD("cqg.rtd", ,"ContractData",A135, "Low",, "T")</f>
        <v>451.5</v>
      </c>
      <c r="I135" s="4">
        <f>IFERROR(RTD("cqg.rtd",,"StudyData",A135, "PCB","BaseType=Index,Index=1", "Close", "W","0","all",,,,"T")/100,"")</f>
        <v>3.5127928245587095E-2</v>
      </c>
      <c r="J135" s="4">
        <f>IFERROR(RTD("cqg.rtd",,"StudyData",A135, "PCB","BaseType=Index,Index=1", "Close", "M","0","all",,,,"T")/100,"")</f>
        <v>0.15871919480968011</v>
      </c>
      <c r="K135" s="4">
        <f>IFERROR(RTD("cqg.rtd",,"StudyData",A135, "PCB","BaseType=Index,Index=1", "Close", "Q","0","all",,,,"T")/100,"")</f>
        <v>8.8652482269503549E-2</v>
      </c>
      <c r="L135" s="4">
        <f>IFERROR(RTD("cqg.rtd",,"StudyData",A135, "PCB","BaseType=Index,Index=1", "Close", "A","0","all",,,,"T")/100,"")</f>
        <v>2.7314108674928503</v>
      </c>
      <c r="M135" s="6">
        <f>RTD("cqg.rtd", ,"ContractData",A135, "T_CVol",, "T")</f>
        <v>2191295.4007310001</v>
      </c>
      <c r="N135" s="8">
        <f xml:space="preserve"> IFERROR(M135/RTD("cqg.rtd",,"StudyData", $A135, "MA", "InputChoice=Vol,MAType=Sim,Period=21", "MA","D","-1","all",,,,"T"),"")</f>
        <v>0.34559863883842684</v>
      </c>
      <c r="O135" s="9">
        <f>IFERROR(D135/RTD("cqg.rtd",,"StudyData","ATR("&amp;A135&amp;",MAType:=Sim,Period:=21)","Bar",, "Close", "D",,,,,,"T"),"")</f>
        <v>0.44787262510004983</v>
      </c>
      <c r="P135" s="10">
        <f xml:space="preserve"> RTD("cqg.rtd",,"StudyData", $A135, "MA", "InputChoice=Close,MAType=Sim,Period=21", "MA","D",,"all",,,,"T")</f>
        <v>424.22238095239999</v>
      </c>
      <c r="Q135" s="2">
        <f xml:space="preserve"> RTD("cqg.rtd",,"StudyData",$A135, "StdDev", "InputChoice=Close,Period1=21", "STDDEV","D",,"all",,,,"T")</f>
        <v>28.658044313200001</v>
      </c>
      <c r="R135" s="2">
        <f t="shared" si="2"/>
        <v>1.5872548227810606</v>
      </c>
    </row>
    <row r="136" spans="1:18" x14ac:dyDescent="0.3">
      <c r="A136" t="s">
        <v>230</v>
      </c>
      <c r="B136" t="str">
        <f>PROPER(RTD("cqg.rtd", ,"ContractData",A136, "LongDescription",, "T"))</f>
        <v>Dollar General Corporation</v>
      </c>
      <c r="C136" s="2">
        <f>RTD("cqg.rtd", ,"ContractData",A136, "LastTrade",, "T")</f>
        <v>123.87</v>
      </c>
      <c r="D136" s="2">
        <f>RTD("cqg.rtd", ,"ContractData",A136, "NetLastTrade",, "T")</f>
        <v>-2.7199999999999989</v>
      </c>
      <c r="E136" s="4">
        <f>IFERROR(RTD("cqg.rtd", ,"ContractData",A136, "PerCentNetLastTrade",, "T")/100,"")</f>
        <v>-2.1486689311951971E-2</v>
      </c>
      <c r="F136" s="2">
        <f>RTD("cqg.rtd", ,"ContractData",A136, "Open",, "T")</f>
        <v>124.61</v>
      </c>
      <c r="G136" s="2">
        <f>RTD("cqg.rtd", ,"ContractData",A136, "High",, "T")</f>
        <v>125.67</v>
      </c>
      <c r="H136" s="2">
        <f>RTD("cqg.rtd", ,"ContractData",A136, "Low",, "T")</f>
        <v>121.43</v>
      </c>
      <c r="I136" s="4">
        <f>IFERROR(RTD("cqg.rtd",,"StudyData",A136, "PCB","BaseType=Index,Index=1", "Close", "W","0","all",,,,"T")/100,"")</f>
        <v>-2.1486689311951957E-2</v>
      </c>
      <c r="J136" s="4">
        <f>IFERROR(RTD("cqg.rtd",,"StudyData",A136, "PCB","BaseType=Index,Index=1", "Close", "M","0","all",,,,"T")/100,"")</f>
        <v>-2.5029515938606792E-2</v>
      </c>
      <c r="K136" s="4">
        <f>IFERROR(RTD("cqg.rtd",,"StudyData",A136, "PCB","BaseType=Index,Index=1", "Close", "Q","0","all",,,,"T")/100,"")</f>
        <v>7.6101120667187952E-2</v>
      </c>
      <c r="L136" s="4">
        <f>IFERROR(RTD("cqg.rtd",,"StudyData",A136, "PCB","BaseType=Index,Index=1", "Close", "A","0","all",,,,"T")/100,"")</f>
        <v>-6.7033215334789523E-2</v>
      </c>
      <c r="M136" s="6">
        <f>RTD("cqg.rtd", ,"ContractData",A136, "T_CVol",, "T")</f>
        <v>916705.20386500005</v>
      </c>
      <c r="N136" s="8">
        <f xml:space="preserve"> IFERROR(M136/RTD("cqg.rtd",,"StudyData", $A136, "MA", "InputChoice=Vol,MAType=Sim,Period=21", "MA","D","-1","all",,,,"T"),"")</f>
        <v>0.40872040199102255</v>
      </c>
      <c r="O136" s="9">
        <f>IFERROR(D136/RTD("cqg.rtd",,"StudyData","ATR("&amp;A136&amp;",MAType:=Sim,Period:=21)","Bar",, "Close", "D",,,,,,"T"),"")</f>
        <v>-0.63551401869158852</v>
      </c>
      <c r="P136" s="10">
        <f xml:space="preserve"> RTD("cqg.rtd",,"StudyData", $A136, "MA", "InputChoice=Close,MAType=Sim,Period=21", "MA","D",,"all",,,,"T")</f>
        <v>124.3142857143</v>
      </c>
      <c r="Q136" s="2">
        <f xml:space="preserve"> RTD("cqg.rtd",,"StudyData",$A136, "StdDev", "InputChoice=Close,Period1=21", "STDDEV","D",,"all",,,,"T")</f>
        <v>3.6028118271</v>
      </c>
      <c r="R136" s="2">
        <f t="shared" si="2"/>
        <v>-0.12331638054425162</v>
      </c>
    </row>
    <row r="137" spans="1:18" x14ac:dyDescent="0.3">
      <c r="A137" t="s">
        <v>231</v>
      </c>
      <c r="B137" t="str">
        <f>PROPER(RTD("cqg.rtd", ,"ContractData",A137, "LongDescription",, "T"))</f>
        <v>Quest Diagnostics Inc</v>
      </c>
      <c r="C137" s="2">
        <f>RTD("cqg.rtd", ,"ContractData",A137, "LastTrade",, "T")</f>
        <v>236.72</v>
      </c>
      <c r="D137" s="2">
        <f>RTD("cqg.rtd", ,"ContractData",A137, "NetLastTrade",, "T")</f>
        <v>-1.6299999999999955</v>
      </c>
      <c r="E137" s="4">
        <f>IFERROR(RTD("cqg.rtd", ,"ContractData",A137, "PerCentNetLastTrade",, "T")/100,"")</f>
        <v>-6.8386826096077206E-3</v>
      </c>
      <c r="F137" s="2">
        <f>RTD("cqg.rtd", ,"ContractData",A137, "Open",, "T")</f>
        <v>236.53</v>
      </c>
      <c r="G137" s="2">
        <f>RTD("cqg.rtd", ,"ContractData",A137, "High",, "T")</f>
        <v>239.33</v>
      </c>
      <c r="H137" s="2">
        <f>RTD("cqg.rtd", ,"ContractData",A137, "Low",, "T")</f>
        <v>235.85</v>
      </c>
      <c r="I137" s="4">
        <f>IFERROR(RTD("cqg.rtd",,"StudyData",A137, "PCB","BaseType=Index,Index=1", "Close", "W","0","all",,,,"T")/100,"")</f>
        <v>-6.8386826096076998E-3</v>
      </c>
      <c r="J137" s="4">
        <f>IFERROR(RTD("cqg.rtd",,"StudyData",A137, "PCB","BaseType=Index,Index=1", "Close", "M","0","all",,,,"T")/100,"")</f>
        <v>1.5922063430754078E-2</v>
      </c>
      <c r="K137" s="4">
        <f>IFERROR(RTD("cqg.rtd",,"StudyData",A137, "PCB","BaseType=Index,Index=1", "Close", "Q","0","all",,,,"T")/100,"")</f>
        <v>0.11686718565699449</v>
      </c>
      <c r="L137" s="4">
        <f>IFERROR(RTD("cqg.rtd",,"StudyData",A137, "PCB","BaseType=Index,Index=1", "Close", "A","0","all",,,,"T")/100,"")</f>
        <v>0.36414452832363281</v>
      </c>
      <c r="M137" s="6">
        <f>RTD("cqg.rtd", ,"ContractData",A137, "T_CVol",, "T")</f>
        <v>183703.631693</v>
      </c>
      <c r="N137" s="8">
        <f xml:space="preserve"> IFERROR(M137/RTD("cqg.rtd",,"StudyData", $A137, "MA", "InputChoice=Vol,MAType=Sim,Period=21", "MA","D","-1","all",,,,"T"),"")</f>
        <v>0.16762864526884133</v>
      </c>
      <c r="O137" s="9">
        <f>IFERROR(D137/RTD("cqg.rtd",,"StudyData","ATR("&amp;A137&amp;",MAType:=Sim,Period:=21)","Bar",, "Close", "D",,,,,,"T"),"")</f>
        <v>-0.25213612256775336</v>
      </c>
      <c r="P137" s="10">
        <f xml:space="preserve"> RTD("cqg.rtd",,"StudyData", $A137, "MA", "InputChoice=Close,MAType=Sim,Period=21", "MA","D",,"all",,,,"T")</f>
        <v>223.84238095239999</v>
      </c>
      <c r="Q137" s="2">
        <f xml:space="preserve"> RTD("cqg.rtd",,"StudyData",$A137, "StdDev", "InputChoice=Close,Period1=21", "STDDEV","D",,"all",,,,"T")</f>
        <v>13.220743046899999</v>
      </c>
      <c r="R137" s="2">
        <f t="shared" si="2"/>
        <v>0.97404654200730056</v>
      </c>
    </row>
    <row r="138" spans="1:18" x14ac:dyDescent="0.3">
      <c r="A138" t="s">
        <v>232</v>
      </c>
      <c r="B138" t="str">
        <f>PROPER(RTD("cqg.rtd", ,"ContractData",A138, "LongDescription",, "T"))</f>
        <v>Dr Horton Inc</v>
      </c>
      <c r="C138" s="2">
        <f>RTD("cqg.rtd", ,"ContractData",A138, "LastTrade",, "T")</f>
        <v>146.80000000000001</v>
      </c>
      <c r="D138" s="2">
        <f>RTD("cqg.rtd", ,"ContractData",A138, "NetLastTrade",, "T")</f>
        <v>-4.2800000000000011</v>
      </c>
      <c r="E138" s="4">
        <f>IFERROR(RTD("cqg.rtd", ,"ContractData",A138, "PerCentNetLastTrade",, "T")/100,"")</f>
        <v>-2.8329361927455655E-2</v>
      </c>
      <c r="F138" s="2">
        <f>RTD("cqg.rtd", ,"ContractData",A138, "Open",, "T")</f>
        <v>150.03</v>
      </c>
      <c r="G138" s="2">
        <f>RTD("cqg.rtd", ,"ContractData",A138, "High",, "T")</f>
        <v>150.03</v>
      </c>
      <c r="H138" s="2">
        <f>RTD("cqg.rtd", ,"ContractData",A138, "Low",, "T")</f>
        <v>145.31</v>
      </c>
      <c r="I138" s="4">
        <f>IFERROR(RTD("cqg.rtd",,"StudyData",A138, "PCB","BaseType=Index,Index=1", "Close", "W","0","all",,,,"T")/100,"")</f>
        <v>-2.8329361927455655E-2</v>
      </c>
      <c r="J138" s="4">
        <f>IFERROR(RTD("cqg.rtd",,"StudyData",A138, "PCB","BaseType=Index,Index=1", "Close", "M","0","all",,,,"T")/100,"")</f>
        <v>2.6142877114497476E-2</v>
      </c>
      <c r="K138" s="4">
        <f>IFERROR(RTD("cqg.rtd",,"StudyData",A138, "PCB","BaseType=Index,Index=1", "Close", "Q","0","all",,,,"T")/100,"")</f>
        <v>-9.8722986247544109E-2</v>
      </c>
      <c r="L138" s="4">
        <f>IFERROR(RTD("cqg.rtd",,"StudyData",A138, "PCB","BaseType=Index,Index=1", "Close", "A","0","all",,,,"T")/100,"")</f>
        <v>1.9232104422689786E-2</v>
      </c>
      <c r="M138" s="6">
        <f>RTD("cqg.rtd", ,"ContractData",A138, "T_CVol",, "T")</f>
        <v>641153.31152500003</v>
      </c>
      <c r="N138" s="8">
        <f xml:space="preserve"> IFERROR(M138/RTD("cqg.rtd",,"StudyData", $A138, "MA", "InputChoice=Vol,MAType=Sim,Period=21", "MA","D","-1","all",,,,"T"),"")</f>
        <v>0.24042005009192058</v>
      </c>
      <c r="O138" s="9">
        <f>IFERROR(D138/RTD("cqg.rtd",,"StudyData","ATR("&amp;A138&amp;",MAType:=Sim,Period:=21)","Bar",, "Close", "D",,,,,,"T"),"")</f>
        <v>-0.86166235261025337</v>
      </c>
      <c r="P138" s="10">
        <f xml:space="preserve"> RTD("cqg.rtd",,"StudyData", $A138, "MA", "InputChoice=Close,MAType=Sim,Period=21", "MA","D",,"all",,,,"T")</f>
        <v>147.65904761900001</v>
      </c>
      <c r="Q138" s="2">
        <f xml:space="preserve"> RTD("cqg.rtd",,"StudyData",$A138, "StdDev", "InputChoice=Close,Period1=21", "STDDEV","D",,"all",,,,"T")</f>
        <v>3.3096466575000001</v>
      </c>
      <c r="R138" s="2">
        <f t="shared" si="2"/>
        <v>-0.25955871061138941</v>
      </c>
    </row>
    <row r="139" spans="1:18" x14ac:dyDescent="0.3">
      <c r="A139" t="s">
        <v>233</v>
      </c>
      <c r="B139" t="str">
        <f>PROPER(RTD("cqg.rtd", ,"ContractData",A139, "LongDescription",, "T"))</f>
        <v>Danaher Corporation</v>
      </c>
      <c r="C139" s="2">
        <f>RTD("cqg.rtd", ,"ContractData",A139, "LastTrade",, "T")</f>
        <v>205.68</v>
      </c>
      <c r="D139" s="2">
        <f>RTD("cqg.rtd", ,"ContractData",A139, "NetLastTrade",, "T")</f>
        <v>0.92000000000001592</v>
      </c>
      <c r="E139" s="4">
        <f>IFERROR(RTD("cqg.rtd", ,"ContractData",A139, "PerCentNetLastTrade",, "T")/100,"")</f>
        <v>4.883766360617308E-3</v>
      </c>
      <c r="F139" s="2">
        <f>RTD("cqg.rtd", ,"ContractData",A139, "Open",, "T")</f>
        <v>203.26</v>
      </c>
      <c r="G139" s="2">
        <f>RTD("cqg.rtd", ,"ContractData",A139, "High",, "T")</f>
        <v>207.03</v>
      </c>
      <c r="H139" s="2">
        <f>RTD("cqg.rtd", ,"ContractData",A139, "Low",, "T")</f>
        <v>200.78</v>
      </c>
      <c r="I139" s="4">
        <f>IFERROR(RTD("cqg.rtd",,"StudyData",A139, "PCB","BaseType=Index,Index=1", "Close", "W","0","all",,,,"T")/100,"")</f>
        <v>4.4930650517680014E-3</v>
      </c>
      <c r="J139" s="4">
        <f>IFERROR(RTD("cqg.rtd",,"StudyData",A139, "PCB","BaseType=Index,Index=1", "Close", "M","0","all",,,,"T")/100,"")</f>
        <v>5.4877423325469216E-2</v>
      </c>
      <c r="K139" s="4">
        <f>IFERROR(RTD("cqg.rtd",,"StudyData",A139, "PCB","BaseType=Index,Index=1", "Close", "Q","0","all",,,,"T")/100,"")</f>
        <v>7.9798404031919457E-2</v>
      </c>
      <c r="L139" s="4">
        <f>IFERROR(RTD("cqg.rtd",,"StudyData",A139, "PCB","BaseType=Index,Index=1", "Close", "A","0","all",,,,"T")/100,"")</f>
        <v>-0.10152018172287265</v>
      </c>
      <c r="M139" s="6">
        <f>RTD("cqg.rtd", ,"ContractData",A139, "T_CVol",, "T")</f>
        <v>1442522.757611</v>
      </c>
      <c r="N139" s="8">
        <f xml:space="preserve"> IFERROR(M139/RTD("cqg.rtd",,"StudyData", $A139, "MA", "InputChoice=Vol,MAType=Sim,Period=21", "MA","D","-1","all",,,,"T"),"")</f>
        <v>0.21611797844798439</v>
      </c>
      <c r="O139" s="9">
        <f>IFERROR(D139/RTD("cqg.rtd",,"StudyData","ATR("&amp;A139&amp;",MAType:=Sim,Period:=21)","Bar",, "Close", "D",,,,,,"T"),"")</f>
        <v>0.12032884902862752</v>
      </c>
      <c r="P139" s="10">
        <f xml:space="preserve"> RTD("cqg.rtd",,"StudyData", $A139, "MA", "InputChoice=Close,MAType=Sim,Period=21", "MA","D",,"all",,,,"T")</f>
        <v>197.03095238099999</v>
      </c>
      <c r="Q139" s="2">
        <f xml:space="preserve"> RTD("cqg.rtd",,"StudyData",$A139, "StdDev", "InputChoice=Close,Period1=21", "STDDEV","D",,"all",,,,"T")</f>
        <v>6.9540299414</v>
      </c>
      <c r="R139" s="2">
        <f t="shared" si="2"/>
        <v>1.2437461000144574</v>
      </c>
    </row>
    <row r="140" spans="1:18" x14ac:dyDescent="0.3">
      <c r="A140" t="s">
        <v>234</v>
      </c>
      <c r="B140" t="str">
        <f>PROPER(RTD("cqg.rtd", ,"ContractData",A140, "LongDescription",, "T"))</f>
        <v>The Walt Disney Company</v>
      </c>
      <c r="C140" s="2">
        <f>RTD("cqg.rtd", ,"ContractData",A140, "LastTrade",, "T")</f>
        <v>102.87</v>
      </c>
      <c r="D140" s="2">
        <f>RTD("cqg.rtd", ,"ContractData",A140, "NetLastTrade",, "T")</f>
        <v>-2.039999999999992</v>
      </c>
      <c r="E140" s="4">
        <f>IFERROR(RTD("cqg.rtd", ,"ContractData",A140, "PerCentNetLastTrade",, "T")/100,"")</f>
        <v>-1.9445238776093794E-2</v>
      </c>
      <c r="F140" s="2">
        <f>RTD("cqg.rtd", ,"ContractData",A140, "Open",, "T")</f>
        <v>104.61</v>
      </c>
      <c r="G140" s="2">
        <f>RTD("cqg.rtd", ,"ContractData",A140, "High",, "T")</f>
        <v>104.8</v>
      </c>
      <c r="H140" s="2">
        <f>RTD("cqg.rtd", ,"ContractData",A140, "Low",, "T")</f>
        <v>102.8</v>
      </c>
      <c r="I140" s="4">
        <f>IFERROR(RTD("cqg.rtd",,"StudyData",A140, "PCB","BaseType=Index,Index=1", "Close", "W","0","all",,,,"T")/100,"")</f>
        <v>-1.9445238776093717E-2</v>
      </c>
      <c r="J140" s="4">
        <f>IFERROR(RTD("cqg.rtd",,"StudyData",A140, "PCB","BaseType=Index,Index=1", "Close", "M","0","all",,,,"T")/100,"")</f>
        <v>6.9445888345981976E-2</v>
      </c>
      <c r="K140" s="4">
        <f>IFERROR(RTD("cqg.rtd",,"StudyData",A140, "PCB","BaseType=Index,Index=1", "Close", "Q","0","all",,,,"T")/100,"")</f>
        <v>6.8779220779220815E-2</v>
      </c>
      <c r="L140" s="4">
        <f>IFERROR(RTD("cqg.rtd",,"StudyData",A140, "PCB","BaseType=Index,Index=1", "Close", "A","0","all",,,,"T")/100,"")</f>
        <v>-9.5807330579238736E-2</v>
      </c>
      <c r="M140" s="6">
        <f>RTD("cqg.rtd", ,"ContractData",A140, "T_CVol",, "T")</f>
        <v>3929009.378461</v>
      </c>
      <c r="N140" s="8">
        <f xml:space="preserve"> IFERROR(M140/RTD("cqg.rtd",,"StudyData", $A140, "MA", "InputChoice=Vol,MAType=Sim,Period=21", "MA","D","-1","all",,,,"T"),"")</f>
        <v>0.33043163780237994</v>
      </c>
      <c r="O140" s="9">
        <f>IFERROR(D140/RTD("cqg.rtd",,"StudyData","ATR("&amp;A140&amp;",MAType:=Sim,Period:=21)","Bar",, "Close", "D",,,,,,"T"),"")</f>
        <v>-0.85834502102582633</v>
      </c>
      <c r="P140" s="10">
        <f xml:space="preserve"> RTD("cqg.rtd",,"StudyData", $A140, "MA", "InputChoice=Close,MAType=Sim,Period=21", "MA","D",,"all",,,,"T")</f>
        <v>98.067142857099995</v>
      </c>
      <c r="Q140" s="2">
        <f xml:space="preserve"> RTD("cqg.rtd",,"StudyData",$A140, "StdDev", "InputChoice=Close,Period1=21", "STDDEV","D",,"all",,,,"T")</f>
        <v>3.0795595586000002</v>
      </c>
      <c r="R140" s="2">
        <f t="shared" si="2"/>
        <v>1.5595922246372915</v>
      </c>
    </row>
    <row r="141" spans="1:18" x14ac:dyDescent="0.3">
      <c r="A141" t="s">
        <v>235</v>
      </c>
      <c r="B141" t="str">
        <f>PROPER(RTD("cqg.rtd", ,"ContractData",A141, "LongDescription",, "T"))</f>
        <v>Digital Realty</v>
      </c>
      <c r="C141" s="2">
        <f>RTD("cqg.rtd", ,"ContractData",A141, "LastTrade",, "T")</f>
        <v>191.68</v>
      </c>
      <c r="D141" s="2">
        <f>RTD("cqg.rtd", ,"ContractData",A141, "NetLastTrade",, "T")</f>
        <v>-2.1200000000000045</v>
      </c>
      <c r="E141" s="4">
        <f>IFERROR(RTD("cqg.rtd", ,"ContractData",A141, "PerCentNetLastTrade",, "T")/100,"")</f>
        <v>-1.0939112487100102E-2</v>
      </c>
      <c r="F141" s="2">
        <f>RTD("cqg.rtd", ,"ContractData",A141, "Open",, "T")</f>
        <v>193.03</v>
      </c>
      <c r="G141" s="2">
        <f>RTD("cqg.rtd", ,"ContractData",A141, "High",, "T")</f>
        <v>193.11</v>
      </c>
      <c r="H141" s="2">
        <f>RTD("cqg.rtd", ,"ContractData",A141, "Low",, "T")</f>
        <v>190.3</v>
      </c>
      <c r="I141" s="4">
        <f>IFERROR(RTD("cqg.rtd",,"StudyData",A141, "PCB","BaseType=Index,Index=1", "Close", "W","0","all",,,,"T")/100,"")</f>
        <v>-1.0939112487100125E-2</v>
      </c>
      <c r="J141" s="4">
        <f>IFERROR(RTD("cqg.rtd",,"StudyData",A141, "PCB","BaseType=Index,Index=1", "Close", "M","0","all",,,,"T")/100,"")</f>
        <v>1.676214725228091E-2</v>
      </c>
      <c r="K141" s="4">
        <f>IFERROR(RTD("cqg.rtd",,"StudyData",A141, "PCB","BaseType=Index,Index=1", "Close", "Q","0","all",,,,"T")/100,"")</f>
        <v>6.737944091769682E-2</v>
      </c>
      <c r="L141" s="4">
        <f>IFERROR(RTD("cqg.rtd",,"StudyData",A141, "PCB","BaseType=Index,Index=1", "Close", "A","0","all",,,,"T")/100,"")</f>
        <v>0.23896322151121452</v>
      </c>
      <c r="M141" s="6">
        <f>RTD("cqg.rtd", ,"ContractData",A141, "T_CVol",, "T")</f>
        <v>324662.47116000002</v>
      </c>
      <c r="N141" s="8">
        <f xml:space="preserve"> IFERROR(M141/RTD("cqg.rtd",,"StudyData", $A141, "MA", "InputChoice=Vol,MAType=Sim,Period=21", "MA","D","-1","all",,,,"T"),"")</f>
        <v>0.1108197141193101</v>
      </c>
      <c r="O141" s="9">
        <f>IFERROR(D141/RTD("cqg.rtd",,"StudyData","ATR("&amp;A141&amp;",MAType:=Sim,Period:=21)","Bar",, "Close", "D",,,,,,"T"),"")</f>
        <v>-0.3273529411759899</v>
      </c>
      <c r="P141" s="10">
        <f xml:space="preserve"> RTD("cqg.rtd",,"StudyData", $A141, "MA", "InputChoice=Close,MAType=Sim,Period=21", "MA","D",,"all",,,,"T")</f>
        <v>185.89904761899999</v>
      </c>
      <c r="Q141" s="2">
        <f xml:space="preserve"> RTD("cqg.rtd",,"StudyData",$A141, "StdDev", "InputChoice=Close,Period1=21", "STDDEV","D",,"all",,,,"T")</f>
        <v>8.6143368341999995</v>
      </c>
      <c r="R141" s="2">
        <f t="shared" si="2"/>
        <v>0.67108501702056889</v>
      </c>
    </row>
    <row r="142" spans="1:18" x14ac:dyDescent="0.3">
      <c r="A142" t="s">
        <v>236</v>
      </c>
      <c r="B142" t="str">
        <f>PROPER(RTD("cqg.rtd", ,"ContractData",A142, "LongDescription",, "T"))</f>
        <v>Dollar Tree Inc</v>
      </c>
      <c r="C142" s="2">
        <f>RTD("cqg.rtd", ,"ContractData",A142, "LastTrade",, "T")</f>
        <v>130.35</v>
      </c>
      <c r="D142" s="2">
        <f>RTD("cqg.rtd", ,"ContractData",A142, "NetLastTrade",, "T")</f>
        <v>-0.55000000000001137</v>
      </c>
      <c r="E142" s="4">
        <f>IFERROR(RTD("cqg.rtd", ,"ContractData",A142, "PerCentNetLastTrade",, "T")/100,"")</f>
        <v>-4.2016806722689074E-3</v>
      </c>
      <c r="F142" s="2">
        <f>RTD("cqg.rtd", ,"ContractData",A142, "Open",, "T")</f>
        <v>129.14000000000001</v>
      </c>
      <c r="G142" s="2">
        <f>RTD("cqg.rtd", ,"ContractData",A142, "High",, "T")</f>
        <v>131.69</v>
      </c>
      <c r="H142" s="2">
        <f>RTD("cqg.rtd", ,"ContractData",A142, "Low",, "T")</f>
        <v>128.25</v>
      </c>
      <c r="I142" s="4">
        <f>IFERROR(RTD("cqg.rtd",,"StudyData",A142, "PCB","BaseType=Index,Index=1", "Close", "W","0","all",,,,"T")/100,"")</f>
        <v>-4.2016806722689941E-3</v>
      </c>
      <c r="J142" s="4">
        <f>IFERROR(RTD("cqg.rtd",,"StudyData",A142, "PCB","BaseType=Index,Index=1", "Close", "M","0","all",,,,"T")/100,"")</f>
        <v>2.4683594057070875E-2</v>
      </c>
      <c r="K142" s="4">
        <f>IFERROR(RTD("cqg.rtd",,"StudyData",A142, "PCB","BaseType=Index,Index=1", "Close", "Q","0","all",,,,"T")/100,"")</f>
        <v>7.771806531624631E-2</v>
      </c>
      <c r="L142" s="4">
        <f>IFERROR(RTD("cqg.rtd",,"StudyData",A142, "PCB","BaseType=Index,Index=1", "Close", "A","0","all",,,,"T")/100,"")</f>
        <v>5.966994553288342E-2</v>
      </c>
      <c r="M142" s="6">
        <f>RTD("cqg.rtd", ,"ContractData",A142, "T_CVol",, "T")</f>
        <v>858042.35600300005</v>
      </c>
      <c r="N142" s="8">
        <f xml:space="preserve"> IFERROR(M142/RTD("cqg.rtd",,"StudyData", $A142, "MA", "InputChoice=Vol,MAType=Sim,Period=21", "MA","D","-1","all",,,,"T"),"")</f>
        <v>0.3591440240609855</v>
      </c>
      <c r="O142" s="9">
        <f>IFERROR(D142/RTD("cqg.rtd",,"StudyData","ATR("&amp;A142&amp;",MAType:=Sim,Period:=21)","Bar",, "Close", "D",,,,,,"T"),"")</f>
        <v>-0.13725490196225512</v>
      </c>
      <c r="P142" s="10">
        <f xml:space="preserve"> RTD("cqg.rtd",,"StudyData", $A142, "MA", "InputChoice=Close,MAType=Sim,Period=21", "MA","D",,"all",,,,"T")</f>
        <v>126.7385714286</v>
      </c>
      <c r="Q142" s="2">
        <f xml:space="preserve"> RTD("cqg.rtd",,"StudyData",$A142, "StdDev", "InputChoice=Close,Period1=21", "STDDEV","D",,"all",,,,"T")</f>
        <v>3.2982611373999999</v>
      </c>
      <c r="R142" s="2">
        <f t="shared" si="2"/>
        <v>1.0949492538504291</v>
      </c>
    </row>
    <row r="143" spans="1:18" x14ac:dyDescent="0.3">
      <c r="A143" t="s">
        <v>237</v>
      </c>
      <c r="B143" t="str">
        <f>PROPER(RTD("cqg.rtd", ,"ContractData",A143, "LongDescription",, "T"))</f>
        <v>Healthpeak Properties, Inc.</v>
      </c>
      <c r="C143" s="2">
        <f>RTD("cqg.rtd", ,"ContractData",A143, "LastTrade",, "T")</f>
        <v>21.03</v>
      </c>
      <c r="D143" s="2">
        <f>RTD("cqg.rtd", ,"ContractData",A143, "NetLastTrade",, "T")</f>
        <v>-0.37999999999999901</v>
      </c>
      <c r="E143" s="4">
        <f>IFERROR(RTD("cqg.rtd", ,"ContractData",A143, "PerCentNetLastTrade",, "T")/100,"")</f>
        <v>-1.774871555347968E-2</v>
      </c>
      <c r="F143" s="2">
        <f>RTD("cqg.rtd", ,"ContractData",A143, "Open",, "T")</f>
        <v>21.3</v>
      </c>
      <c r="G143" s="2">
        <f>RTD("cqg.rtd", ,"ContractData",A143, "High",, "T")</f>
        <v>21.3</v>
      </c>
      <c r="H143" s="2">
        <f>RTD("cqg.rtd", ,"ContractData",A143, "Low",, "T")</f>
        <v>21.01</v>
      </c>
      <c r="I143" s="4">
        <f>IFERROR(RTD("cqg.rtd",,"StudyData",A143, "PCB","BaseType=Index,Index=1", "Close", "W","0","all",,,,"T")/100,"")</f>
        <v>-1.7748715553479635E-2</v>
      </c>
      <c r="J143" s="4">
        <f>IFERROR(RTD("cqg.rtd",,"StudyData",A143, "PCB","BaseType=Index,Index=1", "Close", "M","0","all",,,,"T")/100,"")</f>
        <v>-3.6646816307833292E-2</v>
      </c>
      <c r="K143" s="4">
        <f>IFERROR(RTD("cqg.rtd",,"StudyData",A143, "PCB","BaseType=Index,Index=1", "Close", "Q","0","all",,,,"T")/100,"")</f>
        <v>-1.7289719626168269E-2</v>
      </c>
      <c r="L143" s="4">
        <f>IFERROR(RTD("cqg.rtd",,"StudyData",A143, "PCB","BaseType=Index,Index=1", "Close", "A","0","all",,,,"T")/100,"")</f>
        <v>0.30783582089552231</v>
      </c>
      <c r="M143" s="6">
        <f>RTD("cqg.rtd", ,"ContractData",A143, "T_CVol",, "T")</f>
        <v>1116651.8791050001</v>
      </c>
      <c r="N143" s="8">
        <f xml:space="preserve"> IFERROR(M143/RTD("cqg.rtd",,"StudyData", $A143, "MA", "InputChoice=Vol,MAType=Sim,Period=21", "MA","D","-1","all",,,,"T"),"")</f>
        <v>0.17635228520679827</v>
      </c>
      <c r="O143" s="9">
        <f>IFERROR(D143/RTD("cqg.rtd",,"StudyData","ATR("&amp;A143&amp;",MAType:=Sim,Period:=21)","Bar",, "Close", "D",,,,,,"T"),"")</f>
        <v>-0.76510067108958857</v>
      </c>
      <c r="P143" s="10">
        <f xml:space="preserve"> RTD("cqg.rtd",,"StudyData", $A143, "MA", "InputChoice=Close,MAType=Sim,Period=21", "MA","D",,"all",,,,"T")</f>
        <v>21.985714285699999</v>
      </c>
      <c r="Q143" s="2">
        <f xml:space="preserve"> RTD("cqg.rtd",,"StudyData",$A143, "StdDev", "InputChoice=Close,Period1=21", "STDDEV","D",,"all",,,,"T")</f>
        <v>0.47824651369999999</v>
      </c>
      <c r="R143" s="2">
        <f t="shared" si="2"/>
        <v>-1.9983716730228145</v>
      </c>
    </row>
    <row r="144" spans="1:18" x14ac:dyDescent="0.3">
      <c r="A144" t="s">
        <v>238</v>
      </c>
      <c r="B144" t="str">
        <f>PROPER(RTD("cqg.rtd", ,"ContractData",A144, "LongDescription",, "T"))</f>
        <v>Dover Corporation</v>
      </c>
      <c r="C144" s="2">
        <f>RTD("cqg.rtd", ,"ContractData",A144, "LastTrade",, "T")</f>
        <v>210.3</v>
      </c>
      <c r="D144" s="2">
        <f>RTD("cqg.rtd", ,"ContractData",A144, "NetLastTrade",, "T")</f>
        <v>-0.82999999999998408</v>
      </c>
      <c r="E144" s="4">
        <f>IFERROR(RTD("cqg.rtd", ,"ContractData",A144, "PerCentNetLastTrade",, "T")/100,"")</f>
        <v>-3.9312272059868324E-3</v>
      </c>
      <c r="F144" s="2">
        <f>RTD("cqg.rtd", ,"ContractData",A144, "Open",, "T")</f>
        <v>210.41</v>
      </c>
      <c r="G144" s="2">
        <f>RTD("cqg.rtd", ,"ContractData",A144, "High",, "T")</f>
        <v>211.59</v>
      </c>
      <c r="H144" s="2">
        <f>RTD("cqg.rtd", ,"ContractData",A144, "Low",, "T")</f>
        <v>209.33</v>
      </c>
      <c r="I144" s="4">
        <f>IFERROR(RTD("cqg.rtd",,"StudyData",A144, "PCB","BaseType=Index,Index=1", "Close", "W","0","all",,,,"T")/100,"")</f>
        <v>-3.9312272059867578E-3</v>
      </c>
      <c r="J144" s="4">
        <f>IFERROR(RTD("cqg.rtd",,"StudyData",A144, "PCB","BaseType=Index,Index=1", "Close", "M","0","all",,,,"T")/100,"")</f>
        <v>2.7758772358518261E-2</v>
      </c>
      <c r="K144" s="4">
        <f>IFERROR(RTD("cqg.rtd",,"StudyData",A144, "PCB","BaseType=Index,Index=1", "Close", "Q","0","all",,,,"T")/100,"")</f>
        <v>-6.2332798287854416E-2</v>
      </c>
      <c r="L144" s="4">
        <f>IFERROR(RTD("cqg.rtd",,"StudyData",A144, "PCB","BaseType=Index,Index=1", "Close", "A","0","all",,,,"T")/100,"")</f>
        <v>7.713583282114321E-2</v>
      </c>
      <c r="M144" s="6">
        <f>RTD("cqg.rtd", ,"ContractData",A144, "T_CVol",, "T")</f>
        <v>209171.11245799999</v>
      </c>
      <c r="N144" s="8">
        <f xml:space="preserve"> IFERROR(M144/RTD("cqg.rtd",,"StudyData", $A144, "MA", "InputChoice=Vol,MAType=Sim,Period=21", "MA","D","-1","all",,,,"T"),"")</f>
        <v>0.16981855332766868</v>
      </c>
      <c r="O144" s="9">
        <f>IFERROR(D144/RTD("cqg.rtd",,"StudyData","ATR("&amp;A144&amp;",MAType:=Sim,Period:=21)","Bar",, "Close", "D",,,,,,"T"),"")</f>
        <v>-0.14522579570168176</v>
      </c>
      <c r="P144" s="10">
        <f xml:space="preserve"> RTD("cqg.rtd",,"StudyData", $A144, "MA", "InputChoice=Close,MAType=Sim,Period=21", "MA","D",,"all",,,,"T")</f>
        <v>208.66047619049999</v>
      </c>
      <c r="Q144" s="2">
        <f xml:space="preserve"> RTD("cqg.rtd",,"StudyData",$A144, "StdDev", "InputChoice=Close,Period1=21", "STDDEV","D",,"all",,,,"T")</f>
        <v>5.3596450452999997</v>
      </c>
      <c r="R144" s="2">
        <f t="shared" si="2"/>
        <v>0.30590156542880709</v>
      </c>
    </row>
    <row r="145" spans="1:18" x14ac:dyDescent="0.3">
      <c r="A145" t="s">
        <v>239</v>
      </c>
      <c r="B145" t="str">
        <f>PROPER(RTD("cqg.rtd", ,"ContractData",A145, "LongDescription",, "T"))</f>
        <v>Dow Inc.</v>
      </c>
      <c r="C145" s="2">
        <f>RTD("cqg.rtd", ,"ContractData",A145, "LastTrade",, "T")</f>
        <v>30.09</v>
      </c>
      <c r="D145" s="2">
        <f>RTD("cqg.rtd", ,"ContractData",A145, "NetLastTrade",, "T")</f>
        <v>0.75</v>
      </c>
      <c r="E145" s="4">
        <f>IFERROR(RTD("cqg.rtd", ,"ContractData",A145, "PerCentNetLastTrade",, "T")/100,"")</f>
        <v>2.556237218813906E-2</v>
      </c>
      <c r="F145" s="2">
        <f>RTD("cqg.rtd", ,"ContractData",A145, "Open",, "T")</f>
        <v>29.650000000000002</v>
      </c>
      <c r="G145" s="2">
        <f>RTD("cqg.rtd", ,"ContractData",A145, "High",, "T")</f>
        <v>30.16</v>
      </c>
      <c r="H145" s="2">
        <f>RTD("cqg.rtd", ,"ContractData",A145, "Low",, "T")</f>
        <v>29.54</v>
      </c>
      <c r="I145" s="4">
        <f>IFERROR(RTD("cqg.rtd",,"StudyData",A145, "PCB","BaseType=Index,Index=1", "Close", "W","0","all",,,,"T")/100,"")</f>
        <v>2.556237218813906E-2</v>
      </c>
      <c r="J145" s="4">
        <f>IFERROR(RTD("cqg.rtd",,"StudyData",A145, "PCB","BaseType=Index,Index=1", "Close", "M","0","all",,,,"T")/100,"")</f>
        <v>-6.6028392208649488E-3</v>
      </c>
      <c r="K145" s="4">
        <f>IFERROR(RTD("cqg.rtd",,"StudyData",A145, "PCB","BaseType=Index,Index=1", "Close", "Q","0","all",,,,"T")/100,"")</f>
        <v>9.978070175438597E-2</v>
      </c>
      <c r="L145" s="4">
        <f>IFERROR(RTD("cqg.rtd",,"StudyData",A145, "PCB","BaseType=Index,Index=1", "Close", "A","0","all",,,,"T")/100,"")</f>
        <v>0.28699743370402059</v>
      </c>
      <c r="M145" s="6">
        <f>RTD("cqg.rtd", ,"ContractData",A145, "T_CVol",, "T")</f>
        <v>2054702.361696</v>
      </c>
      <c r="N145" s="8">
        <f xml:space="preserve"> IFERROR(M145/RTD("cqg.rtd",,"StudyData", $A145, "MA", "InputChoice=Vol,MAType=Sim,Period=21", "MA","D","-1","all",,,,"T"),"")</f>
        <v>0.20386524178903601</v>
      </c>
      <c r="O145" s="9">
        <f>IFERROR(D145/RTD("cqg.rtd",,"StudyData","ATR("&amp;A145&amp;",MAType:=Sim,Period:=21)","Bar",, "Close", "D",,,,,,"T"),"")</f>
        <v>0.62032296182041446</v>
      </c>
      <c r="P145" s="10">
        <f xml:space="preserve"> RTD("cqg.rtd",,"StudyData", $A145, "MA", "InputChoice=Close,MAType=Sim,Period=21", "MA","D",,"all",,,,"T")</f>
        <v>30.022857142900001</v>
      </c>
      <c r="Q145" s="2">
        <f xml:space="preserve"> RTD("cqg.rtd",,"StudyData",$A145, "StdDev", "InputChoice=Close,Period1=21", "STDDEV","D",,"all",,,,"T")</f>
        <v>0.59791815699999995</v>
      </c>
      <c r="R145" s="2">
        <f t="shared" si="2"/>
        <v>0.11229439399680008</v>
      </c>
    </row>
    <row r="146" spans="1:18" x14ac:dyDescent="0.3">
      <c r="A146" t="s">
        <v>240</v>
      </c>
      <c r="B146" t="str">
        <f>PROPER(RTD("cqg.rtd", ,"ContractData",A146, "LongDescription",, "T"))</f>
        <v>Dominos Pizza Inc Cm</v>
      </c>
      <c r="C146" s="2">
        <f>RTD("cqg.rtd", ,"ContractData",A146, "LastTrade",, "T")</f>
        <v>346.81</v>
      </c>
      <c r="D146" s="2">
        <f>RTD("cqg.rtd", ,"ContractData",A146, "NetLastTrade",, "T")</f>
        <v>-4.1399999999999864</v>
      </c>
      <c r="E146" s="4">
        <f>IFERROR(RTD("cqg.rtd", ,"ContractData",A146, "PerCentNetLastTrade",, "T")/100,"")</f>
        <v>-1.1796552215415302E-2</v>
      </c>
      <c r="F146" s="2">
        <f>RTD("cqg.rtd", ,"ContractData",A146, "Open",, "T")</f>
        <v>343.79</v>
      </c>
      <c r="G146" s="2">
        <f>RTD("cqg.rtd", ,"ContractData",A146, "High",, "T")</f>
        <v>352.25</v>
      </c>
      <c r="H146" s="2">
        <f>RTD("cqg.rtd", ,"ContractData",A146, "Low",, "T")</f>
        <v>341.02</v>
      </c>
      <c r="I146" s="4">
        <f>IFERROR(RTD("cqg.rtd",,"StudyData",A146, "PCB","BaseType=Index,Index=1", "Close", "W","0","all",,,,"T")/100,"")</f>
        <v>-1.1796552215415264E-2</v>
      </c>
      <c r="J146" s="4">
        <f>IFERROR(RTD("cqg.rtd",,"StudyData",A146, "PCB","BaseType=Index,Index=1", "Close", "M","0","all",,,,"T")/100,"")</f>
        <v>-1.8132627216209862E-3</v>
      </c>
      <c r="K146" s="4">
        <f>IFERROR(RTD("cqg.rtd",,"StudyData",A146, "PCB","BaseType=Index,Index=1", "Close", "Q","0","all",,,,"T")/100,"")</f>
        <v>0.17149709498716384</v>
      </c>
      <c r="L146" s="4">
        <f>IFERROR(RTD("cqg.rtd",,"StudyData",A146, "PCB","BaseType=Index,Index=1", "Close", "A","0","all",,,,"T")/100,"")</f>
        <v>-0.1679621899141116</v>
      </c>
      <c r="M146" s="6">
        <f>RTD("cqg.rtd", ,"ContractData",A146, "T_CVol",, "T")</f>
        <v>282412.93663399998</v>
      </c>
      <c r="N146" s="8">
        <f xml:space="preserve"> IFERROR(M146/RTD("cqg.rtd",,"StudyData", $A146, "MA", "InputChoice=Vol,MAType=Sim,Period=21", "MA","D","-1","all",,,,"T"),"")</f>
        <v>0.27784419340676531</v>
      </c>
      <c r="O146" s="9">
        <f>IFERROR(D146/RTD("cqg.rtd",,"StudyData","ATR("&amp;A146&amp;",MAType:=Sim,Period:=21)","Bar",, "Close", "D",,,,,,"T"),"")</f>
        <v>-0.30358265242081478</v>
      </c>
      <c r="P146" s="10">
        <f xml:space="preserve"> RTD("cqg.rtd",,"StudyData", $A146, "MA", "InputChoice=Close,MAType=Sim,Period=21", "MA","D",,"all",,,,"T")</f>
        <v>339.15761904760001</v>
      </c>
      <c r="Q146" s="2">
        <f xml:space="preserve"> RTD("cqg.rtd",,"StudyData",$A146, "StdDev", "InputChoice=Close,Period1=21", "STDDEV","D",,"all",,,,"T")</f>
        <v>18.799479198699999</v>
      </c>
      <c r="R146" s="2">
        <f t="shared" si="2"/>
        <v>0.40705281627850431</v>
      </c>
    </row>
    <row r="147" spans="1:18" x14ac:dyDescent="0.3">
      <c r="A147" t="s">
        <v>241</v>
      </c>
      <c r="B147" t="str">
        <f>PROPER(RTD("cqg.rtd", ,"ContractData",A147, "LongDescription",, "T"))</f>
        <v>Darden Restaurants Inc</v>
      </c>
      <c r="C147" s="2">
        <f>RTD("cqg.rtd", ,"ContractData",A147, "LastTrade",, "T")</f>
        <v>215.04</v>
      </c>
      <c r="D147" s="2">
        <f>RTD("cqg.rtd", ,"ContractData",A147, "NetLastTrade",, "T")</f>
        <v>1.2800000000000011</v>
      </c>
      <c r="E147" s="4">
        <f>IFERROR(RTD("cqg.rtd", ,"ContractData",A147, "PerCentNetLastTrade",, "T")/100,"")</f>
        <v>5.9880239520958079E-3</v>
      </c>
      <c r="F147" s="2">
        <f>RTD("cqg.rtd", ,"ContractData",A147, "Open",, "T")</f>
        <v>214.57</v>
      </c>
      <c r="G147" s="2">
        <f>RTD("cqg.rtd", ,"ContractData",A147, "High",, "T")</f>
        <v>216.18</v>
      </c>
      <c r="H147" s="2">
        <f>RTD("cqg.rtd", ,"ContractData",A147, "Low",, "T")</f>
        <v>212.47</v>
      </c>
      <c r="I147" s="4">
        <f>IFERROR(RTD("cqg.rtd",,"StudyData",A147, "PCB","BaseType=Index,Index=1", "Close", "W","0","all",,,,"T")/100,"")</f>
        <v>5.9880239520958131E-3</v>
      </c>
      <c r="J147" s="4">
        <f>IFERROR(RTD("cqg.rtd",,"StudyData",A147, "PCB","BaseType=Index,Index=1", "Close", "M","0","all",,,,"T")/100,"")</f>
        <v>5.6292366637194127E-2</v>
      </c>
      <c r="K147" s="4">
        <f>IFERROR(RTD("cqg.rtd",,"StudyData",A147, "PCB","BaseType=Index,Index=1", "Close", "Q","0","all",,,,"T")/100,"")</f>
        <v>4.3832823649337424E-2</v>
      </c>
      <c r="L147" s="4">
        <f>IFERROR(RTD("cqg.rtd",,"StudyData",A147, "PCB","BaseType=Index,Index=1", "Close", "A","0","all",,,,"T")/100,"")</f>
        <v>0.16856863384414728</v>
      </c>
      <c r="M147" s="6">
        <f>RTD("cqg.rtd", ,"ContractData",A147, "T_CVol",, "T")</f>
        <v>179147.70942900001</v>
      </c>
      <c r="N147" s="8">
        <f xml:space="preserve"> IFERROR(M147/RTD("cqg.rtd",,"StudyData", $A147, "MA", "InputChoice=Vol,MAType=Sim,Period=21", "MA","D","-1","all",,,,"T"),"")</f>
        <v>0.1345963891732036</v>
      </c>
      <c r="O147" s="9">
        <f>IFERROR(D147/RTD("cqg.rtd",,"StudyData","ATR("&amp;A147&amp;",MAType:=Sim,Period:=21)","Bar",, "Close", "D",,,,,,"T"),"")</f>
        <v>0.22798982188237171</v>
      </c>
      <c r="P147" s="10">
        <f xml:space="preserve"> RTD("cqg.rtd",,"StudyData", $A147, "MA", "InputChoice=Close,MAType=Sim,Period=21", "MA","D",,"all",,,,"T")</f>
        <v>202.5747619048</v>
      </c>
      <c r="Q147" s="2">
        <f xml:space="preserve"> RTD("cqg.rtd",,"StudyData",$A147, "StdDev", "InputChoice=Close,Period1=21", "STDDEV","D",,"all",,,,"T")</f>
        <v>6.9499637676999999</v>
      </c>
      <c r="R147" s="2">
        <f t="shared" si="2"/>
        <v>1.7935687885355986</v>
      </c>
    </row>
    <row r="148" spans="1:18" x14ac:dyDescent="0.3">
      <c r="A148" t="s">
        <v>242</v>
      </c>
      <c r="B148" t="str">
        <f>PROPER(RTD("cqg.rtd", ,"ContractData",A148, "LongDescription",, "T"))</f>
        <v>Dte Energy Corp</v>
      </c>
      <c r="C148" s="2">
        <f>RTD("cqg.rtd", ,"ContractData",A148, "LastTrade",, "T")</f>
        <v>137.70000000000002</v>
      </c>
      <c r="D148" s="2">
        <f>RTD("cqg.rtd", ,"ContractData",A148, "NetLastTrade",, "T")</f>
        <v>-2.1699999999999875</v>
      </c>
      <c r="E148" s="4">
        <f>IFERROR(RTD("cqg.rtd", ,"ContractData",A148, "PerCentNetLastTrade",, "T")/100,"")</f>
        <v>-1.5514406234360479E-2</v>
      </c>
      <c r="F148" s="2">
        <f>RTD("cqg.rtd", ,"ContractData",A148, "Open",, "T")</f>
        <v>139.17000000000002</v>
      </c>
      <c r="G148" s="2">
        <f>RTD("cqg.rtd", ,"ContractData",A148, "High",, "T")</f>
        <v>139.32</v>
      </c>
      <c r="H148" s="2">
        <f>RTD("cqg.rtd", ,"ContractData",A148, "Low",, "T")</f>
        <v>137.52000000000001</v>
      </c>
      <c r="I148" s="4">
        <f>IFERROR(RTD("cqg.rtd",,"StudyData",A148, "PCB","BaseType=Index,Index=1", "Close", "W","0","all",,,,"T")/100,"")</f>
        <v>-1.5514406234360387E-2</v>
      </c>
      <c r="J148" s="4">
        <f>IFERROR(RTD("cqg.rtd",,"StudyData",A148, "PCB","BaseType=Index,Index=1", "Close", "M","0","all",,,,"T")/100,"")</f>
        <v>-2.9393106364981936E-2</v>
      </c>
      <c r="K148" s="4">
        <f>IFERROR(RTD("cqg.rtd",,"StudyData",A148, "PCB","BaseType=Index,Index=1", "Close", "Q","0","all",,,,"T")/100,"")</f>
        <v>-9.6278795038393289E-2</v>
      </c>
      <c r="L148" s="4">
        <f>IFERROR(RTD("cqg.rtd",,"StudyData",A148, "PCB","BaseType=Index,Index=1", "Close", "A","0","all",,,,"T")/100,"")</f>
        <v>6.7607380989300886E-2</v>
      </c>
      <c r="M148" s="6">
        <f>RTD("cqg.rtd", ,"ContractData",A148, "T_CVol",, "T")</f>
        <v>186224.18060699999</v>
      </c>
      <c r="N148" s="8">
        <f xml:space="preserve"> IFERROR(M148/RTD("cqg.rtd",,"StudyData", $A148, "MA", "InputChoice=Vol,MAType=Sim,Period=21", "MA","D","-1","all",,,,"T"),"")</f>
        <v>0.14144782976836742</v>
      </c>
      <c r="O148" s="9">
        <f>IFERROR(D148/RTD("cqg.rtd",,"StudyData","ATR("&amp;A148&amp;",MAType:=Sim,Period:=21)","Bar",, "Close", "D",,,,,,"T"),"")</f>
        <v>-0.71169764174154981</v>
      </c>
      <c r="P148" s="10">
        <f xml:space="preserve"> RTD("cqg.rtd",,"StudyData", $A148, "MA", "InputChoice=Close,MAType=Sim,Period=21", "MA","D",,"all",,,,"T")</f>
        <v>144.85333333329999</v>
      </c>
      <c r="Q148" s="2">
        <f xml:space="preserve"> RTD("cqg.rtd",,"StudyData",$A148, "StdDev", "InputChoice=Close,Period1=21", "STDDEV","D",,"all",,,,"T")</f>
        <v>3.8068901611000001</v>
      </c>
      <c r="R148" s="2">
        <f t="shared" si="2"/>
        <v>-1.8790490480642117</v>
      </c>
    </row>
    <row r="149" spans="1:18" x14ac:dyDescent="0.3">
      <c r="A149" t="s">
        <v>243</v>
      </c>
      <c r="B149" t="str">
        <f>PROPER(RTD("cqg.rtd", ,"ContractData",A149, "LongDescription",, "T"))</f>
        <v>Duke Energy Corp</v>
      </c>
      <c r="C149" s="2">
        <f>RTD("cqg.rtd", ,"ContractData",A149, "LastTrade",, "T")</f>
        <v>122.07000000000001</v>
      </c>
      <c r="D149" s="2">
        <f>RTD("cqg.rtd", ,"ContractData",A149, "NetLastTrade",, "T")</f>
        <v>-2.7800000000000011</v>
      </c>
      <c r="E149" s="4">
        <f>IFERROR(RTD("cqg.rtd", ,"ContractData",A149, "PerCentNetLastTrade",, "T")/100,"")</f>
        <v>-2.2266720064076893E-2</v>
      </c>
      <c r="F149" s="2">
        <f>RTD("cqg.rtd", ,"ContractData",A149, "Open",, "T")</f>
        <v>124</v>
      </c>
      <c r="G149" s="2">
        <f>RTD("cqg.rtd", ,"ContractData",A149, "High",, "T")</f>
        <v>124</v>
      </c>
      <c r="H149" s="2">
        <f>RTD("cqg.rtd", ,"ContractData",A149, "Low",, "T")</f>
        <v>121.49000000000001</v>
      </c>
      <c r="I149" s="4">
        <f>IFERROR(RTD("cqg.rtd",,"StudyData",A149, "PCB","BaseType=Index,Index=1", "Close", "W","0","all",,,,"T")/100,"")</f>
        <v>-2.22667200640769E-2</v>
      </c>
      <c r="J149" s="4">
        <f>IFERROR(RTD("cqg.rtd",,"StudyData",A149, "PCB","BaseType=Index,Index=1", "Close", "M","0","all",,,,"T")/100,"")</f>
        <v>-2.6787849796699348E-2</v>
      </c>
      <c r="K149" s="4">
        <f>IFERROR(RTD("cqg.rtd",,"StudyData",A149, "PCB","BaseType=Index,Index=1", "Close", "Q","0","all",,,,"T")/100,"")</f>
        <v>-3.5629641333543932E-2</v>
      </c>
      <c r="L149" s="4">
        <f>IFERROR(RTD("cqg.rtd",,"StudyData",A149, "PCB","BaseType=Index,Index=1", "Close", "A","0","all",,,,"T")/100,"")</f>
        <v>4.1464038904530327E-2</v>
      </c>
      <c r="M149" s="6">
        <f>RTD("cqg.rtd", ,"ContractData",A149, "T_CVol",, "T")</f>
        <v>2673877.6102319998</v>
      </c>
      <c r="N149" s="8">
        <f xml:space="preserve"> IFERROR(M149/RTD("cqg.rtd",,"StudyData", $A149, "MA", "InputChoice=Vol,MAType=Sim,Period=21", "MA","D","-1","all",,,,"T"),"")</f>
        <v>0.66961613403831932</v>
      </c>
      <c r="O149" s="9">
        <f>IFERROR(D149/RTD("cqg.rtd",,"StudyData","ATR("&amp;A149&amp;",MAType:=Sim,Period:=21)","Bar",, "Close", "D",,,,,,"T"),"")</f>
        <v>-1.104217892953314</v>
      </c>
      <c r="P149" s="10">
        <f xml:space="preserve"> RTD("cqg.rtd",,"StudyData", $A149, "MA", "InputChoice=Close,MAType=Sim,Period=21", "MA","D",,"all",,,,"T")</f>
        <v>126.1780952381</v>
      </c>
      <c r="Q149" s="2">
        <f xml:space="preserve"> RTD("cqg.rtd",,"StudyData",$A149, "StdDev", "InputChoice=Close,Period1=21", "STDDEV","D",,"all",,,,"T")</f>
        <v>2.1978812721000001</v>
      </c>
      <c r="R149" s="2">
        <f t="shared" si="2"/>
        <v>-1.8691160847714252</v>
      </c>
    </row>
    <row r="150" spans="1:18" x14ac:dyDescent="0.3">
      <c r="A150" t="s">
        <v>244</v>
      </c>
      <c r="B150" t="str">
        <f>PROPER(RTD("cqg.rtd", ,"ContractData",A150, "LongDescription",, "T"))</f>
        <v>Davita Inc.</v>
      </c>
      <c r="C150" s="2">
        <f>RTD("cqg.rtd", ,"ContractData",A150, "LastTrade",, "T")</f>
        <v>181.93</v>
      </c>
      <c r="D150" s="2">
        <f>RTD("cqg.rtd", ,"ContractData",A150, "NetLastTrade",, "T")</f>
        <v>-1.8400000000000034</v>
      </c>
      <c r="E150" s="4">
        <f>IFERROR(RTD("cqg.rtd", ,"ContractData",A150, "PerCentNetLastTrade",, "T")/100,"")</f>
        <v>-1.0012515644555695E-2</v>
      </c>
      <c r="F150" s="2">
        <f>RTD("cqg.rtd", ,"ContractData",A150, "Open",, "T")</f>
        <v>182.33</v>
      </c>
      <c r="G150" s="2">
        <f>RTD("cqg.rtd", ,"ContractData",A150, "High",, "T")</f>
        <v>182.95000000000002</v>
      </c>
      <c r="H150" s="2">
        <f>RTD("cqg.rtd", ,"ContractData",A150, "Low",, "T")</f>
        <v>180.55</v>
      </c>
      <c r="I150" s="4">
        <f>IFERROR(RTD("cqg.rtd",,"StudyData",A150, "PCB","BaseType=Index,Index=1", "Close", "W","0","all",,,,"T")/100,"")</f>
        <v>-1.0012515644555712E-2</v>
      </c>
      <c r="J150" s="4">
        <f>IFERROR(RTD("cqg.rtd",,"StudyData",A150, "PCB","BaseType=Index,Index=1", "Close", "M","0","all",,,,"T")/100,"")</f>
        <v>-0.24224249239868381</v>
      </c>
      <c r="K150" s="4">
        <f>IFERROR(RTD("cqg.rtd",,"StudyData",A150, "PCB","BaseType=Index,Index=1", "Close", "Q","0","all",,,,"T")/100,"")</f>
        <v>-0.18226357425386555</v>
      </c>
      <c r="L150" s="4">
        <f>IFERROR(RTD("cqg.rtd",,"StudyData",A150, "PCB","BaseType=Index,Index=1", "Close", "A","0","all",,,,"T")/100,"")</f>
        <v>0.60135551447935931</v>
      </c>
      <c r="M150" s="6">
        <f>RTD("cqg.rtd", ,"ContractData",A150, "T_CVol",, "T")</f>
        <v>212086.243816</v>
      </c>
      <c r="N150" s="8">
        <f xml:space="preserve"> IFERROR(M150/RTD("cqg.rtd",,"StudyData", $A150, "MA", "InputChoice=Vol,MAType=Sim,Period=21", "MA","D","-1","all",,,,"T"),"")</f>
        <v>0.21750863101575754</v>
      </c>
      <c r="O150" s="9">
        <f>IFERROR(D150/RTD("cqg.rtd",,"StudyData","ATR("&amp;A150&amp;",MAType:=Sim,Period:=21)","Bar",, "Close", "D",,,,,,"T"),"")</f>
        <v>-0.22052277137338305</v>
      </c>
      <c r="P150" s="10">
        <f xml:space="preserve"> RTD("cqg.rtd",,"StudyData", $A150, "MA", "InputChoice=Close,MAType=Sim,Period=21", "MA","D",,"all",,,,"T")</f>
        <v>225.5314285714</v>
      </c>
      <c r="Q150" s="2">
        <f xml:space="preserve"> RTD("cqg.rtd",,"StudyData",$A150, "StdDev", "InputChoice=Close,Period1=21", "STDDEV","D",,"all",,,,"T")</f>
        <v>20.519503448399998</v>
      </c>
      <c r="R150" s="2">
        <f t="shared" si="2"/>
        <v>-2.1248773724492733</v>
      </c>
    </row>
    <row r="151" spans="1:18" x14ac:dyDescent="0.3">
      <c r="A151" t="s">
        <v>245</v>
      </c>
      <c r="B151" t="str">
        <f>PROPER(RTD("cqg.rtd", ,"ContractData",A151, "LongDescription",, "T"))</f>
        <v>Devon Energy Corp</v>
      </c>
      <c r="C151" s="2">
        <f>RTD("cqg.rtd", ,"ContractData",A151, "LastTrade",, "T")</f>
        <v>44.77</v>
      </c>
      <c r="D151" s="2">
        <f>RTD("cqg.rtd", ,"ContractData",A151, "NetLastTrade",, "T")</f>
        <v>1.7899999999999991</v>
      </c>
      <c r="E151" s="4">
        <f>IFERROR(RTD("cqg.rtd", ,"ContractData",A151, "PerCentNetLastTrade",, "T")/100,"")</f>
        <v>4.164727780362959E-2</v>
      </c>
      <c r="F151" s="2">
        <f>RTD("cqg.rtd", ,"ContractData",A151, "Open",, "T")</f>
        <v>43.78</v>
      </c>
      <c r="G151" s="2">
        <f>RTD("cqg.rtd", ,"ContractData",A151, "High",, "T")</f>
        <v>44.81</v>
      </c>
      <c r="H151" s="2">
        <f>RTD("cqg.rtd", ,"ContractData",A151, "Low",, "T")</f>
        <v>43.67</v>
      </c>
      <c r="I151" s="4">
        <f>IFERROR(RTD("cqg.rtd",,"StudyData",A151, "PCB","BaseType=Index,Index=1", "Close", "W","0","all",,,,"T")/100,"")</f>
        <v>4.1647277803629576E-2</v>
      </c>
      <c r="J151" s="4">
        <f>IFERROR(RTD("cqg.rtd",,"StudyData",A151, "PCB","BaseType=Index,Index=1", "Close", "M","0","all",,,,"T")/100,"")</f>
        <v>-7.9769554619986572E-3</v>
      </c>
      <c r="K151" s="4">
        <f>IFERROR(RTD("cqg.rtd",,"StudyData",A151, "PCB","BaseType=Index,Index=1", "Close", "Q","0","all",,,,"T")/100,"")</f>
        <v>8.3494675701839383E-2</v>
      </c>
      <c r="L151" s="4">
        <f>IFERROR(RTD("cqg.rtd",,"StudyData",A151, "PCB","BaseType=Index,Index=1", "Close", "A","0","all",,,,"T")/100,"")</f>
        <v>0.22222222222222221</v>
      </c>
      <c r="M151" s="6">
        <f>RTD("cqg.rtd", ,"ContractData",A151, "T_CVol",, "T")</f>
        <v>3057141.625546</v>
      </c>
      <c r="N151" s="8">
        <f xml:space="preserve"> IFERROR(M151/RTD("cqg.rtd",,"StudyData", $A151, "MA", "InputChoice=Vol,MAType=Sim,Period=21", "MA","D","-1","all",,,,"T"),"")</f>
        <v>0.30377571038631396</v>
      </c>
      <c r="O151" s="9">
        <f>IFERROR(D151/RTD("cqg.rtd",,"StudyData","ATR("&amp;A151&amp;",MAType:=Sim,Period:=21)","Bar",, "Close", "D",,,,,,"T"),"")</f>
        <v>1.3410631465903367</v>
      </c>
      <c r="P151" s="10">
        <f xml:space="preserve"> RTD("cqg.rtd",,"StudyData", $A151, "MA", "InputChoice=Close,MAType=Sim,Period=21", "MA","D",,"all",,,,"T")</f>
        <v>43.864761904799998</v>
      </c>
      <c r="Q151" s="2">
        <f xml:space="preserve"> RTD("cqg.rtd",,"StudyData",$A151, "StdDev", "InputChoice=Close,Period1=21", "STDDEV","D",,"all",,,,"T")</f>
        <v>0.8772664201</v>
      </c>
      <c r="R151" s="2">
        <f t="shared" si="2"/>
        <v>1.0318850402330646</v>
      </c>
    </row>
    <row r="152" spans="1:18" x14ac:dyDescent="0.3">
      <c r="A152" t="s">
        <v>31</v>
      </c>
      <c r="B152" t="str">
        <f>PROPER(RTD("cqg.rtd", ,"ContractData",A152, "LongDescription",, "T"))</f>
        <v>Dexcom</v>
      </c>
      <c r="C152" s="2">
        <f>RTD("cqg.rtd", ,"ContractData",A152, "LastTrade",, "T")</f>
        <v>87.54</v>
      </c>
      <c r="D152" s="2">
        <f>RTD("cqg.rtd", ,"ContractData",A152, "NetLastTrade",, "T")</f>
        <v>2.7900000000000063</v>
      </c>
      <c r="E152" s="4">
        <f>IFERROR(RTD("cqg.rtd", ,"ContractData",A152, "PerCentNetLastTrade",, "T")/100,"")</f>
        <v>3.2920353982300886E-2</v>
      </c>
      <c r="F152" s="2">
        <f>RTD("cqg.rtd", ,"ContractData",A152, "Open",, "T")</f>
        <v>84.81</v>
      </c>
      <c r="G152" s="2">
        <f>RTD("cqg.rtd", ,"ContractData",A152, "High",, "T")</f>
        <v>88.06</v>
      </c>
      <c r="H152" s="2">
        <f>RTD("cqg.rtd", ,"ContractData",A152, "Low",, "T")</f>
        <v>84.52</v>
      </c>
      <c r="I152" s="4">
        <f>IFERROR(RTD("cqg.rtd",,"StudyData",A152, "PCB","BaseType=Index,Index=1", "Close", "W","0","all",,,,"T")/100,"")</f>
        <v>3.2920353982300955E-2</v>
      </c>
      <c r="J152" s="4">
        <f>IFERROR(RTD("cqg.rtd",,"StudyData",A152, "PCB","BaseType=Index,Index=1", "Close", "M","0","all",,,,"T")/100,"")</f>
        <v>4.9011384062312799E-2</v>
      </c>
      <c r="K152" s="4">
        <f>IFERROR(RTD("cqg.rtd",,"StudyData",A152, "PCB","BaseType=Index,Index=1", "Close", "Q","0","all",,,,"T")/100,"")</f>
        <v>0.2997772828507797</v>
      </c>
      <c r="L152" s="4">
        <f>IFERROR(RTD("cqg.rtd",,"StudyData",A152, "PCB","BaseType=Index,Index=1", "Close", "A","0","all",,,,"T")/100,"")</f>
        <v>0.3189694138918186</v>
      </c>
      <c r="M152" s="6">
        <f>RTD("cqg.rtd", ,"ContractData",A152, "T_CVol",, "T")</f>
        <v>2045229.348274</v>
      </c>
      <c r="N152" s="8">
        <f xml:space="preserve"> IFERROR(M152/RTD("cqg.rtd",,"StudyData", $A152, "MA", "InputChoice=Vol,MAType=Sim,Period=21", "MA","D","-1","all",,,,"T"),"")</f>
        <v>0.40039147778387979</v>
      </c>
      <c r="O152" s="9">
        <f>IFERROR(D152/RTD("cqg.rtd",,"StudyData","ATR("&amp;A152&amp;",MAType:=Sim,Period:=21)","Bar",, "Close", "D",,,,,,"T"),"")</f>
        <v>0.87096774194454907</v>
      </c>
      <c r="P152" s="10">
        <f xml:space="preserve"> RTD("cqg.rtd",,"StudyData", $A152, "MA", "InputChoice=Close,MAType=Sim,Period=21", "MA","D",,"all",,,,"T")</f>
        <v>77.870952380999995</v>
      </c>
      <c r="Q152" s="2">
        <f xml:space="preserve"> RTD("cqg.rtd",,"StudyData",$A152, "StdDev", "InputChoice=Close,Period1=21", "STDDEV","D",,"all",,,,"T")</f>
        <v>5.5018238575999998</v>
      </c>
      <c r="R152" s="2">
        <f t="shared" si="2"/>
        <v>1.7574258771740892</v>
      </c>
    </row>
    <row r="153" spans="1:18" x14ac:dyDescent="0.3">
      <c r="A153" t="s">
        <v>246</v>
      </c>
      <c r="B153" t="str">
        <f>PROPER(RTD("cqg.rtd", ,"ContractData",A153, "LongDescription",, "T"))</f>
        <v>Ebay Inc.</v>
      </c>
      <c r="C153" s="2">
        <f>RTD("cqg.rtd", ,"ContractData",A153, "LastTrade",, "T")</f>
        <v>107.60000000000001</v>
      </c>
      <c r="D153" s="2">
        <f>RTD("cqg.rtd", ,"ContractData",A153, "NetLastTrade",, "T")</f>
        <v>-4.3799999999999955</v>
      </c>
      <c r="E153" s="4">
        <f>IFERROR(RTD("cqg.rtd", ,"ContractData",A153, "PerCentNetLastTrade",, "T")/100,"")</f>
        <v>-3.9114127522771922E-2</v>
      </c>
      <c r="F153" s="2">
        <f>RTD("cqg.rtd", ,"ContractData",A153, "Open",, "T")</f>
        <v>109.27</v>
      </c>
      <c r="G153" s="2">
        <f>RTD("cqg.rtd", ,"ContractData",A153, "High",, "T")</f>
        <v>111</v>
      </c>
      <c r="H153" s="2">
        <f>RTD("cqg.rtd", ,"ContractData",A153, "Low",, "T")</f>
        <v>106.56</v>
      </c>
      <c r="I153" s="4">
        <f>IFERROR(RTD("cqg.rtd",,"StudyData",A153, "PCB","BaseType=Index,Index=1", "Close", "W","0","all",,,,"T")/100,"")</f>
        <v>-3.911412752277188E-2</v>
      </c>
      <c r="J153" s="4">
        <f>IFERROR(RTD("cqg.rtd",,"StudyData",A153, "PCB","BaseType=Index,Index=1", "Close", "M","0","all",,,,"T")/100,"")</f>
        <v>-5.6223138321199857E-2</v>
      </c>
      <c r="K153" s="4">
        <f>IFERROR(RTD("cqg.rtd",,"StudyData",A153, "PCB","BaseType=Index,Index=1", "Close", "Q","0","all",,,,"T")/100,"")</f>
        <v>-3.7136465324384707E-2</v>
      </c>
      <c r="L153" s="4">
        <f>IFERROR(RTD("cqg.rtd",,"StudyData",A153, "PCB","BaseType=Index,Index=1", "Close", "A","0","all",,,,"T")/100,"")</f>
        <v>0.23536165327210098</v>
      </c>
      <c r="M153" s="6">
        <f>RTD("cqg.rtd", ,"ContractData",A153, "T_CVol",, "T")</f>
        <v>1754654.9709069999</v>
      </c>
      <c r="N153" s="8">
        <f xml:space="preserve"> IFERROR(M153/RTD("cqg.rtd",,"StudyData", $A153, "MA", "InputChoice=Vol,MAType=Sim,Period=21", "MA","D","-1","all",,,,"T"),"")</f>
        <v>0.40790574498123094</v>
      </c>
      <c r="O153" s="9">
        <f>IFERROR(D153/RTD("cqg.rtd",,"StudyData","ATR("&amp;A153&amp;",MAType:=Sim,Period:=21)","Bar",, "Close", "D",,,,,,"T"),"")</f>
        <v>-1.1458826460638041</v>
      </c>
      <c r="P153" s="10">
        <f xml:space="preserve"> RTD("cqg.rtd",,"StudyData", $A153, "MA", "InputChoice=Close,MAType=Sim,Period=21", "MA","D",,"all",,,,"T")</f>
        <v>111.9685714286</v>
      </c>
      <c r="Q153" s="2">
        <f xml:space="preserve"> RTD("cqg.rtd",,"StudyData",$A153, "StdDev", "InputChoice=Close,Period1=21", "STDDEV","D",,"all",,,,"T")</f>
        <v>2.5244769108999998</v>
      </c>
      <c r="R153" s="2">
        <f t="shared" si="2"/>
        <v>-1.7304857928142252</v>
      </c>
    </row>
    <row r="154" spans="1:18" x14ac:dyDescent="0.3">
      <c r="A154" t="s">
        <v>247</v>
      </c>
      <c r="B154" t="str">
        <f>PROPER(RTD("cqg.rtd", ,"ContractData",A154, "LongDescription",, "T"))</f>
        <v>Echostar Corp</v>
      </c>
      <c r="C154" s="2">
        <f>RTD("cqg.rtd", ,"ContractData",A154, "LastTrade",, "T")</f>
        <v>89.78</v>
      </c>
      <c r="D154" s="2">
        <f>RTD("cqg.rtd", ,"ContractData",A154, "NetLastTrade",, "T")</f>
        <v>-0.26000000000000512</v>
      </c>
      <c r="E154" s="4">
        <f>IFERROR(RTD("cqg.rtd", ,"ContractData",A154, "PerCentNetLastTrade",, "T")/100,"")</f>
        <v>-2.8876055086628164E-3</v>
      </c>
      <c r="F154" s="2">
        <f>RTD("cqg.rtd", ,"ContractData",A154, "Open",, "T")</f>
        <v>90.45</v>
      </c>
      <c r="G154" s="2">
        <f>RTD("cqg.rtd", ,"ContractData",A154, "High",, "T")</f>
        <v>91.570000000000007</v>
      </c>
      <c r="H154" s="2">
        <f>RTD("cqg.rtd", ,"ContractData",A154, "Low",, "T")</f>
        <v>88.39</v>
      </c>
      <c r="I154" s="4">
        <f>IFERROR(RTD("cqg.rtd",,"StudyData",A154, "PCB","BaseType=Index,Index=1", "Close", "W","0","all",,,,"T")/100,"")</f>
        <v>-2.8876055086628732E-3</v>
      </c>
      <c r="J154" s="4">
        <f>IFERROR(RTD("cqg.rtd",,"StudyData",A154, "PCB","BaseType=Index,Index=1", "Close", "M","0","all",,,,"T")/100,"")</f>
        <v>6.7665596384825749E-2</v>
      </c>
      <c r="K154" s="4">
        <f>IFERROR(RTD("cqg.rtd",,"StudyData",A154, "PCB","BaseType=Index,Index=1", "Close", "Q","0","all",,,,"T")/100,"")</f>
        <v>-0.1154679802955665</v>
      </c>
      <c r="L154" s="4">
        <f>IFERROR(RTD("cqg.rtd",,"StudyData",A154, "PCB","BaseType=Index,Index=1", "Close", "A","0","all",,,,"T")/100,"")</f>
        <v>0.89780000000000004</v>
      </c>
      <c r="M154" s="6">
        <f>RTD("cqg.rtd", ,"ContractData",A154, "T_CVol",, "T")</f>
        <v>1327498.1342120001</v>
      </c>
      <c r="N154" s="8">
        <f xml:space="preserve"> IFERROR(M154/RTD("cqg.rtd",,"StudyData", $A154, "MA", "InputChoice=Vol,MAType=Sim,Period=21", "MA","D","-1","all",,,,"T"),"")</f>
        <v>0.24146296740883985</v>
      </c>
      <c r="O154" s="9">
        <f>IFERROR(D154/RTD("cqg.rtd",,"StudyData","ATR("&amp;A154&amp;",MAType:=Sim,Period:=21)","Bar",, "Close", "D",,,,,,"T"),"")</f>
        <v>-5.9451219512649429E-2</v>
      </c>
      <c r="P154" s="10">
        <f xml:space="preserve"> RTD("cqg.rtd",,"StudyData", $A154, "MA", "InputChoice=Close,MAType=Sim,Period=21", "MA","D",,"all",,,,"T")</f>
        <v>89.657619047599994</v>
      </c>
      <c r="Q154" s="2">
        <f xml:space="preserve"> RTD("cqg.rtd",,"StudyData",$A154, "StdDev", "InputChoice=Close,Period1=21", "STDDEV","D",,"all",,,,"T")</f>
        <v>3.5248301611000001</v>
      </c>
      <c r="R154" s="2">
        <f t="shared" si="2"/>
        <v>3.4719673518061309E-2</v>
      </c>
    </row>
    <row r="155" spans="1:18" x14ac:dyDescent="0.3">
      <c r="A155" t="s">
        <v>248</v>
      </c>
      <c r="B155" t="str">
        <f>PROPER(RTD("cqg.rtd", ,"ContractData",A155, "LongDescription",, "T"))</f>
        <v>Ecolab Inc</v>
      </c>
      <c r="C155" s="2">
        <f>RTD("cqg.rtd", ,"ContractData",A155, "LastTrade",, "T")</f>
        <v>284.24</v>
      </c>
      <c r="D155" s="2">
        <f>RTD("cqg.rtd", ,"ContractData",A155, "NetLastTrade",, "T")</f>
        <v>-0.93000000000000682</v>
      </c>
      <c r="E155" s="4">
        <f>IFERROR(RTD("cqg.rtd", ,"ContractData",A155, "PerCentNetLastTrade",, "T")/100,"")</f>
        <v>-3.2612126100220922E-3</v>
      </c>
      <c r="F155" s="2">
        <f>RTD("cqg.rtd", ,"ContractData",A155, "Open",, "T")</f>
        <v>284.25</v>
      </c>
      <c r="G155" s="2">
        <f>RTD("cqg.rtd", ,"ContractData",A155, "High",, "T")</f>
        <v>284.59000000000003</v>
      </c>
      <c r="H155" s="2">
        <f>RTD("cqg.rtd", ,"ContractData",A155, "Low",, "T")</f>
        <v>281.31</v>
      </c>
      <c r="I155" s="4">
        <f>IFERROR(RTD("cqg.rtd",,"StudyData",A155, "PCB","BaseType=Index,Index=1", "Close", "W","0","all",,,,"T")/100,"")</f>
        <v>-3.261212610022116E-3</v>
      </c>
      <c r="J155" s="4">
        <f>IFERROR(RTD("cqg.rtd",,"StudyData",A155, "PCB","BaseType=Index,Index=1", "Close", "M","0","all",,,,"T")/100,"")</f>
        <v>2.3808666210423993E-2</v>
      </c>
      <c r="K155" s="4">
        <f>IFERROR(RTD("cqg.rtd",,"StudyData",A155, "PCB","BaseType=Index,Index=1", "Close", "Q","0","all",,,,"T")/100,"")</f>
        <v>2.0207458454470393E-2</v>
      </c>
      <c r="L155" s="4">
        <f>IFERROR(RTD("cqg.rtd",,"StudyData",A155, "PCB","BaseType=Index,Index=1", "Close", "A","0","all",,,,"T")/100,"")</f>
        <v>8.2736553405454924E-2</v>
      </c>
      <c r="M155" s="6">
        <f>RTD("cqg.rtd", ,"ContractData",A155, "T_CVol",, "T")</f>
        <v>277993.88923700002</v>
      </c>
      <c r="N155" s="8">
        <f xml:space="preserve"> IFERROR(M155/RTD("cqg.rtd",,"StudyData", $A155, "MA", "InputChoice=Vol,MAType=Sim,Period=21", "MA","D","-1","all",,,,"T"),"")</f>
        <v>0.22627251873101942</v>
      </c>
      <c r="O155" s="9">
        <f>IFERROR(D155/RTD("cqg.rtd",,"StudyData","ATR("&amp;A155&amp;",MAType:=Sim,Period:=21)","Bar",, "Close", "D",,,,,,"T"),"")</f>
        <v>-0.14738510301109459</v>
      </c>
      <c r="P155" s="10">
        <f xml:space="preserve"> RTD("cqg.rtd",,"StudyData", $A155, "MA", "InputChoice=Close,MAType=Sim,Period=21", "MA","D",,"all",,,,"T")</f>
        <v>275.6128571429</v>
      </c>
      <c r="Q155" s="2">
        <f xml:space="preserve"> RTD("cqg.rtd",,"StudyData",$A155, "StdDev", "InputChoice=Close,Period1=21", "STDDEV","D",,"all",,,,"T")</f>
        <v>7.2138505291000001</v>
      </c>
      <c r="R155" s="2">
        <f t="shared" si="2"/>
        <v>1.1959137248961456</v>
      </c>
    </row>
    <row r="156" spans="1:18" x14ac:dyDescent="0.3">
      <c r="A156" t="s">
        <v>249</v>
      </c>
      <c r="B156" t="str">
        <f>PROPER(RTD("cqg.rtd", ,"ContractData",A156, "LongDescription",, "T"))</f>
        <v>Consol Edison Hldg Co</v>
      </c>
      <c r="C156" s="2">
        <f>RTD("cqg.rtd", ,"ContractData",A156, "LastTrade",, "T")</f>
        <v>106.13</v>
      </c>
      <c r="D156" s="2">
        <f>RTD("cqg.rtd", ,"ContractData",A156, "NetLastTrade",, "T")</f>
        <v>-1.8500000000000085</v>
      </c>
      <c r="E156" s="4">
        <f>IFERROR(RTD("cqg.rtd", ,"ContractData",A156, "PerCentNetLastTrade",, "T")/100,"")</f>
        <v>-1.713280237080941E-2</v>
      </c>
      <c r="F156" s="2">
        <f>RTD("cqg.rtd", ,"ContractData",A156, "Open",, "T")</f>
        <v>107.39</v>
      </c>
      <c r="G156" s="2">
        <f>RTD("cqg.rtd", ,"ContractData",A156, "High",, "T")</f>
        <v>107.7</v>
      </c>
      <c r="H156" s="2">
        <f>RTD("cqg.rtd", ,"ContractData",A156, "Low",, "T")</f>
        <v>105.97</v>
      </c>
      <c r="I156" s="4">
        <f>IFERROR(RTD("cqg.rtd",,"StudyData",A156, "PCB","BaseType=Index,Index=1", "Close", "W","0","all",,,,"T")/100,"")</f>
        <v>-1.7132802370809486E-2</v>
      </c>
      <c r="J156" s="4">
        <f>IFERROR(RTD("cqg.rtd",,"StudyData",A156, "PCB","BaseType=Index,Index=1", "Close", "M","0","all",,,,"T")/100,"")</f>
        <v>-2.4988516306844399E-2</v>
      </c>
      <c r="K156" s="4">
        <f>IFERROR(RTD("cqg.rtd",,"StudyData",A156, "PCB","BaseType=Index,Index=1", "Close", "Q","0","all",,,,"T")/100,"")</f>
        <v>-4.067612763264937E-2</v>
      </c>
      <c r="L156" s="4">
        <f>IFERROR(RTD("cqg.rtd",,"StudyData",A156, "PCB","BaseType=Index,Index=1", "Close", "A","0","all",,,,"T")/100,"")</f>
        <v>6.856625050342316E-2</v>
      </c>
      <c r="M156" s="6">
        <f>RTD("cqg.rtd", ,"ContractData",A156, "T_CVol",, "T")</f>
        <v>641385.74589400005</v>
      </c>
      <c r="N156" s="8">
        <f xml:space="preserve"> IFERROR(M156/RTD("cqg.rtd",,"StudyData", $A156, "MA", "InputChoice=Vol,MAType=Sim,Period=21", "MA","D","-1","all",,,,"T"),"")</f>
        <v>0.29015250400412407</v>
      </c>
      <c r="O156" s="9">
        <f>IFERROR(D156/RTD("cqg.rtd",,"StudyData","ATR("&amp;A156&amp;",MAType:=Sim,Period:=21)","Bar",, "Close", "D",,,,,,"T"),"")</f>
        <v>-0.80235439901364891</v>
      </c>
      <c r="P156" s="10">
        <f xml:space="preserve"> RTD("cqg.rtd",,"StudyData", $A156, "MA", "InputChoice=Close,MAType=Sim,Period=21", "MA","D",,"all",,,,"T")</f>
        <v>110.45619047620001</v>
      </c>
      <c r="Q156" s="2">
        <f xml:space="preserve"> RTD("cqg.rtd",,"StudyData",$A156, "StdDev", "InputChoice=Close,Period1=21", "STDDEV","D",,"all",,,,"T")</f>
        <v>1.9388692732999999</v>
      </c>
      <c r="R156" s="2">
        <f t="shared" si="2"/>
        <v>-2.2312955988191696</v>
      </c>
    </row>
    <row r="157" spans="1:18" x14ac:dyDescent="0.3">
      <c r="A157" t="s">
        <v>250</v>
      </c>
      <c r="B157" t="str">
        <f>PROPER(RTD("cqg.rtd", ,"ContractData",A157, "LongDescription",, "T"))</f>
        <v>Equifax Inc</v>
      </c>
      <c r="C157" s="2">
        <f>RTD("cqg.rtd", ,"ContractData",A157, "LastTrade",, "T")</f>
        <v>181.73</v>
      </c>
      <c r="D157" s="2">
        <f>RTD("cqg.rtd", ,"ContractData",A157, "NetLastTrade",, "T")</f>
        <v>-0.83000000000001251</v>
      </c>
      <c r="E157" s="4">
        <f>IFERROR(RTD("cqg.rtd", ,"ContractData",A157, "PerCentNetLastTrade",, "T")/100,"")</f>
        <v>-4.5464504820333044E-3</v>
      </c>
      <c r="F157" s="2">
        <f>RTD("cqg.rtd", ,"ContractData",A157, "Open",, "T")</f>
        <v>180.42000000000002</v>
      </c>
      <c r="G157" s="2">
        <f>RTD("cqg.rtd", ,"ContractData",A157, "High",, "T")</f>
        <v>183.11</v>
      </c>
      <c r="H157" s="2">
        <f>RTD("cqg.rtd", ,"ContractData",A157, "Low",, "T")</f>
        <v>179.3</v>
      </c>
      <c r="I157" s="4">
        <f>IFERROR(RTD("cqg.rtd",,"StudyData",A157, "PCB","BaseType=Index,Index=1", "Close", "W","0","all",,,,"T")/100,"")</f>
        <v>-4.5464504820333729E-3</v>
      </c>
      <c r="J157" s="4">
        <f>IFERROR(RTD("cqg.rtd",,"StudyData",A157, "PCB","BaseType=Index,Index=1", "Close", "M","0","all",,,,"T")/100,"")</f>
        <v>5.2774881242034451E-2</v>
      </c>
      <c r="K157" s="4">
        <f>IFERROR(RTD("cqg.rtd",,"StudyData",A157, "PCB","BaseType=Index,Index=1", "Close", "Q","0","all",,,,"T")/100,"")</f>
        <v>0.14497227822580638</v>
      </c>
      <c r="L157" s="4">
        <f>IFERROR(RTD("cqg.rtd",,"StudyData",A157, "PCB","BaseType=Index,Index=1", "Close", "A","0","all",,,,"T")/100,"")</f>
        <v>-0.1624573693427967</v>
      </c>
      <c r="M157" s="6">
        <f>RTD("cqg.rtd", ,"ContractData",A157, "T_CVol",, "T")</f>
        <v>269569.98859099997</v>
      </c>
      <c r="N157" s="8">
        <f xml:space="preserve"> IFERROR(M157/RTD("cqg.rtd",,"StudyData", $A157, "MA", "InputChoice=Vol,MAType=Sim,Period=21", "MA","D","-1","all",,,,"T"),"")</f>
        <v>0.15062350059394547</v>
      </c>
      <c r="O157" s="9">
        <f>IFERROR(D157/RTD("cqg.rtd",,"StudyData","ATR("&amp;A157&amp;",MAType:=Sim,Period:=21)","Bar",, "Close", "D",,,,,,"T"),"")</f>
        <v>-9.9389861435256147E-2</v>
      </c>
      <c r="P157" s="10">
        <f xml:space="preserve"> RTD("cqg.rtd",,"StudyData", $A157, "MA", "InputChoice=Close,MAType=Sim,Period=21", "MA","D",,"all",,,,"T")</f>
        <v>176.16428571430001</v>
      </c>
      <c r="Q157" s="2">
        <f xml:space="preserve"> RTD("cqg.rtd",,"StudyData",$A157, "StdDev", "InputChoice=Close,Period1=21", "STDDEV","D",,"all",,,,"T")</f>
        <v>5.4361502234000003</v>
      </c>
      <c r="R157" s="2">
        <f t="shared" si="2"/>
        <v>1.0238337899019552</v>
      </c>
    </row>
    <row r="158" spans="1:18" x14ac:dyDescent="0.3">
      <c r="A158" t="s">
        <v>251</v>
      </c>
      <c r="B158" t="str">
        <f>PROPER(RTD("cqg.rtd", ,"ContractData",A158, "LongDescription",, "T"))</f>
        <v>Everest Group, Ltd.</v>
      </c>
      <c r="C158" s="2">
        <f>RTD("cqg.rtd", ,"ContractData",A158, "LastTrade",, "T")</f>
        <v>371.3</v>
      </c>
      <c r="D158" s="2">
        <f>RTD("cqg.rtd", ,"ContractData",A158, "NetLastTrade",, "T")</f>
        <v>-3.6599999999999682</v>
      </c>
      <c r="E158" s="4">
        <f>IFERROR(RTD("cqg.rtd", ,"ContractData",A158, "PerCentNetLastTrade",, "T")/100,"")</f>
        <v>-9.761041177725624E-3</v>
      </c>
      <c r="F158" s="2">
        <f>RTD("cqg.rtd", ,"ContractData",A158, "Open",, "T")</f>
        <v>369.62</v>
      </c>
      <c r="G158" s="2">
        <f>RTD("cqg.rtd", ,"ContractData",A158, "High",, "T")</f>
        <v>374.52</v>
      </c>
      <c r="H158" s="2">
        <f>RTD("cqg.rtd", ,"ContractData",A158, "Low",, "T")</f>
        <v>369.51</v>
      </c>
      <c r="I158" s="4">
        <f>IFERROR(RTD("cqg.rtd",,"StudyData",A158, "PCB","BaseType=Index,Index=1", "Close", "W","0","all",,,,"T")/100,"")</f>
        <v>-9.7610411777255407E-3</v>
      </c>
      <c r="J158" s="4">
        <f>IFERROR(RTD("cqg.rtd",,"StudyData",A158, "PCB","BaseType=Index,Index=1", "Close", "M","0","all",,,,"T")/100,"")</f>
        <v>-7.617265802485694E-3</v>
      </c>
      <c r="K158" s="4">
        <f>IFERROR(RTD("cqg.rtd",,"StudyData",A158, "PCB","BaseType=Index,Index=1", "Close", "Q","0","all",,,,"T")/100,"")</f>
        <v>3.9386389720908077E-2</v>
      </c>
      <c r="L158" s="4">
        <f>IFERROR(RTD("cqg.rtd",,"StudyData",A158, "PCB","BaseType=Index,Index=1", "Close", "A","0","all",,,,"T")/100,"")</f>
        <v>9.4150581994990393E-2</v>
      </c>
      <c r="M158" s="6">
        <f>RTD("cqg.rtd", ,"ContractData",A158, "T_CVol",, "T")</f>
        <v>58120.400137999997</v>
      </c>
      <c r="N158" s="8">
        <f xml:space="preserve"> IFERROR(M158/RTD("cqg.rtd",,"StudyData", $A158, "MA", "InputChoice=Vol,MAType=Sim,Period=21", "MA","D","-1","all",,,,"T"),"")</f>
        <v>0.15697707302822672</v>
      </c>
      <c r="O158" s="9">
        <f>IFERROR(D158/RTD("cqg.rtd",,"StudyData","ATR("&amp;A158&amp;",MAType:=Sim,Period:=21)","Bar",, "Close", "D",,,,,,"T"),"")</f>
        <v>-0.40882978723316915</v>
      </c>
      <c r="P158" s="10">
        <f xml:space="preserve"> RTD("cqg.rtd",,"StudyData", $A158, "MA", "InputChoice=Close,MAType=Sim,Period=21", "MA","D",,"all",,,,"T")</f>
        <v>377.2419047619</v>
      </c>
      <c r="Q158" s="2">
        <f xml:space="preserve"> RTD("cqg.rtd",,"StudyData",$A158, "StdDev", "InputChoice=Close,Period1=21", "STDDEV","D",,"all",,,,"T")</f>
        <v>8.2335143333000005</v>
      </c>
      <c r="R158" s="2">
        <f t="shared" si="2"/>
        <v>-0.72167297236227312</v>
      </c>
    </row>
    <row r="159" spans="1:18" x14ac:dyDescent="0.3">
      <c r="A159" t="s">
        <v>252</v>
      </c>
      <c r="B159" t="str">
        <f>PROPER(RTD("cqg.rtd", ,"ContractData",A159, "LongDescription",, "T"))</f>
        <v>Edison International</v>
      </c>
      <c r="C159" s="2">
        <f>RTD("cqg.rtd", ,"ContractData",A159, "LastTrade",, "T")</f>
        <v>67.989999999999995</v>
      </c>
      <c r="D159" s="2">
        <f>RTD("cqg.rtd", ,"ContractData",A159, "NetLastTrade",, "T")</f>
        <v>-0.63000000000000966</v>
      </c>
      <c r="E159" s="4">
        <f>IFERROR(RTD("cqg.rtd", ,"ContractData",A159, "PerCentNetLastTrade",, "T")/100,"")</f>
        <v>-9.1809967939376277E-3</v>
      </c>
      <c r="F159" s="2">
        <f>RTD("cqg.rtd", ,"ContractData",A159, "Open",, "T")</f>
        <v>68.08</v>
      </c>
      <c r="G159" s="2">
        <f>RTD("cqg.rtd", ,"ContractData",A159, "High",, "T")</f>
        <v>68.25</v>
      </c>
      <c r="H159" s="2">
        <f>RTD("cqg.rtd", ,"ContractData",A159, "Low",, "T")</f>
        <v>67.5</v>
      </c>
      <c r="I159" s="4">
        <f>IFERROR(RTD("cqg.rtd",,"StudyData",A159, "PCB","BaseType=Index,Index=1", "Close", "W","0","all",,,,"T")/100,"")</f>
        <v>-9.1809967939377683E-3</v>
      </c>
      <c r="J159" s="4">
        <f>IFERROR(RTD("cqg.rtd",,"StudyData",A159, "PCB","BaseType=Index,Index=1", "Close", "M","0","all",,,,"T")/100,"")</f>
        <v>-7.3326972877197902E-2</v>
      </c>
      <c r="K159" s="4">
        <f>IFERROR(RTD("cqg.rtd",,"StudyData",A159, "PCB","BaseType=Index,Index=1", "Close", "Q","0","all",,,,"T")/100,"")</f>
        <v>-8.6769644056413797E-2</v>
      </c>
      <c r="L159" s="4">
        <f>IFERROR(RTD("cqg.rtd",,"StudyData",A159, "PCB","BaseType=Index,Index=1", "Close", "A","0","all",,,,"T")/100,"")</f>
        <v>0.13278907030989656</v>
      </c>
      <c r="M159" s="6">
        <f>RTD("cqg.rtd", ,"ContractData",A159, "T_CVol",, "T")</f>
        <v>805138.55710700003</v>
      </c>
      <c r="N159" s="8">
        <f xml:space="preserve"> IFERROR(M159/RTD("cqg.rtd",,"StudyData", $A159, "MA", "InputChoice=Vol,MAType=Sim,Period=21", "MA","D","-1","all",,,,"T"),"")</f>
        <v>0.26703092763411479</v>
      </c>
      <c r="O159" s="9">
        <f>IFERROR(D159/RTD("cqg.rtd",,"StudyData","ATR("&amp;A159&amp;",MAType:=Sim,Period:=21)","Bar",, "Close", "D",,,,,,"T"),"")</f>
        <v>-0.27306501548495277</v>
      </c>
      <c r="P159" s="10">
        <f xml:space="preserve"> RTD("cqg.rtd",,"StudyData", $A159, "MA", "InputChoice=Close,MAType=Sim,Period=21", "MA","D",,"all",,,,"T")</f>
        <v>75.408095238100003</v>
      </c>
      <c r="Q159" s="2">
        <f xml:space="preserve"> RTD("cqg.rtd",,"StudyData",$A159, "StdDev", "InputChoice=Close,Period1=21", "STDDEV","D",,"all",,,,"T")</f>
        <v>4.3589946623999998</v>
      </c>
      <c r="R159" s="2">
        <f t="shared" si="2"/>
        <v>-1.7017903926534546</v>
      </c>
    </row>
    <row r="160" spans="1:18" x14ac:dyDescent="0.3">
      <c r="A160" t="s">
        <v>253</v>
      </c>
      <c r="B160" t="str">
        <f>PROPER(RTD("cqg.rtd", ,"ContractData",A160, "LongDescription",, "T"))</f>
        <v>Estee Lauder Companies</v>
      </c>
      <c r="C160" s="2">
        <f>RTD("cqg.rtd", ,"ContractData",A160, "LastTrade",, "T")</f>
        <v>86.79</v>
      </c>
      <c r="D160" s="2">
        <f>RTD("cqg.rtd", ,"ContractData",A160, "NetLastTrade",, "T")</f>
        <v>-1.5600000000000023</v>
      </c>
      <c r="E160" s="4">
        <f>IFERROR(RTD("cqg.rtd", ,"ContractData",A160, "PerCentNetLastTrade",, "T")/100,"")</f>
        <v>-1.7657045840407469E-2</v>
      </c>
      <c r="F160" s="2">
        <f>RTD("cqg.rtd", ,"ContractData",A160, "Open",, "T")</f>
        <v>87.15</v>
      </c>
      <c r="G160" s="2">
        <f>RTD("cqg.rtd", ,"ContractData",A160, "High",, "T")</f>
        <v>87.72</v>
      </c>
      <c r="H160" s="2">
        <f>RTD("cqg.rtd", ,"ContractData",A160, "Low",, "T")</f>
        <v>85.960000000000008</v>
      </c>
      <c r="I160" s="4">
        <f>IFERROR(RTD("cqg.rtd",,"StudyData",A160, "PCB","BaseType=Index,Index=1", "Close", "W","0","all",,,,"T")/100,"")</f>
        <v>-1.7657045840407493E-2</v>
      </c>
      <c r="J160" s="4">
        <f>IFERROR(RTD("cqg.rtd",,"StudyData",A160, "PCB","BaseType=Index,Index=1", "Close", "M","0","all",,,,"T")/100,"")</f>
        <v>3.4445768772348041E-2</v>
      </c>
      <c r="K160" s="4">
        <f>IFERROR(RTD("cqg.rtd",,"StudyData",A160, "PCB","BaseType=Index,Index=1", "Close", "Q","0","all",,,,"T")/100,"")</f>
        <v>9.9303356554781549E-2</v>
      </c>
      <c r="L160" s="4">
        <f>IFERROR(RTD("cqg.rtd",,"StudyData",A160, "PCB","BaseType=Index,Index=1", "Close", "A","0","all",,,,"T")/100,"")</f>
        <v>-0.17121848739495793</v>
      </c>
      <c r="M160" s="6">
        <f>RTD("cqg.rtd", ,"ContractData",A160, "T_CVol",, "T")</f>
        <v>502822.85876600002</v>
      </c>
      <c r="N160" s="8">
        <f xml:space="preserve"> IFERROR(M160/RTD("cqg.rtd",,"StudyData", $A160, "MA", "InputChoice=Vol,MAType=Sim,Period=21", "MA","D","-1","all",,,,"T"),"")</f>
        <v>0.24082687270462164</v>
      </c>
      <c r="O160" s="9">
        <f>IFERROR(D160/RTD("cqg.rtd",,"StudyData","ATR("&amp;A160&amp;",MAType:=Sim,Period:=21)","Bar",, "Close", "D",,,,,,"T"),"")</f>
        <v>-0.58952672304988551</v>
      </c>
      <c r="P160" s="10">
        <f xml:space="preserve"> RTD("cqg.rtd",,"StudyData", $A160, "MA", "InputChoice=Close,MAType=Sim,Period=21", "MA","D",,"all",,,,"T")</f>
        <v>83.725714285699993</v>
      </c>
      <c r="Q160" s="2">
        <f xml:space="preserve"> RTD("cqg.rtd",,"StudyData",$A160, "StdDev", "InputChoice=Close,Period1=21", "STDDEV","D",,"all",,,,"T")</f>
        <v>2.2693623426</v>
      </c>
      <c r="R160" s="2">
        <f t="shared" si="2"/>
        <v>1.3502849046086101</v>
      </c>
    </row>
    <row r="161" spans="1:18" x14ac:dyDescent="0.3">
      <c r="A161" t="s">
        <v>254</v>
      </c>
      <c r="B161" t="str">
        <f>PROPER(RTD("cqg.rtd", ,"ContractData",A161, "LongDescription",, "T"))</f>
        <v>Elevance Health, Inc.</v>
      </c>
      <c r="C161" s="2">
        <f>RTD("cqg.rtd", ,"ContractData",A161, "LastTrade",, "T")</f>
        <v>398.21000000000004</v>
      </c>
      <c r="D161" s="2">
        <f>RTD("cqg.rtd", ,"ContractData",A161, "NetLastTrade",, "T")</f>
        <v>4.0100000000000477</v>
      </c>
      <c r="E161" s="4">
        <f>IFERROR(RTD("cqg.rtd", ,"ContractData",A161, "PerCentNetLastTrade",, "T")/100,"")</f>
        <v>1.0172501268391681E-2</v>
      </c>
      <c r="F161" s="2">
        <f>RTD("cqg.rtd", ,"ContractData",A161, "Open",, "T")</f>
        <v>395.31</v>
      </c>
      <c r="G161" s="2">
        <f>RTD("cqg.rtd", ,"ContractData",A161, "High",, "T")</f>
        <v>400.92</v>
      </c>
      <c r="H161" s="2">
        <f>RTD("cqg.rtd", ,"ContractData",A161, "Low",, "T")</f>
        <v>395.01</v>
      </c>
      <c r="I161" s="4">
        <f>IFERROR(RTD("cqg.rtd",,"StudyData",A161, "PCB","BaseType=Index,Index=1", "Close", "W","0","all",,,,"T")/100,"")</f>
        <v>1.0172501268391801E-2</v>
      </c>
      <c r="J161" s="4">
        <f>IFERROR(RTD("cqg.rtd",,"StudyData",A161, "PCB","BaseType=Index,Index=1", "Close", "M","0","all",,,,"T")/100,"")</f>
        <v>5.9520008514261397E-2</v>
      </c>
      <c r="K161" s="4">
        <f>IFERROR(RTD("cqg.rtd",,"StudyData",A161, "PCB","BaseType=Index,Index=1", "Close", "Q","0","all",,,,"T")/100,"")</f>
        <v>2.9684793008041832E-2</v>
      </c>
      <c r="L161" s="4">
        <f>IFERROR(RTD("cqg.rtd",,"StudyData",A161, "PCB","BaseType=Index,Index=1", "Close", "A","0","all",,,,"T")/100,"")</f>
        <v>0.13595778063043798</v>
      </c>
      <c r="M161" s="6">
        <f>RTD("cqg.rtd", ,"ContractData",A161, "T_CVol",, "T")</f>
        <v>150382.26713600001</v>
      </c>
      <c r="N161" s="8">
        <f xml:space="preserve"> IFERROR(M161/RTD("cqg.rtd",,"StudyData", $A161, "MA", "InputChoice=Vol,MAType=Sim,Period=21", "MA","D","-1","all",,,,"T"),"")</f>
        <v>0.1026139089298843</v>
      </c>
      <c r="O161" s="9">
        <f>IFERROR(D161/RTD("cqg.rtd",,"StudyData","ATR("&amp;A161&amp;",MAType:=Sim,Period:=21)","Bar",, "Close", "D",,,,,,"T"),"")</f>
        <v>0.2880254472069152</v>
      </c>
      <c r="P161" s="10">
        <f xml:space="preserve"> RTD("cqg.rtd",,"StudyData", $A161, "MA", "InputChoice=Close,MAType=Sim,Period=21", "MA","D",,"all",,,,"T")</f>
        <v>387.53</v>
      </c>
      <c r="Q161" s="2">
        <f xml:space="preserve"> RTD("cqg.rtd",,"StudyData",$A161, "StdDev", "InputChoice=Close,Period1=21", "STDDEV","D",,"all",,,,"T")</f>
        <v>14.477361309200001</v>
      </c>
      <c r="R161" s="2">
        <f t="shared" si="2"/>
        <v>0.73770349250130207</v>
      </c>
    </row>
    <row r="162" spans="1:18" x14ac:dyDescent="0.3">
      <c r="A162" t="s">
        <v>255</v>
      </c>
      <c r="B162" t="str">
        <f>PROPER(RTD("cqg.rtd", ,"ContractData",A162, "LongDescription",, "T"))</f>
        <v>Emcor Group</v>
      </c>
      <c r="C162" s="2">
        <f>RTD("cqg.rtd", ,"ContractData",A162, "LastTrade",, "T")</f>
        <v>819.58</v>
      </c>
      <c r="D162" s="2">
        <f>RTD("cqg.rtd", ,"ContractData",A162, "NetLastTrade",, "T")</f>
        <v>2.6800000000000637</v>
      </c>
      <c r="E162" s="4">
        <f>IFERROR(RTD("cqg.rtd", ,"ContractData",A162, "PerCentNetLastTrade",, "T")/100,"")</f>
        <v>3.2806953115436404E-3</v>
      </c>
      <c r="F162" s="2">
        <f>RTD("cqg.rtd", ,"ContractData",A162, "Open",, "T")</f>
        <v>823.99</v>
      </c>
      <c r="G162" s="2">
        <f>RTD("cqg.rtd", ,"ContractData",A162, "High",, "T")</f>
        <v>827.62</v>
      </c>
      <c r="H162" s="2">
        <f>RTD("cqg.rtd", ,"ContractData",A162, "Low",, "T")</f>
        <v>814.25</v>
      </c>
      <c r="I162" s="4">
        <f>IFERROR(RTD("cqg.rtd",,"StudyData",A162, "PCB","BaseType=Index,Index=1", "Close", "W","0","all",,,,"T")/100,"")</f>
        <v>3.2806953115437189E-3</v>
      </c>
      <c r="J162" s="4">
        <f>IFERROR(RTD("cqg.rtd",,"StudyData",A162, "PCB","BaseType=Index,Index=1", "Close", "M","0","all",,,,"T")/100,"")</f>
        <v>2.7776732753972105E-2</v>
      </c>
      <c r="K162" s="4">
        <f>IFERROR(RTD("cqg.rtd",,"StudyData",A162, "PCB","BaseType=Index,Index=1", "Close", "Q","0","all",,,,"T")/100,"")</f>
        <v>-1.2411432978261862E-2</v>
      </c>
      <c r="L162" s="4">
        <f>IFERROR(RTD("cqg.rtd",,"StudyData",A162, "PCB","BaseType=Index,Index=1", "Close", "A","0","all",,,,"T")/100,"")</f>
        <v>0.3396426878504063</v>
      </c>
      <c r="M162" s="6">
        <f>RTD("cqg.rtd", ,"ContractData",A162, "T_CVol",, "T")</f>
        <v>76801.236743999994</v>
      </c>
      <c r="N162" s="8">
        <f xml:space="preserve"> IFERROR(M162/RTD("cqg.rtd",,"StudyData", $A162, "MA", "InputChoice=Vol,MAType=Sim,Period=21", "MA","D","-1","all",,,,"T"),"")</f>
        <v>0.15431265143492703</v>
      </c>
      <c r="O162" s="9">
        <f>IFERROR(D162/RTD("cqg.rtd",,"StudyData","ATR("&amp;A162&amp;",MAType:=Sim,Period:=21)","Bar",, "Close", "D",,,,,,"T"),"")</f>
        <v>7.9445518837985382E-2</v>
      </c>
      <c r="P162" s="10">
        <f xml:space="preserve"> RTD("cqg.rtd",,"StudyData", $A162, "MA", "InputChoice=Close,MAType=Sim,Period=21", "MA","D",,"all",,,,"T")</f>
        <v>771.53095238100002</v>
      </c>
      <c r="Q162" s="2">
        <f xml:space="preserve"> RTD("cqg.rtd",,"StudyData",$A162, "StdDev", "InputChoice=Close,Period1=21", "STDDEV","D",,"all",,,,"T")</f>
        <v>39.3110075345</v>
      </c>
      <c r="R162" s="2">
        <f t="shared" si="2"/>
        <v>1.2222797285679174</v>
      </c>
    </row>
    <row r="163" spans="1:18" x14ac:dyDescent="0.3">
      <c r="A163" t="s">
        <v>256</v>
      </c>
      <c r="B163" t="str">
        <f>PROPER(RTD("cqg.rtd", ,"ContractData",A163, "LongDescription",, "T"))</f>
        <v>Emerson Electric Co</v>
      </c>
      <c r="C163" s="2">
        <f>RTD("cqg.rtd", ,"ContractData",A163, "LastTrade",, "T")</f>
        <v>159.24</v>
      </c>
      <c r="D163" s="2">
        <f>RTD("cqg.rtd", ,"ContractData",A163, "NetLastTrade",, "T")</f>
        <v>0.98000000000001819</v>
      </c>
      <c r="E163" s="4">
        <f>IFERROR(RTD("cqg.rtd", ,"ContractData",A163, "PerCentNetLastTrade",, "T")/100,"")</f>
        <v>6.192341716163275E-3</v>
      </c>
      <c r="F163" s="2">
        <f>RTD("cqg.rtd", ,"ContractData",A163, "Open",, "T")</f>
        <v>158.43</v>
      </c>
      <c r="G163" s="2">
        <f>RTD("cqg.rtd", ,"ContractData",A163, "High",, "T")</f>
        <v>159.35</v>
      </c>
      <c r="H163" s="2">
        <f>RTD("cqg.rtd", ,"ContractData",A163, "Low",, "T")</f>
        <v>157.35</v>
      </c>
      <c r="I163" s="4">
        <f>IFERROR(RTD("cqg.rtd",,"StudyData",A163, "PCB","BaseType=Index,Index=1", "Close", "W","0","all",,,,"T")/100,"")</f>
        <v>6.1923417161633913E-3</v>
      </c>
      <c r="J163" s="4">
        <f>IFERROR(RTD("cqg.rtd",,"StudyData",A163, "PCB","BaseType=Index,Index=1", "Close", "M","0","all",,,,"T")/100,"")</f>
        <v>6.2875450540648886E-2</v>
      </c>
      <c r="K163" s="4">
        <f>IFERROR(RTD("cqg.rtd",,"StudyData",A163, "PCB","BaseType=Index,Index=1", "Close", "Q","0","all",,,,"T")/100,"")</f>
        <v>0.11239958085923858</v>
      </c>
      <c r="L163" s="4">
        <f>IFERROR(RTD("cqg.rtd",,"StudyData",A163, "PCB","BaseType=Index,Index=1", "Close", "A","0","all",,,,"T")/100,"")</f>
        <v>0.19981916817359863</v>
      </c>
      <c r="M163" s="6">
        <f>RTD("cqg.rtd", ,"ContractData",A163, "T_CVol",, "T")</f>
        <v>565283.13477799995</v>
      </c>
      <c r="N163" s="8">
        <f xml:space="preserve"> IFERROR(M163/RTD("cqg.rtd",,"StudyData", $A163, "MA", "InputChoice=Vol,MAType=Sim,Period=21", "MA","D","-1","all",,,,"T"),"")</f>
        <v>0.18780847394657849</v>
      </c>
      <c r="O163" s="9">
        <f>IFERROR(D163/RTD("cqg.rtd",,"StudyData","ATR("&amp;A163&amp;",MAType:=Sim,Period:=21)","Bar",, "Close", "D",,,,,,"T"),"")</f>
        <v>0.20388349514422097</v>
      </c>
      <c r="P163" s="10">
        <f xml:space="preserve"> RTD("cqg.rtd",,"StudyData", $A163, "MA", "InputChoice=Close,MAType=Sim,Period=21", "MA","D",,"all",,,,"T")</f>
        <v>147.1676190476</v>
      </c>
      <c r="Q163" s="2">
        <f xml:space="preserve"> RTD("cqg.rtd",,"StudyData",$A163, "StdDev", "InputChoice=Close,Period1=21", "STDDEV","D",,"all",,,,"T")</f>
        <v>8.6523346173999993</v>
      </c>
      <c r="R163" s="2">
        <f t="shared" si="2"/>
        <v>1.3952743954356823</v>
      </c>
    </row>
    <row r="164" spans="1:18" x14ac:dyDescent="0.3">
      <c r="A164" t="s">
        <v>257</v>
      </c>
      <c r="B164" t="str">
        <f>PROPER(RTD("cqg.rtd", ,"ContractData",A164, "LongDescription",, "T"))</f>
        <v>Eog Resources</v>
      </c>
      <c r="C164" s="2">
        <f>RTD("cqg.rtd", ,"ContractData",A164, "LastTrade",, "T")</f>
        <v>140.47999999999999</v>
      </c>
      <c r="D164" s="2">
        <f>RTD("cqg.rtd", ,"ContractData",A164, "NetLastTrade",, "T")</f>
        <v>5.7399999999999807</v>
      </c>
      <c r="E164" s="4">
        <f>IFERROR(RTD("cqg.rtd", ,"ContractData",A164, "PerCentNetLastTrade",, "T")/100,"")</f>
        <v>4.2600564049280101E-2</v>
      </c>
      <c r="F164" s="2">
        <f>RTD("cqg.rtd", ,"ContractData",A164, "Open",, "T")</f>
        <v>137.18</v>
      </c>
      <c r="G164" s="2">
        <f>RTD("cqg.rtd", ,"ContractData",A164, "High",, "T")</f>
        <v>140.61000000000001</v>
      </c>
      <c r="H164" s="2">
        <f>RTD("cqg.rtd", ,"ContractData",A164, "Low",, "T")</f>
        <v>136.59</v>
      </c>
      <c r="I164" s="4">
        <f>IFERROR(RTD("cqg.rtd",,"StudyData",A164, "PCB","BaseType=Index,Index=1", "Close", "W","0","all",,,,"T")/100,"")</f>
        <v>4.2600564049279949E-2</v>
      </c>
      <c r="J164" s="4">
        <f>IFERROR(RTD("cqg.rtd",,"StudyData",A164, "PCB","BaseType=Index,Index=1", "Close", "M","0","all",,,,"T")/100,"")</f>
        <v>-5.5215549129060515E-2</v>
      </c>
      <c r="K164" s="4">
        <f>IFERROR(RTD("cqg.rtd",,"StudyData",A164, "PCB","BaseType=Index,Index=1", "Close", "Q","0","all",,,,"T")/100,"")</f>
        <v>8.2864410699144381E-2</v>
      </c>
      <c r="L164" s="4">
        <f>IFERROR(RTD("cqg.rtd",,"StudyData",A164, "PCB","BaseType=Index,Index=1", "Close", "A","0","all",,,,"T")/100,"")</f>
        <v>0.33777735453766289</v>
      </c>
      <c r="M164" s="6">
        <f>RTD("cqg.rtd", ,"ContractData",A164, "T_CVol",, "T")</f>
        <v>858902.52267199999</v>
      </c>
      <c r="N164" s="8">
        <f xml:space="preserve"> IFERROR(M164/RTD("cqg.rtd",,"StudyData", $A164, "MA", "InputChoice=Vol,MAType=Sim,Period=21", "MA","D","-1","all",,,,"T"),"")</f>
        <v>0.28021270985001068</v>
      </c>
      <c r="O164" s="9">
        <f>IFERROR(D164/RTD("cqg.rtd",,"StudyData","ATR("&amp;A164&amp;",MAType:=Sim,Period:=21)","Bar",, "Close", "D",,,,,,"T"),"")</f>
        <v>1.3436629138349565</v>
      </c>
      <c r="P164" s="10">
        <f xml:space="preserve"> RTD("cqg.rtd",,"StudyData", $A164, "MA", "InputChoice=Close,MAType=Sim,Period=21", "MA","D",,"all",,,,"T")</f>
        <v>141.370952381</v>
      </c>
      <c r="Q164" s="2">
        <f xml:space="preserve"> RTD("cqg.rtd",,"StudyData",$A164, "StdDev", "InputChoice=Close,Period1=21", "STDDEV","D",,"all",,,,"T")</f>
        <v>3.9945807393999999</v>
      </c>
      <c r="R164" s="2">
        <f t="shared" si="2"/>
        <v>-0.22304027359172354</v>
      </c>
    </row>
    <row r="165" spans="1:18" x14ac:dyDescent="0.3">
      <c r="A165" t="s">
        <v>258</v>
      </c>
      <c r="B165" t="str">
        <f>PROPER(RTD("cqg.rtd", ,"ContractData",A165, "LongDescription",, "T"))</f>
        <v>Equinix, Inc.</v>
      </c>
      <c r="C165" s="2">
        <f>RTD("cqg.rtd", ,"ContractData",A165, "LastTrade",, "T")</f>
        <v>1039.51</v>
      </c>
      <c r="D165" s="2">
        <f>RTD("cqg.rtd", ,"ContractData",A165, "NetLastTrade",, "T")</f>
        <v>-3.1100000000001273</v>
      </c>
      <c r="E165" s="4">
        <f>IFERROR(RTD("cqg.rtd", ,"ContractData",A165, "PerCentNetLastTrade",, "T")/100,"")</f>
        <v>-2.9828700773052502E-3</v>
      </c>
      <c r="F165" s="2">
        <f>RTD("cqg.rtd", ,"ContractData",A165, "Open",, "T")</f>
        <v>1038.93</v>
      </c>
      <c r="G165" s="2">
        <f>RTD("cqg.rtd", ,"ContractData",A165, "High",, "T")</f>
        <v>1042.6200000000001</v>
      </c>
      <c r="H165" s="2">
        <f>RTD("cqg.rtd", ,"ContractData",A165, "Low",, "T")</f>
        <v>1030.9100000000001</v>
      </c>
      <c r="I165" s="4">
        <f>IFERROR(RTD("cqg.rtd",,"StudyData",A165, "PCB","BaseType=Index,Index=1", "Close", "W","0","all",,,,"T")/100,"")</f>
        <v>-2.9828700773053716E-3</v>
      </c>
      <c r="J165" s="4">
        <f>IFERROR(RTD("cqg.rtd",,"StudyData",A165, "PCB","BaseType=Index,Index=1", "Close", "M","0","all",,,,"T")/100,"")</f>
        <v>1.9847343222666999E-2</v>
      </c>
      <c r="K165" s="4">
        <f>IFERROR(RTD("cqg.rtd",,"StudyData",A165, "PCB","BaseType=Index,Index=1", "Close", "Q","0","all",,,,"T")/100,"")</f>
        <v>-2.7628814551176706E-3</v>
      </c>
      <c r="L165" s="4">
        <f>IFERROR(RTD("cqg.rtd",,"StudyData",A165, "PCB","BaseType=Index,Index=1", "Close", "A","0","all",,,,"T")/100,"")</f>
        <v>0.35677926281716615</v>
      </c>
      <c r="M165" s="6">
        <f>RTD("cqg.rtd", ,"ContractData",A165, "T_CVol",, "T")</f>
        <v>58388.071258000004</v>
      </c>
      <c r="N165" s="8">
        <f xml:space="preserve"> IFERROR(M165/RTD("cqg.rtd",,"StudyData", $A165, "MA", "InputChoice=Vol,MAType=Sim,Period=21", "MA","D","-1","all",,,,"T"),"")</f>
        <v>0.10161252876836653</v>
      </c>
      <c r="O165" s="9">
        <f>IFERROR(D165/RTD("cqg.rtd",,"StudyData","ATR("&amp;A165&amp;",MAType:=Sim,Period:=21)","Bar",, "Close", "D",,,,,,"T"),"")</f>
        <v>-9.8226774353745147E-2</v>
      </c>
      <c r="P165" s="10">
        <f xml:space="preserve"> RTD("cqg.rtd",,"StudyData", $A165, "MA", "InputChoice=Close,MAType=Sim,Period=21", "MA","D",,"all",,,,"T")</f>
        <v>1035.1033333333</v>
      </c>
      <c r="Q165" s="2">
        <f xml:space="preserve"> RTD("cqg.rtd",,"StudyData",$A165, "StdDev", "InputChoice=Close,Period1=21", "STDDEV","D",,"all",,,,"T")</f>
        <v>17.501602738399999</v>
      </c>
      <c r="R165" s="2">
        <f t="shared" si="2"/>
        <v>0.25178646393517712</v>
      </c>
    </row>
    <row r="166" spans="1:18" x14ac:dyDescent="0.3">
      <c r="A166" t="s">
        <v>259</v>
      </c>
      <c r="B166" t="str">
        <f>PROPER(RTD("cqg.rtd", ,"ContractData",A166, "LongDescription",, "T"))</f>
        <v>Equity Residential Properties Trust</v>
      </c>
      <c r="C166" s="2">
        <f>RTD("cqg.rtd", ,"ContractData",A166, "LastTrade",, "T")</f>
        <v>65.710000000000008</v>
      </c>
      <c r="D166" s="2">
        <f>RTD("cqg.rtd", ,"ContractData",A166, "NetLastTrade",, "T")</f>
        <v>-1.3599999999999994</v>
      </c>
      <c r="E166" s="4">
        <f>IFERROR(RTD("cqg.rtd", ,"ContractData",A166, "PerCentNetLastTrade",, "T")/100,"")</f>
        <v>-2.027732220068585E-2</v>
      </c>
      <c r="F166" s="2">
        <f>RTD("cqg.rtd", ,"ContractData",A166, "Open",, "T")</f>
        <v>66.53</v>
      </c>
      <c r="G166" s="2">
        <f>RTD("cqg.rtd", ,"ContractData",A166, "High",, "T")</f>
        <v>66.66</v>
      </c>
      <c r="H166" s="2">
        <f>RTD("cqg.rtd", ,"ContractData",A166, "Low",, "T")</f>
        <v>65.63</v>
      </c>
      <c r="I166" s="4">
        <f>IFERROR(RTD("cqg.rtd",,"StudyData",A166, "PCB","BaseType=Index,Index=1", "Close", "W","0","all",,,,"T")/100,"")</f>
        <v>-2.027732220068584E-2</v>
      </c>
      <c r="J166" s="4">
        <f>IFERROR(RTD("cqg.rtd",,"StudyData",A166, "PCB","BaseType=Index,Index=1", "Close", "M","0","all",,,,"T")/100,"")</f>
        <v>-1.1136192626034536E-2</v>
      </c>
      <c r="K166" s="4">
        <f>IFERROR(RTD("cqg.rtd",,"StudyData",A166, "PCB","BaseType=Index,Index=1", "Close", "Q","0","all",,,,"T")/100,"")</f>
        <v>-3.2680700721330759E-2</v>
      </c>
      <c r="L166" s="4">
        <f>IFERROR(RTD("cqg.rtd",,"StudyData",A166, "PCB","BaseType=Index,Index=1", "Close", "A","0","all",,,,"T")/100,"")</f>
        <v>4.2354060913705721E-2</v>
      </c>
      <c r="M166" s="6">
        <f>RTD("cqg.rtd", ,"ContractData",A166, "T_CVol",, "T")</f>
        <v>370964.13832999999</v>
      </c>
      <c r="N166" s="8">
        <f xml:space="preserve"> IFERROR(M166/RTD("cqg.rtd",,"StudyData", $A166, "MA", "InputChoice=Vol,MAType=Sim,Period=21", "MA","D","-1","all",,,,"T"),"")</f>
        <v>0.12780853079688401</v>
      </c>
      <c r="O166" s="9">
        <f>IFERROR(D166/RTD("cqg.rtd",,"StudyData","ATR("&amp;A166&amp;",MAType:=Sim,Period:=21)","Bar",, "Close", "D",,,,,,"T"),"")</f>
        <v>-1.0229226361214703</v>
      </c>
      <c r="P166" s="10">
        <f xml:space="preserve"> RTD("cqg.rtd",,"StudyData", $A166, "MA", "InputChoice=Close,MAType=Sim,Period=21", "MA","D",,"all",,,,"T")</f>
        <v>67.9738095238</v>
      </c>
      <c r="Q166" s="2">
        <f xml:space="preserve"> RTD("cqg.rtd",,"StudyData",$A166, "StdDev", "InputChoice=Close,Period1=21", "STDDEV","D",,"all",,,,"T")</f>
        <v>1.025134027</v>
      </c>
      <c r="R166" s="2">
        <f t="shared" si="2"/>
        <v>-2.2083059035947814</v>
      </c>
    </row>
    <row r="167" spans="1:18" x14ac:dyDescent="0.3">
      <c r="A167" t="s">
        <v>260</v>
      </c>
      <c r="B167" t="str">
        <f>PROPER(RTD("cqg.rtd", ,"ContractData",A167, "LongDescription",, "T"))</f>
        <v>Eqt Corp</v>
      </c>
      <c r="C167" s="2">
        <f>RTD("cqg.rtd", ,"ContractData",A167, "LastTrade",, "T")</f>
        <v>53.2</v>
      </c>
      <c r="D167" s="2">
        <f>RTD("cqg.rtd", ,"ContractData",A167, "NetLastTrade",, "T")</f>
        <v>1.5100000000000051</v>
      </c>
      <c r="E167" s="4">
        <f>IFERROR(RTD("cqg.rtd", ,"ContractData",A167, "PerCentNetLastTrade",, "T")/100,"")</f>
        <v>2.921261365834784E-2</v>
      </c>
      <c r="F167" s="2">
        <f>RTD("cqg.rtd", ,"ContractData",A167, "Open",, "T")</f>
        <v>52.44</v>
      </c>
      <c r="G167" s="2">
        <f>RTD("cqg.rtd", ,"ContractData",A167, "High",, "T")</f>
        <v>53.27</v>
      </c>
      <c r="H167" s="2">
        <f>RTD("cqg.rtd", ,"ContractData",A167, "Low",, "T")</f>
        <v>51.84</v>
      </c>
      <c r="I167" s="4">
        <f>IFERROR(RTD("cqg.rtd",,"StudyData",A167, "PCB","BaseType=Index,Index=1", "Close", "W","0","all",,,,"T")/100,"")</f>
        <v>2.9212613658347944E-2</v>
      </c>
      <c r="J167" s="4">
        <f>IFERROR(RTD("cqg.rtd",,"StudyData",A167, "PCB","BaseType=Index,Index=1", "Close", "M","0","all",,,,"T")/100,"")</f>
        <v>-1.6888722086694746E-3</v>
      </c>
      <c r="K167" s="4">
        <f>IFERROR(RTD("cqg.rtd",,"StudyData",A167, "PCB","BaseType=Index,Index=1", "Close", "Q","0","all",,,,"T")/100,"")</f>
        <v>5.6422794809105016E-4</v>
      </c>
      <c r="L167" s="4">
        <f>IFERROR(RTD("cqg.rtd",,"StudyData",A167, "PCB","BaseType=Index,Index=1", "Close", "A","0","all",,,,"T")/100,"")</f>
        <v>-7.4626865671641529E-3</v>
      </c>
      <c r="M167" s="6">
        <f>RTD("cqg.rtd", ,"ContractData",A167, "T_CVol",, "T")</f>
        <v>2342149.8839070001</v>
      </c>
      <c r="N167" s="8">
        <f xml:space="preserve"> IFERROR(M167/RTD("cqg.rtd",,"StudyData", $A167, "MA", "InputChoice=Vol,MAType=Sim,Period=21", "MA","D","-1","all",,,,"T"),"")</f>
        <v>0.31772858315486885</v>
      </c>
      <c r="O167" s="9">
        <f>IFERROR(D167/RTD("cqg.rtd",,"StudyData","ATR("&amp;A167&amp;",MAType:=Sim,Period:=21)","Bar",, "Close", "D",,,,,,"T"),"")</f>
        <v>1.0538384845148439</v>
      </c>
      <c r="P167" s="10">
        <f xml:space="preserve"> RTD("cqg.rtd",,"StudyData", $A167, "MA", "InputChoice=Close,MAType=Sim,Period=21", "MA","D",,"all",,,,"T")</f>
        <v>51.5857142857</v>
      </c>
      <c r="Q167" s="2">
        <f xml:space="preserve"> RTD("cqg.rtd",,"StudyData",$A167, "StdDev", "InputChoice=Close,Period1=21", "STDDEV","D",,"all",,,,"T")</f>
        <v>1.6207892593</v>
      </c>
      <c r="R167" s="2">
        <f t="shared" si="2"/>
        <v>0.99598742096624837</v>
      </c>
    </row>
    <row r="168" spans="1:18" x14ac:dyDescent="0.3">
      <c r="A168" t="s">
        <v>261</v>
      </c>
      <c r="B168" t="str">
        <f>PROPER(RTD("cqg.rtd", ,"ContractData",A168, "LongDescription",, "T"))</f>
        <v>Erie Indemnity Co</v>
      </c>
      <c r="C168" s="2">
        <f>RTD("cqg.rtd", ,"ContractData",A168, "LastTrade",, "T")</f>
        <v>249.45000000000002</v>
      </c>
      <c r="D168" s="2">
        <f>RTD("cqg.rtd", ,"ContractData",A168, "NetLastTrade",, "T")</f>
        <v>-3.1299999999999955</v>
      </c>
      <c r="E168" s="4">
        <f>IFERROR(RTD("cqg.rtd", ,"ContractData",A168, "PerCentNetLastTrade",, "T")/100,"")</f>
        <v>-1.2392113389817088E-2</v>
      </c>
      <c r="F168" s="2">
        <f>RTD("cqg.rtd", ,"ContractData",A168, "Open",, "T")</f>
        <v>249.31</v>
      </c>
      <c r="G168" s="2">
        <f>RTD("cqg.rtd", ,"ContractData",A168, "High",, "T")</f>
        <v>252.89000000000001</v>
      </c>
      <c r="H168" s="2">
        <f>RTD("cqg.rtd", ,"ContractData",A168, "Low",, "T")</f>
        <v>247.45000000000002</v>
      </c>
      <c r="I168" s="4">
        <f>IFERROR(RTD("cqg.rtd",,"StudyData",A168, "PCB","BaseType=Index,Index=1", "Close", "W","0","all",,,,"T")/100,"")</f>
        <v>-1.2392113389817071E-2</v>
      </c>
      <c r="J168" s="4">
        <f>IFERROR(RTD("cqg.rtd",,"StudyData",A168, "PCB","BaseType=Index,Index=1", "Close", "M","0","all",,,,"T")/100,"")</f>
        <v>3.0614774417451765E-2</v>
      </c>
      <c r="K168" s="4">
        <f>IFERROR(RTD("cqg.rtd",,"StudyData",A168, "PCB","BaseType=Index,Index=1", "Close", "Q","0","all",,,,"T")/100,"")</f>
        <v>4.0458811261731037E-2</v>
      </c>
      <c r="L168" s="4">
        <f>IFERROR(RTD("cqg.rtd",,"StudyData",A168, "PCB","BaseType=Index,Index=1", "Close", "A","0","all",,,,"T")/100,"")</f>
        <v>-0.12977498691784409</v>
      </c>
      <c r="M168" s="6">
        <f>RTD("cqg.rtd", ,"ContractData",A168, "T_CVol",, "T")</f>
        <v>52460.004853999999</v>
      </c>
      <c r="N168" s="8">
        <f xml:space="preserve"> IFERROR(M168/RTD("cqg.rtd",,"StudyData", $A168, "MA", "InputChoice=Vol,MAType=Sim,Period=21", "MA","D","-1","all",,,,"T"),"")</f>
        <v>0.17155350664212229</v>
      </c>
      <c r="O168" s="9">
        <f>IFERROR(D168/RTD("cqg.rtd",,"StudyData","ATR("&amp;A168&amp;",MAType:=Sim,Period:=21)","Bar",, "Close", "D",,,,,,"T"),"")</f>
        <v>-0.2535586159006436</v>
      </c>
      <c r="P168" s="10">
        <f xml:space="preserve"> RTD("cqg.rtd",,"StudyData", $A168, "MA", "InputChoice=Close,MAType=Sim,Period=21", "MA","D",,"all",,,,"T")</f>
        <v>234.38380952380001</v>
      </c>
      <c r="Q168" s="2">
        <f xml:space="preserve"> RTD("cqg.rtd",,"StudyData",$A168, "StdDev", "InputChoice=Close,Period1=21", "STDDEV","D",,"all",,,,"T")</f>
        <v>13.9218733264</v>
      </c>
      <c r="R168" s="2">
        <f t="shared" si="2"/>
        <v>1.082195630068695</v>
      </c>
    </row>
    <row r="169" spans="1:18" x14ac:dyDescent="0.3">
      <c r="A169" t="s">
        <v>262</v>
      </c>
      <c r="B169" t="str">
        <f>PROPER(RTD("cqg.rtd", ,"ContractData",A169, "LongDescription",, "T"))</f>
        <v>Eversource Energy</v>
      </c>
      <c r="C169" s="2">
        <f>RTD("cqg.rtd", ,"ContractData",A169, "LastTrade",, "T")</f>
        <v>71.34</v>
      </c>
      <c r="D169" s="2">
        <f>RTD("cqg.rtd", ,"ContractData",A169, "NetLastTrade",, "T")</f>
        <v>-0.98999999999999488</v>
      </c>
      <c r="E169" s="4">
        <f>IFERROR(RTD("cqg.rtd", ,"ContractData",A169, "PerCentNetLastTrade",, "T")/100,"")</f>
        <v>-1.3687266694317711E-2</v>
      </c>
      <c r="F169" s="2">
        <f>RTD("cqg.rtd", ,"ContractData",A169, "Open",, "T")</f>
        <v>71.710000000000008</v>
      </c>
      <c r="G169" s="2">
        <f>RTD("cqg.rtd", ,"ContractData",A169, "High",, "T")</f>
        <v>71.850000000000009</v>
      </c>
      <c r="H169" s="2">
        <f>RTD("cqg.rtd", ,"ContractData",A169, "Low",, "T")</f>
        <v>70.88</v>
      </c>
      <c r="I169" s="4">
        <f>IFERROR(RTD("cqg.rtd",,"StudyData",A169, "PCB","BaseType=Index,Index=1", "Close", "W","0","all",,,,"T")/100,"")</f>
        <v>-1.368726669431764E-2</v>
      </c>
      <c r="J169" s="4">
        <f>IFERROR(RTD("cqg.rtd",,"StudyData",A169, "PCB","BaseType=Index,Index=1", "Close", "M","0","all",,,,"T")/100,"")</f>
        <v>-3.4921078362899842E-3</v>
      </c>
      <c r="K169" s="4">
        <f>IFERROR(RTD("cqg.rtd",,"StudyData",A169, "PCB","BaseType=Index,Index=1", "Close", "Q","0","all",,,,"T")/100,"")</f>
        <v>-1.2868410128683998E-2</v>
      </c>
      <c r="L169" s="4">
        <f>IFERROR(RTD("cqg.rtd",,"StudyData",A169, "PCB","BaseType=Index,Index=1", "Close", "A","0","all",,,,"T")/100,"")</f>
        <v>5.9557403831872947E-2</v>
      </c>
      <c r="M169" s="6">
        <f>RTD("cqg.rtd", ,"ContractData",A169, "T_CVol",, "T")</f>
        <v>448685.89364800003</v>
      </c>
      <c r="N169" s="8">
        <f xml:space="preserve"> IFERROR(M169/RTD("cqg.rtd",,"StudyData", $A169, "MA", "InputChoice=Vol,MAType=Sim,Period=21", "MA","D","-1","all",,,,"T"),"")</f>
        <v>0.19425951089676557</v>
      </c>
      <c r="O169" s="9">
        <f>IFERROR(D169/RTD("cqg.rtd",,"StudyData","ATR("&amp;A169&amp;",MAType:=Sim,Period:=21)","Bar",, "Close", "D",,,,,,"T"),"")</f>
        <v>-0.60932004687902808</v>
      </c>
      <c r="P169" s="10">
        <f xml:space="preserve"> RTD("cqg.rtd",,"StudyData", $A169, "MA", "InputChoice=Close,MAType=Sim,Period=21", "MA","D",,"all",,,,"T")</f>
        <v>73.674285714299998</v>
      </c>
      <c r="Q169" s="2">
        <f xml:space="preserve"> RTD("cqg.rtd",,"StudyData",$A169, "StdDev", "InputChoice=Close,Period1=21", "STDDEV","D",,"all",,,,"T")</f>
        <v>1.2619243485</v>
      </c>
      <c r="R169" s="2">
        <f t="shared" ref="R169:R232" si="3">IFERROR(STANDARDIZE(C169,P169,Q169),"")</f>
        <v>-1.8497826094525147</v>
      </c>
    </row>
    <row r="170" spans="1:18" x14ac:dyDescent="0.3">
      <c r="A170" t="s">
        <v>263</v>
      </c>
      <c r="B170" t="str">
        <f>PROPER(RTD("cqg.rtd", ,"ContractData",A170, "LongDescription",, "T"))</f>
        <v>Essex Property Trust Inc</v>
      </c>
      <c r="C170" s="2">
        <f>RTD("cqg.rtd", ,"ContractData",A170, "LastTrade",, "T")</f>
        <v>282.53000000000003</v>
      </c>
      <c r="D170" s="2">
        <f>RTD("cqg.rtd", ,"ContractData",A170, "NetLastTrade",, "T")</f>
        <v>-5.5699999999999932</v>
      </c>
      <c r="E170" s="4">
        <f>IFERROR(RTD("cqg.rtd", ,"ContractData",A170, "PerCentNetLastTrade",, "T")/100,"")</f>
        <v>-1.93335647344672E-2</v>
      </c>
      <c r="F170" s="2">
        <f>RTD("cqg.rtd", ,"ContractData",A170, "Open",, "T")</f>
        <v>286.20999999999998</v>
      </c>
      <c r="G170" s="2">
        <f>RTD("cqg.rtd", ,"ContractData",A170, "High",, "T")</f>
        <v>286.20999999999998</v>
      </c>
      <c r="H170" s="2">
        <f>RTD("cqg.rtd", ,"ContractData",A170, "Low",, "T")</f>
        <v>281.59000000000003</v>
      </c>
      <c r="I170" s="4">
        <f>IFERROR(RTD("cqg.rtd",,"StudyData",A170, "PCB","BaseType=Index,Index=1", "Close", "W","0","all",,,,"T")/100,"")</f>
        <v>-1.9333564734467176E-2</v>
      </c>
      <c r="J170" s="4">
        <f>IFERROR(RTD("cqg.rtd",,"StudyData",A170, "PCB","BaseType=Index,Index=1", "Close", "M","0","all",,,,"T")/100,"")</f>
        <v>-5.6662208770322971E-3</v>
      </c>
      <c r="K170" s="4">
        <f>IFERROR(RTD("cqg.rtd",,"StudyData",A170, "PCB","BaseType=Index,Index=1", "Close", "Q","0","all",,,,"T")/100,"")</f>
        <v>-3.1071024383552252E-2</v>
      </c>
      <c r="L170" s="4">
        <f>IFERROR(RTD("cqg.rtd",,"StudyData",A170, "PCB","BaseType=Index,Index=1", "Close", "A","0","all",,,,"T")/100,"")</f>
        <v>7.9677468664017204E-2</v>
      </c>
      <c r="M170" s="6">
        <f>RTD("cqg.rtd", ,"ContractData",A170, "T_CVol",, "T")</f>
        <v>38363.484553000002</v>
      </c>
      <c r="N170" s="8">
        <f xml:space="preserve"> IFERROR(M170/RTD("cqg.rtd",,"StudyData", $A170, "MA", "InputChoice=Vol,MAType=Sim,Period=21", "MA","D","-1","all",,,,"T"),"")</f>
        <v>8.0106422208214387E-2</v>
      </c>
      <c r="O170" s="9">
        <f>IFERROR(D170/RTD("cqg.rtd",,"StudyData","ATR("&amp;A170&amp;",MAType:=Sim,Period:=21)","Bar",, "Close", "D",,,,,,"T"),"")</f>
        <v>-0.94804668504423961</v>
      </c>
      <c r="P170" s="10">
        <f xml:space="preserve"> RTD("cqg.rtd",,"StudyData", $A170, "MA", "InputChoice=Close,MAType=Sim,Period=21", "MA","D",,"all",,,,"T")</f>
        <v>291.00952380950002</v>
      </c>
      <c r="Q170" s="2">
        <f xml:space="preserve"> RTD("cqg.rtd",,"StudyData",$A170, "StdDev", "InputChoice=Close,Period1=21", "STDDEV","D",,"all",,,,"T")</f>
        <v>4.9474076677000003</v>
      </c>
      <c r="R170" s="2">
        <f t="shared" si="3"/>
        <v>-1.7139327055783213</v>
      </c>
    </row>
    <row r="171" spans="1:18" x14ac:dyDescent="0.3">
      <c r="A171" t="s">
        <v>264</v>
      </c>
      <c r="B171" t="str">
        <f>PROPER(RTD("cqg.rtd", ,"ContractData",A171, "LongDescription",, "T"))</f>
        <v>Eaton Corporation</v>
      </c>
      <c r="C171" s="2">
        <f>RTD("cqg.rtd", ,"ContractData",A171, "LastTrade",, "T")</f>
        <v>447.6</v>
      </c>
      <c r="D171" s="2">
        <f>RTD("cqg.rtd", ,"ContractData",A171, "NetLastTrade",, "T")</f>
        <v>-1.0799999999999841</v>
      </c>
      <c r="E171" s="4">
        <f>IFERROR(RTD("cqg.rtd", ,"ContractData",A171, "PerCentNetLastTrade",, "T")/100,"")</f>
        <v>-2.4070607114201658E-3</v>
      </c>
      <c r="F171" s="2">
        <f>RTD("cqg.rtd", ,"ContractData",A171, "Open",, "T")</f>
        <v>453.90000000000003</v>
      </c>
      <c r="G171" s="2">
        <f>RTD("cqg.rtd", ,"ContractData",A171, "High",, "T")</f>
        <v>453.93</v>
      </c>
      <c r="H171" s="2">
        <f>RTD("cqg.rtd", ,"ContractData",A171, "Low",, "T")</f>
        <v>445.22</v>
      </c>
      <c r="I171" s="4">
        <f>IFERROR(RTD("cqg.rtd",,"StudyData",A171, "PCB","BaseType=Index,Index=1", "Close", "W","0","all",,,,"T")/100,"")</f>
        <v>-2.4070607114201302E-3</v>
      </c>
      <c r="J171" s="4">
        <f>IFERROR(RTD("cqg.rtd",,"StudyData",A171, "PCB","BaseType=Index,Index=1", "Close", "M","0","all",,,,"T")/100,"")</f>
        <v>7.8034682080924941E-2</v>
      </c>
      <c r="K171" s="4">
        <f>IFERROR(RTD("cqg.rtd",,"StudyData",A171, "PCB","BaseType=Index,Index=1", "Close", "Q","0","all",,,,"T")/100,"")</f>
        <v>5.0408335680090156E-2</v>
      </c>
      <c r="L171" s="4">
        <f>IFERROR(RTD("cqg.rtd",,"StudyData",A171, "PCB","BaseType=Index,Index=1", "Close", "A","0","all",,,,"T")/100,"")</f>
        <v>0.40529339738155801</v>
      </c>
      <c r="M171" s="6">
        <f>RTD("cqg.rtd", ,"ContractData",A171, "T_CVol",, "T")</f>
        <v>343585.445588</v>
      </c>
      <c r="N171" s="8">
        <f xml:space="preserve"> IFERROR(M171/RTD("cqg.rtd",,"StudyData", $A171, "MA", "InputChoice=Vol,MAType=Sim,Period=21", "MA","D","-1","all",,,,"T"),"")</f>
        <v>0.1389507489351644</v>
      </c>
      <c r="O171" s="9">
        <f>IFERROR(D171/RTD("cqg.rtd",,"StudyData","ATR("&amp;A171&amp;",MAType:=Sim,Period:=21)","Bar",, "Close", "D",,,,,,"T"),"")</f>
        <v>-5.9829059829153645E-2</v>
      </c>
      <c r="P171" s="10">
        <f xml:space="preserve"> RTD("cqg.rtd",,"StudyData", $A171, "MA", "InputChoice=Close,MAType=Sim,Period=21", "MA","D",,"all",,,,"T")</f>
        <v>413.4085714286</v>
      </c>
      <c r="Q171" s="2">
        <f xml:space="preserve"> RTD("cqg.rtd",,"StudyData",$A171, "StdDev", "InputChoice=Close,Period1=21", "STDDEV","D",,"all",,,,"T")</f>
        <v>23.565882175700001</v>
      </c>
      <c r="R171" s="2">
        <f t="shared" si="3"/>
        <v>1.4508868505952464</v>
      </c>
    </row>
    <row r="172" spans="1:18" x14ac:dyDescent="0.3">
      <c r="A172" t="s">
        <v>265</v>
      </c>
      <c r="B172" t="str">
        <f>PROPER(RTD("cqg.rtd", ,"ContractData",A172, "LongDescription",, "T"))</f>
        <v>Entergy Corporation</v>
      </c>
      <c r="C172" s="2">
        <f>RTD("cqg.rtd", ,"ContractData",A172, "LastTrade",, "T")</f>
        <v>105.73</v>
      </c>
      <c r="D172" s="2">
        <f>RTD("cqg.rtd", ,"ContractData",A172, "NetLastTrade",, "T")</f>
        <v>-1.4500000000000028</v>
      </c>
      <c r="E172" s="4">
        <f>IFERROR(RTD("cqg.rtd", ,"ContractData",A172, "PerCentNetLastTrade",, "T")/100,"")</f>
        <v>-1.3528643403620078E-2</v>
      </c>
      <c r="F172" s="2">
        <f>RTD("cqg.rtd", ,"ContractData",A172, "Open",, "T")</f>
        <v>106.75</v>
      </c>
      <c r="G172" s="2">
        <f>RTD("cqg.rtd", ,"ContractData",A172, "High",, "T")</f>
        <v>107.01</v>
      </c>
      <c r="H172" s="2">
        <f>RTD("cqg.rtd", ,"ContractData",A172, "Low",, "T")</f>
        <v>105.52</v>
      </c>
      <c r="I172" s="4">
        <f>IFERROR(RTD("cqg.rtd",,"StudyData",A172, "PCB","BaseType=Index,Index=1", "Close", "W","0","all",,,,"T")/100,"")</f>
        <v>-1.3528643403620104E-2</v>
      </c>
      <c r="J172" s="4">
        <f>IFERROR(RTD("cqg.rtd",,"StudyData",A172, "PCB","BaseType=Index,Index=1", "Close", "M","0","all",,,,"T")/100,"")</f>
        <v>-1.7561791488570903E-2</v>
      </c>
      <c r="K172" s="4">
        <f>IFERROR(RTD("cqg.rtd",,"StudyData",A172, "PCB","BaseType=Index,Index=1", "Close", "Q","0","all",,,,"T")/100,"")</f>
        <v>-7.9488072436009014E-2</v>
      </c>
      <c r="L172" s="4">
        <f>IFERROR(RTD("cqg.rtd",,"StudyData",A172, "PCB","BaseType=Index,Index=1", "Close", "A","0","all",,,,"T")/100,"")</f>
        <v>0.14389267553824511</v>
      </c>
      <c r="M172" s="6">
        <f>RTD("cqg.rtd", ,"ContractData",A172, "T_CVol",, "T")</f>
        <v>431063.034621</v>
      </c>
      <c r="N172" s="8">
        <f xml:space="preserve"> IFERROR(M172/RTD("cqg.rtd",,"StudyData", $A172, "MA", "InputChoice=Vol,MAType=Sim,Period=21", "MA","D","-1","all",,,,"T"),"")</f>
        <v>0.15917808399252467</v>
      </c>
      <c r="O172" s="9">
        <f>IFERROR(D172/RTD("cqg.rtd",,"StudyData","ATR("&amp;A172&amp;",MAType:=Sim,Period:=21)","Bar",, "Close", "D",,,,,,"T"),"")</f>
        <v>-0.55043383947640878</v>
      </c>
      <c r="P172" s="10">
        <f xml:space="preserve"> RTD("cqg.rtd",,"StudyData", $A172, "MA", "InputChoice=Close,MAType=Sim,Period=21", "MA","D",,"all",,,,"T")</f>
        <v>111.240952381</v>
      </c>
      <c r="Q172" s="2">
        <f xml:space="preserve"> RTD("cqg.rtd",,"StudyData",$A172, "StdDev", "InputChoice=Close,Period1=21", "STDDEV","D",,"all",,,,"T")</f>
        <v>3.5278320669999998</v>
      </c>
      <c r="R172" s="2">
        <f t="shared" si="3"/>
        <v>-1.5621356902304033</v>
      </c>
    </row>
    <row r="173" spans="1:18" x14ac:dyDescent="0.3">
      <c r="A173" t="s">
        <v>266</v>
      </c>
      <c r="B173" t="str">
        <f>PROPER(RTD("cqg.rtd", ,"ContractData",A173, "LongDescription",, "T"))</f>
        <v>Evergy, Inc.</v>
      </c>
      <c r="C173" s="2">
        <f>RTD("cqg.rtd", ,"ContractData",A173, "LastTrade",, "T")</f>
        <v>82.460000000000008</v>
      </c>
      <c r="D173" s="2">
        <f>RTD("cqg.rtd", ,"ContractData",A173, "NetLastTrade",, "T")</f>
        <v>-0.91999999999998749</v>
      </c>
      <c r="E173" s="4">
        <f>IFERROR(RTD("cqg.rtd", ,"ContractData",A173, "PerCentNetLastTrade",, "T")/100,"")</f>
        <v>-1.1033821060206284E-2</v>
      </c>
      <c r="F173" s="2">
        <f>RTD("cqg.rtd", ,"ContractData",A173, "Open",, "T")</f>
        <v>82.86</v>
      </c>
      <c r="G173" s="2">
        <f>RTD("cqg.rtd", ,"ContractData",A173, "High",, "T")</f>
        <v>83.24</v>
      </c>
      <c r="H173" s="2">
        <f>RTD("cqg.rtd", ,"ContractData",A173, "Low",, "T")</f>
        <v>82.19</v>
      </c>
      <c r="I173" s="4">
        <f>IFERROR(RTD("cqg.rtd",,"StudyData",A173, "PCB","BaseType=Index,Index=1", "Close", "W","0","all",,,,"T")/100,"")</f>
        <v>-1.1033821060206138E-2</v>
      </c>
      <c r="J173" s="4">
        <f>IFERROR(RTD("cqg.rtd",,"StudyData",A173, "PCB","BaseType=Index,Index=1", "Close", "M","0","all",,,,"T")/100,"")</f>
        <v>-6.6257077460546579E-3</v>
      </c>
      <c r="K173" s="4">
        <f>IFERROR(RTD("cqg.rtd",,"StudyData",A173, "PCB","BaseType=Index,Index=1", "Close", "Q","0","all",,,,"T")/100,"")</f>
        <v>-4.5933125072312835E-2</v>
      </c>
      <c r="L173" s="4">
        <f>IFERROR(RTD("cqg.rtd",,"StudyData",A173, "PCB","BaseType=Index,Index=1", "Close", "A","0","all",,,,"T")/100,"")</f>
        <v>0.13753621189129553</v>
      </c>
      <c r="M173" s="6">
        <f>RTD("cqg.rtd", ,"ContractData",A173, "T_CVol",, "T")</f>
        <v>441444.42034499999</v>
      </c>
      <c r="N173" s="8">
        <f xml:space="preserve"> IFERROR(M173/RTD("cqg.rtd",,"StudyData", $A173, "MA", "InputChoice=Vol,MAType=Sim,Period=21", "MA","D","-1","all",,,,"T"),"")</f>
        <v>0.22888357596236752</v>
      </c>
      <c r="O173" s="9">
        <f>IFERROR(D173/RTD("cqg.rtd",,"StudyData","ATR("&amp;A173&amp;",MAType:=Sim,Period:=21)","Bar",, "Close", "D",,,,,,"T"),"")</f>
        <v>-0.56607090537511262</v>
      </c>
      <c r="P173" s="10">
        <f xml:space="preserve"> RTD("cqg.rtd",,"StudyData", $A173, "MA", "InputChoice=Close,MAType=Sim,Period=21", "MA","D",,"all",,,,"T")</f>
        <v>84.842380952400006</v>
      </c>
      <c r="Q173" s="2">
        <f xml:space="preserve"> RTD("cqg.rtd",,"StudyData",$A173, "StdDev", "InputChoice=Close,Period1=21", "STDDEV","D",,"all",,,,"T")</f>
        <v>1.495774699</v>
      </c>
      <c r="R173" s="2">
        <f t="shared" si="3"/>
        <v>-1.5927405069712295</v>
      </c>
    </row>
    <row r="174" spans="1:18" x14ac:dyDescent="0.3">
      <c r="A174" t="s">
        <v>267</v>
      </c>
      <c r="B174" t="str">
        <f>PROPER(RTD("cqg.rtd", ,"ContractData",A174, "LongDescription",, "T"))</f>
        <v>Edwards Lifesciences</v>
      </c>
      <c r="C174" s="2">
        <f>RTD("cqg.rtd", ,"ContractData",A174, "LastTrade",, "T")</f>
        <v>92.26</v>
      </c>
      <c r="D174" s="2">
        <f>RTD("cqg.rtd", ,"ContractData",A174, "NetLastTrade",, "T")</f>
        <v>2.5400000000000063</v>
      </c>
      <c r="E174" s="4">
        <f>IFERROR(RTD("cqg.rtd", ,"ContractData",A174, "PerCentNetLastTrade",, "T")/100,"")</f>
        <v>2.8310298707088722E-2</v>
      </c>
      <c r="F174" s="2">
        <f>RTD("cqg.rtd", ,"ContractData",A174, "Open",, "T")</f>
        <v>89.38</v>
      </c>
      <c r="G174" s="2">
        <f>RTD("cqg.rtd", ,"ContractData",A174, "High",, "T")</f>
        <v>92.41</v>
      </c>
      <c r="H174" s="2">
        <f>RTD("cqg.rtd", ,"ContractData",A174, "Low",, "T")</f>
        <v>88.600000000000009</v>
      </c>
      <c r="I174" s="4">
        <f>IFERROR(RTD("cqg.rtd",,"StudyData",A174, "PCB","BaseType=Index,Index=1", "Close", "W","0","all",,,,"T")/100,"")</f>
        <v>2.8310298707088791E-2</v>
      </c>
      <c r="J174" s="4">
        <f>IFERROR(RTD("cqg.rtd",,"StudyData",A174, "PCB","BaseType=Index,Index=1", "Close", "M","0","all",,,,"T")/100,"")</f>
        <v>7.1918206111304728E-2</v>
      </c>
      <c r="K174" s="4">
        <f>IFERROR(RTD("cqg.rtd",,"StudyData",A174, "PCB","BaseType=Index,Index=1", "Close", "Q","0","all",,,,"T")/100,"")</f>
        <v>1.9898297590095034E-2</v>
      </c>
      <c r="L174" s="4">
        <f>IFERROR(RTD("cqg.rtd",,"StudyData",A174, "PCB","BaseType=Index,Index=1", "Close", "A","0","all",,,,"T")/100,"")</f>
        <v>8.2228739002932622E-2</v>
      </c>
      <c r="M174" s="6">
        <f>RTD("cqg.rtd", ,"ContractData",A174, "T_CVol",, "T")</f>
        <v>1110944.635913</v>
      </c>
      <c r="N174" s="8">
        <f xml:space="preserve"> IFERROR(M174/RTD("cqg.rtd",,"StudyData", $A174, "MA", "InputChoice=Vol,MAType=Sim,Period=21", "MA","D","-1","all",,,,"T"),"")</f>
        <v>0.22150500500910478</v>
      </c>
      <c r="O174" s="9">
        <f>IFERROR(D174/RTD("cqg.rtd",,"StudyData","ATR("&amp;A174&amp;",MAType:=Sim,Period:=21)","Bar",, "Close", "D",,,,,,"T"),"")</f>
        <v>1.0083175803593278</v>
      </c>
      <c r="P174" s="10">
        <f xml:space="preserve"> RTD("cqg.rtd",,"StudyData", $A174, "MA", "InputChoice=Close,MAType=Sim,Period=21", "MA","D",,"all",,,,"T")</f>
        <v>87.011904761899999</v>
      </c>
      <c r="Q174" s="2">
        <f xml:space="preserve"> RTD("cqg.rtd",,"StudyData",$A174, "StdDev", "InputChoice=Close,Period1=21", "STDDEV","D",,"all",,,,"T")</f>
        <v>2.7990127834999998</v>
      </c>
      <c r="R174" s="2">
        <f t="shared" si="3"/>
        <v>1.8749808036023237</v>
      </c>
    </row>
    <row r="175" spans="1:18" x14ac:dyDescent="0.3">
      <c r="A175" t="s">
        <v>32</v>
      </c>
      <c r="B175" t="str">
        <f>PROPER(RTD("cqg.rtd", ,"ContractData",A175, "LongDescription",, "T"))</f>
        <v>Exelon Corp Cmn Stk</v>
      </c>
      <c r="C175" s="2">
        <f>RTD("cqg.rtd", ,"ContractData",A175, "LastTrade",, "T")</f>
        <v>44.59</v>
      </c>
      <c r="D175" s="2">
        <f>RTD("cqg.rtd", ,"ContractData",A175, "NetLastTrade",, "T")</f>
        <v>-1.019999999999996</v>
      </c>
      <c r="E175" s="4">
        <f>IFERROR(RTD("cqg.rtd", ,"ContractData",A175, "PerCentNetLastTrade",, "T")/100,"")</f>
        <v>-2.2363516772637579E-2</v>
      </c>
      <c r="F175" s="2">
        <f>RTD("cqg.rtd", ,"ContractData",A175, "Open",, "T")</f>
        <v>45.32</v>
      </c>
      <c r="G175" s="2">
        <f>RTD("cqg.rtd", ,"ContractData",A175, "High",, "T")</f>
        <v>45.410000000000004</v>
      </c>
      <c r="H175" s="2">
        <f>RTD("cqg.rtd", ,"ContractData",A175, "Low",, "T")</f>
        <v>44.53</v>
      </c>
      <c r="I175" s="4">
        <f>IFERROR(RTD("cqg.rtd",,"StudyData",A175, "PCB","BaseType=Index,Index=1", "Close", "W","0","all",,,,"T")/100,"")</f>
        <v>-2.2363516772637492E-2</v>
      </c>
      <c r="J175" s="4">
        <f>IFERROR(RTD("cqg.rtd",,"StudyData",A175, "PCB","BaseType=Index,Index=1", "Close", "M","0","all",,,,"T")/100,"")</f>
        <v>-2.6844172850283652E-2</v>
      </c>
      <c r="K175" s="4">
        <f>IFERROR(RTD("cqg.rtd",,"StudyData",A175, "PCB","BaseType=Index,Index=1", "Close", "Q","0","all",,,,"T")/100,"")</f>
        <v>-4.3543543543543423E-2</v>
      </c>
      <c r="L175" s="4">
        <f>IFERROR(RTD("cqg.rtd",,"StudyData",A175, "PCB","BaseType=Index,Index=1", "Close", "A","0","all",,,,"T")/100,"")</f>
        <v>2.2941041523285154E-2</v>
      </c>
      <c r="M175" s="6">
        <f>RTD("cqg.rtd", ,"ContractData",A175, "T_CVol",, "T")</f>
        <v>1693823.6563200001</v>
      </c>
      <c r="N175" s="8">
        <f xml:space="preserve"> IFERROR(M175/RTD("cqg.rtd",,"StudyData", $A175, "MA", "InputChoice=Vol,MAType=Sim,Period=21", "MA","D","-1","all",,,,"T"),"")</f>
        <v>0.19752041263413461</v>
      </c>
      <c r="O175" s="9">
        <f>IFERROR(D175/RTD("cqg.rtd",,"StudyData","ATR("&amp;A175&amp;",MAType:=Sim,Period:=21)","Bar",, "Close", "D",,,,,,"T"),"")</f>
        <v>-0.87144019526298599</v>
      </c>
      <c r="P175" s="10">
        <f xml:space="preserve"> RTD("cqg.rtd",,"StudyData", $A175, "MA", "InputChoice=Close,MAType=Sim,Period=21", "MA","D",,"all",,,,"T")</f>
        <v>46.2761904762</v>
      </c>
      <c r="Q175" s="2">
        <f xml:space="preserve"> RTD("cqg.rtd",,"StudyData",$A175, "StdDev", "InputChoice=Close,Period1=21", "STDDEV","D",,"all",,,,"T")</f>
        <v>0.78089982400000002</v>
      </c>
      <c r="R175" s="2">
        <f t="shared" si="3"/>
        <v>-2.159291658644293</v>
      </c>
    </row>
    <row r="176" spans="1:18" x14ac:dyDescent="0.3">
      <c r="A176" t="s">
        <v>268</v>
      </c>
      <c r="B176" t="str">
        <f>PROPER(RTD("cqg.rtd", ,"ContractData",A176, "LongDescription",, "T"))</f>
        <v>Expand Energy Cor Cs</v>
      </c>
      <c r="C176" s="2">
        <f>RTD("cqg.rtd", ,"ContractData",A176, "LastTrade",, "T")</f>
        <v>95.3</v>
      </c>
      <c r="D176" s="2">
        <f>RTD("cqg.rtd", ,"ContractData",A176, "NetLastTrade",, "T")</f>
        <v>2.4599999999999937</v>
      </c>
      <c r="E176" s="4">
        <f>IFERROR(RTD("cqg.rtd", ,"ContractData",A176, "PerCentNetLastTrade",, "T")/100,"")</f>
        <v>2.6497199482981473E-2</v>
      </c>
      <c r="F176" s="2">
        <f>RTD("cqg.rtd", ,"ContractData",A176, "Open",, "T")</f>
        <v>94.03</v>
      </c>
      <c r="G176" s="2">
        <f>RTD("cqg.rtd", ,"ContractData",A176, "High",, "T")</f>
        <v>95.39</v>
      </c>
      <c r="H176" s="2">
        <f>RTD("cqg.rtd", ,"ContractData",A176, "Low",, "T")</f>
        <v>93.33</v>
      </c>
      <c r="I176" s="4">
        <f>IFERROR(RTD("cqg.rtd",,"StudyData",A176, "PCB","BaseType=Index,Index=1", "Close", "W","0","all",,,,"T")/100,"")</f>
        <v>2.64971994829814E-2</v>
      </c>
      <c r="J176" s="4">
        <f>IFERROR(RTD("cqg.rtd",,"StudyData",A176, "PCB","BaseType=Index,Index=1", "Close", "M","0","all",,,,"T")/100,"")</f>
        <v>1.3506327767733662E-2</v>
      </c>
      <c r="K176" s="4">
        <f>IFERROR(RTD("cqg.rtd",,"StudyData",A176, "PCB","BaseType=Index,Index=1", "Close", "Q","0","all",,,,"T")/100,"")</f>
        <v>4.5070731439850853E-2</v>
      </c>
      <c r="L176" s="4">
        <f>IFERROR(RTD("cqg.rtd",,"StudyData",A176, "PCB","BaseType=Index,Index=1", "Close", "A","0","all",,,,"T")/100,"")</f>
        <v>-0.13646248640811889</v>
      </c>
      <c r="M176" s="6">
        <f>RTD("cqg.rtd", ,"ContractData",A176, "T_CVol",, "T")</f>
        <v>619959.96545699995</v>
      </c>
      <c r="N176" s="8">
        <f xml:space="preserve"> IFERROR(M176/RTD("cqg.rtd",,"StudyData", $A176, "MA", "InputChoice=Vol,MAType=Sim,Period=21", "MA","D","-1","all",,,,"T"),"")</f>
        <v>0.16256521694252277</v>
      </c>
      <c r="O176" s="9">
        <f>IFERROR(D176/RTD("cqg.rtd",,"StudyData","ATR("&amp;A176&amp;",MAType:=Sim,Period:=21)","Bar",, "Close", "D",,,,,,"T"),"")</f>
        <v>0.9554281486819961</v>
      </c>
      <c r="P176" s="10">
        <f xml:space="preserve"> RTD("cqg.rtd",,"StudyData", $A176, "MA", "InputChoice=Close,MAType=Sim,Period=21", "MA","D",,"all",,,,"T")</f>
        <v>90.828095238100005</v>
      </c>
      <c r="Q176" s="2">
        <f xml:space="preserve"> RTD("cqg.rtd",,"StudyData",$A176, "StdDev", "InputChoice=Close,Period1=21", "STDDEV","D",,"all",,,,"T")</f>
        <v>2.5848673522999999</v>
      </c>
      <c r="R176" s="2">
        <f t="shared" si="3"/>
        <v>1.7300325906166587</v>
      </c>
    </row>
    <row r="177" spans="1:18" x14ac:dyDescent="0.3">
      <c r="A177" t="s">
        <v>269</v>
      </c>
      <c r="B177" t="str">
        <f>PROPER(RTD("cqg.rtd", ,"ContractData",A177, "LongDescription",, "T"))</f>
        <v>Expeditors Intl Of Wa Inc</v>
      </c>
      <c r="C177" s="2">
        <f>RTD("cqg.rtd", ,"ContractData",A177, "LastTrade",, "T")</f>
        <v>179.53</v>
      </c>
      <c r="D177" s="2">
        <f>RTD("cqg.rtd", ,"ContractData",A177, "NetLastTrade",, "T")</f>
        <v>0.81999999999999318</v>
      </c>
      <c r="E177" s="4">
        <f>IFERROR(RTD("cqg.rtd", ,"ContractData",A177, "PerCentNetLastTrade",, "T")/100,"")</f>
        <v>4.5884393710480661E-3</v>
      </c>
      <c r="F177" s="2">
        <f>RTD("cqg.rtd", ,"ContractData",A177, "Open",, "T")</f>
        <v>178.22</v>
      </c>
      <c r="G177" s="2">
        <f>RTD("cqg.rtd", ,"ContractData",A177, "High",, "T")</f>
        <v>180.29</v>
      </c>
      <c r="H177" s="2">
        <f>RTD("cqg.rtd", ,"ContractData",A177, "Low",, "T")</f>
        <v>178.22</v>
      </c>
      <c r="I177" s="4">
        <f>IFERROR(RTD("cqg.rtd",,"StudyData",A177, "PCB","BaseType=Index,Index=1", "Close", "W","0","all",,,,"T")/100,"")</f>
        <v>4.5884393710480288E-3</v>
      </c>
      <c r="J177" s="4">
        <f>IFERROR(RTD("cqg.rtd",,"StudyData",A177, "PCB","BaseType=Index,Index=1", "Close", "M","0","all",,,,"T")/100,"")</f>
        <v>6.9331109655131243E-2</v>
      </c>
      <c r="K177" s="4">
        <f>IFERROR(RTD("cqg.rtd",,"StudyData",A177, "PCB","BaseType=Index,Index=1", "Close", "Q","0","all",,,,"T")/100,"")</f>
        <v>0.10154620198797407</v>
      </c>
      <c r="L177" s="4">
        <f>IFERROR(RTD("cqg.rtd",,"StudyData",A177, "PCB","BaseType=Index,Index=1", "Close", "A","0","all",,,,"T")/100,"")</f>
        <v>0.2048184685591572</v>
      </c>
      <c r="M177" s="6">
        <f>RTD("cqg.rtd", ,"ContractData",A177, "T_CVol",, "T")</f>
        <v>160479.18663000001</v>
      </c>
      <c r="N177" s="8">
        <f xml:space="preserve"> IFERROR(M177/RTD("cqg.rtd",,"StudyData", $A177, "MA", "InputChoice=Vol,MAType=Sim,Period=21", "MA","D","-1","all",,,,"T"),"")</f>
        <v>0.11589232933545128</v>
      </c>
      <c r="O177" s="9">
        <f>IFERROR(D177/RTD("cqg.rtd",,"StudyData","ATR("&amp;A177&amp;",MAType:=Sim,Period:=21)","Bar",, "Close", "D",,,,,,"T"),"")</f>
        <v>0.17512458049354018</v>
      </c>
      <c r="P177" s="10">
        <f xml:space="preserve"> RTD("cqg.rtd",,"StudyData", $A177, "MA", "InputChoice=Close,MAType=Sim,Period=21", "MA","D",,"all",,,,"T")</f>
        <v>176.14904761899999</v>
      </c>
      <c r="Q177" s="2">
        <f xml:space="preserve"> RTD("cqg.rtd",,"StudyData",$A177, "StdDev", "InputChoice=Close,Period1=21", "STDDEV","D",,"all",,,,"T")</f>
        <v>4.5731513618999999</v>
      </c>
      <c r="R177" s="2">
        <f t="shared" si="3"/>
        <v>0.73930471866020531</v>
      </c>
    </row>
    <row r="178" spans="1:18" x14ac:dyDescent="0.3">
      <c r="A178" t="s">
        <v>270</v>
      </c>
      <c r="B178" t="str">
        <f>PROPER(RTD("cqg.rtd", ,"ContractData",A178, "LongDescription",, "T"))</f>
        <v>Expedia Group, Inc.</v>
      </c>
      <c r="C178" s="2">
        <f>RTD("cqg.rtd", ,"ContractData",A178, "LastTrade",, "T")</f>
        <v>309.85000000000002</v>
      </c>
      <c r="D178" s="2">
        <f>RTD("cqg.rtd", ,"ContractData",A178, "NetLastTrade",, "T")</f>
        <v>-0.82999999999998408</v>
      </c>
      <c r="E178" s="4">
        <f>IFERROR(RTD("cqg.rtd", ,"ContractData",A178, "PerCentNetLastTrade",, "T")/100,"")</f>
        <v>-2.671559160551049E-3</v>
      </c>
      <c r="F178" s="2">
        <f>RTD("cqg.rtd", ,"ContractData",A178, "Open",, "T")</f>
        <v>307.53000000000003</v>
      </c>
      <c r="G178" s="2">
        <f>RTD("cqg.rtd", ,"ContractData",A178, "High",, "T")</f>
        <v>312.34000000000003</v>
      </c>
      <c r="H178" s="2">
        <f>RTD("cqg.rtd", ,"ContractData",A178, "Low",, "T")</f>
        <v>304.2</v>
      </c>
      <c r="I178" s="4">
        <f>IFERROR(RTD("cqg.rtd",,"StudyData",A178, "PCB","BaseType=Index,Index=1", "Close", "W","0","all",,,,"T")/100,"")</f>
        <v>-2.6715591605509983E-3</v>
      </c>
      <c r="J178" s="4">
        <f>IFERROR(RTD("cqg.rtd",,"StudyData",A178, "PCB","BaseType=Index,Index=1", "Close", "M","0","all",,,,"T")/100,"")</f>
        <v>5.1265522155119807E-2</v>
      </c>
      <c r="K178" s="4">
        <f>IFERROR(RTD("cqg.rtd",,"StudyData",A178, "PCB","BaseType=Index,Index=1", "Close", "Q","0","all",,,,"T")/100,"")</f>
        <v>0.21091918086603104</v>
      </c>
      <c r="L178" s="4">
        <f>IFERROR(RTD("cqg.rtd",,"StudyData",A178, "PCB","BaseType=Index,Index=1", "Close", "A","0","all",,,,"T")/100,"")</f>
        <v>9.3678302919063997E-2</v>
      </c>
      <c r="M178" s="6">
        <f>RTD("cqg.rtd", ,"ContractData",A178, "T_CVol",, "T")</f>
        <v>444243.75116500002</v>
      </c>
      <c r="N178" s="8">
        <f xml:space="preserve"> IFERROR(M178/RTD("cqg.rtd",,"StudyData", $A178, "MA", "InputChoice=Vol,MAType=Sim,Period=21", "MA","D","-1","all",,,,"T"),"")</f>
        <v>0.27134991288618643</v>
      </c>
      <c r="O178" s="9">
        <f>IFERROR(D178/RTD("cqg.rtd",,"StudyData","ATR("&amp;A178&amp;",MAType:=Sim,Period:=21)","Bar",, "Close", "D",,,,,,"T"),"")</f>
        <v>-6.6473437321179094E-2</v>
      </c>
      <c r="P178" s="10">
        <f xml:space="preserve"> RTD("cqg.rtd",,"StudyData", $A178, "MA", "InputChoice=Close,MAType=Sim,Period=21", "MA","D",,"all",,,,"T")</f>
        <v>284.3019047619</v>
      </c>
      <c r="Q178" s="2">
        <f xml:space="preserve"> RTD("cqg.rtd",,"StudyData",$A178, "StdDev", "InputChoice=Close,Period1=21", "STDDEV","D",,"all",,,,"T")</f>
        <v>20.448445189200001</v>
      </c>
      <c r="R178" s="2">
        <f t="shared" si="3"/>
        <v>1.249390601667526</v>
      </c>
    </row>
    <row r="179" spans="1:18" x14ac:dyDescent="0.3">
      <c r="A179" t="s">
        <v>271</v>
      </c>
      <c r="B179" t="str">
        <f>PROPER(RTD("cqg.rtd", ,"ContractData",A179, "LongDescription",, "T"))</f>
        <v>Extra Space Storage Inc</v>
      </c>
      <c r="C179" s="2">
        <f>RTD("cqg.rtd", ,"ContractData",A179, "LastTrade",, "T")</f>
        <v>145.63</v>
      </c>
      <c r="D179" s="2">
        <f>RTD("cqg.rtd", ,"ContractData",A179, "NetLastTrade",, "T")</f>
        <v>-3.9099999999999966</v>
      </c>
      <c r="E179" s="4">
        <f>IFERROR(RTD("cqg.rtd", ,"ContractData",A179, "PerCentNetLastTrade",, "T")/100,"")</f>
        <v>-2.6146850341045871E-2</v>
      </c>
      <c r="F179" s="2">
        <f>RTD("cqg.rtd", ,"ContractData",A179, "Open",, "T")</f>
        <v>148.30000000000001</v>
      </c>
      <c r="G179" s="2">
        <f>RTD("cqg.rtd", ,"ContractData",A179, "High",, "T")</f>
        <v>148.30000000000001</v>
      </c>
      <c r="H179" s="2">
        <f>RTD("cqg.rtd", ,"ContractData",A179, "Low",, "T")</f>
        <v>145.42000000000002</v>
      </c>
      <c r="I179" s="4">
        <f>IFERROR(RTD("cqg.rtd",,"StudyData",A179, "PCB","BaseType=Index,Index=1", "Close", "W","0","all",,,,"T")/100,"")</f>
        <v>-2.6146850341045851E-2</v>
      </c>
      <c r="J179" s="4">
        <f>IFERROR(RTD("cqg.rtd",,"StudyData",A179, "PCB","BaseType=Index,Index=1", "Close", "M","0","all",,,,"T")/100,"")</f>
        <v>-1.6279383950283687E-2</v>
      </c>
      <c r="K179" s="4">
        <f>IFERROR(RTD("cqg.rtd",,"StudyData",A179, "PCB","BaseType=Index,Index=1", "Close", "Q","0","all",,,,"T")/100,"")</f>
        <v>2.2711631108051208E-3</v>
      </c>
      <c r="L179" s="4">
        <f>IFERROR(RTD("cqg.rtd",,"StudyData",A179, "PCB","BaseType=Index,Index=1", "Close", "A","0","all",,,,"T")/100,"")</f>
        <v>0.11833819689755795</v>
      </c>
      <c r="M179" s="6">
        <f>RTD("cqg.rtd", ,"ContractData",A179, "T_CVol",, "T")</f>
        <v>127215.587441</v>
      </c>
      <c r="N179" s="8">
        <f xml:space="preserve"> IFERROR(M179/RTD("cqg.rtd",,"StudyData", $A179, "MA", "InputChoice=Vol,MAType=Sim,Period=21", "MA","D","-1","all",,,,"T"),"")</f>
        <v>9.5321647141061033E-2</v>
      </c>
      <c r="O179" s="9">
        <f>IFERROR(D179/RTD("cqg.rtd",,"StudyData","ATR("&amp;A179&amp;",MAType:=Sim,Period:=21)","Bar",, "Close", "D",,,,,,"T"),"")</f>
        <v>-1.1198854337243842</v>
      </c>
      <c r="P179" s="10">
        <f xml:space="preserve"> RTD("cqg.rtd",,"StudyData", $A179, "MA", "InputChoice=Close,MAType=Sim,Period=21", "MA","D",,"all",,,,"T")</f>
        <v>148.0428571429</v>
      </c>
      <c r="Q179" s="2">
        <f xml:space="preserve"> RTD("cqg.rtd",,"StudyData",$A179, "StdDev", "InputChoice=Close,Period1=21", "STDDEV","D",,"all",,,,"T")</f>
        <v>2.3345482745999999</v>
      </c>
      <c r="R179" s="2">
        <f t="shared" si="3"/>
        <v>-1.0335434778333836</v>
      </c>
    </row>
    <row r="180" spans="1:18" x14ac:dyDescent="0.3">
      <c r="A180" t="s">
        <v>272</v>
      </c>
      <c r="B180" t="str">
        <f>PROPER(RTD("cqg.rtd", ,"ContractData",A180, "LongDescription",, "T"))</f>
        <v>Ford Motor Company</v>
      </c>
      <c r="C180" s="2">
        <f>RTD("cqg.rtd", ,"ContractData",A180, "LastTrade",, "T")</f>
        <v>14.05</v>
      </c>
      <c r="D180" s="2">
        <f>RTD("cqg.rtd", ,"ContractData",A180, "NetLastTrade",, "T")</f>
        <v>7.0000000000000284E-2</v>
      </c>
      <c r="E180" s="4">
        <f>IFERROR(RTD("cqg.rtd", ,"ContractData",A180, "PerCentNetLastTrade",, "T")/100,"")</f>
        <v>5.0071530758226037E-3</v>
      </c>
      <c r="F180" s="2">
        <f>RTD("cqg.rtd", ,"ContractData",A180, "Open",, "T")</f>
        <v>13.94</v>
      </c>
      <c r="G180" s="2">
        <f>RTD("cqg.rtd", ,"ContractData",A180, "High",, "T")</f>
        <v>14.05</v>
      </c>
      <c r="H180" s="2">
        <f>RTD("cqg.rtd", ,"ContractData",A180, "Low",, "T")</f>
        <v>13.76</v>
      </c>
      <c r="I180" s="4">
        <f>IFERROR(RTD("cqg.rtd",,"StudyData",A180, "PCB","BaseType=Index,Index=1", "Close", "W","0","all",,,,"T")/100,"")</f>
        <v>5.0071530758226245E-3</v>
      </c>
      <c r="J180" s="4">
        <f>IFERROR(RTD("cqg.rtd",,"StudyData",A180, "PCB","BaseType=Index,Index=1", "Close", "M","0","all",,,,"T")/100,"")</f>
        <v>-4.291553133514979E-2</v>
      </c>
      <c r="K180" s="4">
        <f>IFERROR(RTD("cqg.rtd",,"StudyData",A180, "PCB","BaseType=Index,Index=1", "Close", "Q","0","all",,,,"T")/100,"")</f>
        <v>1.0791366906474847E-2</v>
      </c>
      <c r="L180" s="4">
        <f>IFERROR(RTD("cqg.rtd",,"StudyData",A180, "PCB","BaseType=Index,Index=1", "Close", "A","0","all",,,,"T")/100,"")</f>
        <v>7.088414634146338E-2</v>
      </c>
      <c r="M180" s="6">
        <f>RTD("cqg.rtd", ,"ContractData",A180, "T_CVol",, "T")</f>
        <v>16780536.185761999</v>
      </c>
      <c r="N180" s="8">
        <f xml:space="preserve"> IFERROR(M180/RTD("cqg.rtd",,"StudyData", $A180, "MA", "InputChoice=Vol,MAType=Sim,Period=21", "MA","D","-1","all",,,,"T"),"")</f>
        <v>0.30613492672316361</v>
      </c>
      <c r="O180" s="9">
        <f>IFERROR(D180/RTD("cqg.rtd",,"StudyData","ATR("&amp;A180&amp;",MAType:=Sim,Period:=21)","Bar",, "Close", "D",,,,,,"T"),"")</f>
        <v>0.14497041418831683</v>
      </c>
      <c r="P180" s="10">
        <f xml:space="preserve"> RTD("cqg.rtd",,"StudyData", $A180, "MA", "InputChoice=Close,MAType=Sim,Period=21", "MA","D",,"all",,,,"T")</f>
        <v>14.317619047599999</v>
      </c>
      <c r="Q180" s="2">
        <f xml:space="preserve"> RTD("cqg.rtd",,"StudyData",$A180, "StdDev", "InputChoice=Close,Period1=21", "STDDEV","D",,"all",,,,"T")</f>
        <v>0.37598004959999998</v>
      </c>
      <c r="R180" s="2">
        <f t="shared" si="3"/>
        <v>-0.71179055347408637</v>
      </c>
    </row>
    <row r="181" spans="1:18" x14ac:dyDescent="0.3">
      <c r="A181" t="s">
        <v>33</v>
      </c>
      <c r="B181" t="str">
        <f>PROPER(RTD("cqg.rtd", ,"ContractData",A181, "LongDescription",, "T"))</f>
        <v>Diamondback Energy</v>
      </c>
      <c r="C181" s="2">
        <f>RTD("cqg.rtd", ,"ContractData",A181, "LastTrade",, "T")</f>
        <v>196.32</v>
      </c>
      <c r="D181" s="2">
        <f>RTD("cqg.rtd", ,"ContractData",A181, "NetLastTrade",, "T")</f>
        <v>8.2800000000000011</v>
      </c>
      <c r="E181" s="4">
        <f>IFERROR(RTD("cqg.rtd", ,"ContractData",A181, "PerCentNetLastTrade",, "T")/100,"")</f>
        <v>4.4033184428844921E-2</v>
      </c>
      <c r="F181" s="2">
        <f>RTD("cqg.rtd", ,"ContractData",A181, "Open",, "T")</f>
        <v>190.8</v>
      </c>
      <c r="G181" s="2">
        <f>RTD("cqg.rtd", ,"ContractData",A181, "High",, "T")</f>
        <v>196.46</v>
      </c>
      <c r="H181" s="2">
        <f>RTD("cqg.rtd", ,"ContractData",A181, "Low",, "T")</f>
        <v>190.8</v>
      </c>
      <c r="I181" s="4">
        <f>IFERROR(RTD("cqg.rtd",,"StudyData",A181, "PCB","BaseType=Index,Index=1", "Close", "W","0","all",,,,"T")/100,"")</f>
        <v>4.4033184428844942E-2</v>
      </c>
      <c r="J181" s="4">
        <f>IFERROR(RTD("cqg.rtd",,"StudyData",A181, "PCB","BaseType=Index,Index=1", "Close", "M","0","all",,,,"T")/100,"")</f>
        <v>-3.2668144863266933E-2</v>
      </c>
      <c r="K181" s="4">
        <f>IFERROR(RTD("cqg.rtd",,"StudyData",A181, "PCB","BaseType=Index,Index=1", "Close", "Q","0","all",,,,"T")/100,"")</f>
        <v>0.11685060871543972</v>
      </c>
      <c r="L181" s="4">
        <f>IFERROR(RTD("cqg.rtd",,"StudyData",A181, "PCB","BaseType=Index,Index=1", "Close", "A","0","all",,,,"T")/100,"")</f>
        <v>0.30592696068648961</v>
      </c>
      <c r="M181" s="6">
        <f>RTD("cqg.rtd", ,"ContractData",A181, "T_CVol",, "T")</f>
        <v>410344.41782600002</v>
      </c>
      <c r="N181" s="8">
        <f xml:space="preserve"> IFERROR(M181/RTD("cqg.rtd",,"StudyData", $A181, "MA", "InputChoice=Vol,MAType=Sim,Period=21", "MA","D","-1","all",,,,"T"),"")</f>
        <v>0.21077396368486825</v>
      </c>
      <c r="O181" s="9">
        <f>IFERROR(D181/RTD("cqg.rtd",,"StudyData","ATR("&amp;A181&amp;",MAType:=Sim,Period:=21)","Bar",, "Close", "D",,,,,,"T"),"")</f>
        <v>1.2668852459044087</v>
      </c>
      <c r="P181" s="10">
        <f xml:space="preserve"> RTD("cqg.rtd",,"StudyData", $A181, "MA", "InputChoice=Close,MAType=Sim,Period=21", "MA","D",,"all",,,,"T")</f>
        <v>195.46761904760001</v>
      </c>
      <c r="Q181" s="2">
        <f xml:space="preserve"> RTD("cqg.rtd",,"StudyData",$A181, "StdDev", "InputChoice=Close,Period1=21", "STDDEV","D",,"all",,,,"T")</f>
        <v>5.6688328393000003</v>
      </c>
      <c r="R181" s="2">
        <f t="shared" si="3"/>
        <v>0.1503626895629607</v>
      </c>
    </row>
    <row r="182" spans="1:18" x14ac:dyDescent="0.3">
      <c r="A182" t="s">
        <v>34</v>
      </c>
      <c r="B182" t="str">
        <f>PROPER(RTD("cqg.rtd", ,"ContractData",A182, "LongDescription",, "T"))</f>
        <v>Fastenal Co</v>
      </c>
      <c r="C182" s="2">
        <f>RTD("cqg.rtd", ,"ContractData",A182, "LastTrade",, "T")</f>
        <v>51.9</v>
      </c>
      <c r="D182" s="2">
        <f>RTD("cqg.rtd", ,"ContractData",A182, "NetLastTrade",, "T")</f>
        <v>5.9999999999995168E-2</v>
      </c>
      <c r="E182" s="4">
        <f>IFERROR(RTD("cqg.rtd", ,"ContractData",A182, "PerCentNetLastTrade",, "T")/100,"")</f>
        <v>1.1574074074074073E-3</v>
      </c>
      <c r="F182" s="2">
        <f>RTD("cqg.rtd", ,"ContractData",A182, "Open",, "T")</f>
        <v>51.7</v>
      </c>
      <c r="G182" s="2">
        <f>RTD("cqg.rtd", ,"ContractData",A182, "High",, "T")</f>
        <v>51.96</v>
      </c>
      <c r="H182" s="2">
        <f>RTD("cqg.rtd", ,"ContractData",A182, "Low",, "T")</f>
        <v>51.28</v>
      </c>
      <c r="I182" s="4">
        <f>IFERROR(RTD("cqg.rtd",,"StudyData",A182, "PCB","BaseType=Index,Index=1", "Close", "W","0","all",,,,"T")/100,"")</f>
        <v>1.1574074074073141E-3</v>
      </c>
      <c r="J182" s="4">
        <f>IFERROR(RTD("cqg.rtd",,"StudyData",A182, "PCB","BaseType=Index,Index=1", "Close", "M","0","all",,,,"T")/100,"")</f>
        <v>8.7822259484384768E-2</v>
      </c>
      <c r="K182" s="4">
        <f>IFERROR(RTD("cqg.rtd",,"StudyData",A182, "PCB","BaseType=Index,Index=1", "Close", "Q","0","all",,,,"T")/100,"")</f>
        <v>8.0574640849469026E-2</v>
      </c>
      <c r="L182" s="4">
        <f>IFERROR(RTD("cqg.rtd",,"StudyData",A182, "PCB","BaseType=Index,Index=1", "Close", "A","0","all",,,,"T")/100,"")</f>
        <v>0.29329678544729615</v>
      </c>
      <c r="M182" s="6">
        <f>RTD("cqg.rtd", ,"ContractData",A182, "T_CVol",, "T")</f>
        <v>1746685.866352</v>
      </c>
      <c r="N182" s="8">
        <f xml:space="preserve"> IFERROR(M182/RTD("cqg.rtd",,"StudyData", $A182, "MA", "InputChoice=Vol,MAType=Sim,Period=21", "MA","D","-1","all",,,,"T"),"")</f>
        <v>0.18842544716021439</v>
      </c>
      <c r="O182" s="9">
        <f>IFERROR(D182/RTD("cqg.rtd",,"StudyData","ATR("&amp;A182&amp;",MAType:=Sim,Period:=21)","Bar",, "Close", "D",,,,,,"T"),"")</f>
        <v>4.1325024598361133E-2</v>
      </c>
      <c r="P182" s="10">
        <f xml:space="preserve"> RTD("cqg.rtd",,"StudyData", $A182, "MA", "InputChoice=Close,MAType=Sim,Period=21", "MA","D",,"all",,,,"T")</f>
        <v>47.5628571429</v>
      </c>
      <c r="Q182" s="2">
        <f xml:space="preserve"> RTD("cqg.rtd",,"StudyData",$A182, "StdDev", "InputChoice=Close,Period1=21", "STDDEV","D",,"all",,,,"T")</f>
        <v>2.1240665016000002</v>
      </c>
      <c r="R182" s="2">
        <f t="shared" si="3"/>
        <v>2.0419053988342406</v>
      </c>
    </row>
    <row r="183" spans="1:18" x14ac:dyDescent="0.3">
      <c r="A183" t="s">
        <v>273</v>
      </c>
      <c r="B183" t="str">
        <f>PROPER(RTD("cqg.rtd", ,"ContractData",A183, "LongDescription",, "T"))</f>
        <v>Freeport-Mcmoran Inc.</v>
      </c>
      <c r="C183" s="2">
        <f>RTD("cqg.rtd", ,"ContractData",A183, "LastTrade",, "T")</f>
        <v>70.97</v>
      </c>
      <c r="D183" s="2">
        <f>RTD("cqg.rtd", ,"ContractData",A183, "NetLastTrade",, "T")</f>
        <v>1.3499999999999943</v>
      </c>
      <c r="E183" s="4">
        <f>IFERROR(RTD("cqg.rtd", ,"ContractData",A183, "PerCentNetLastTrade",, "T")/100,"")</f>
        <v>1.9390979603562196E-2</v>
      </c>
      <c r="F183" s="2">
        <f>RTD("cqg.rtd", ,"ContractData",A183, "Open",, "T")</f>
        <v>69.739999999999995</v>
      </c>
      <c r="G183" s="2">
        <f>RTD("cqg.rtd", ,"ContractData",A183, "High",, "T")</f>
        <v>70.97</v>
      </c>
      <c r="H183" s="2">
        <f>RTD("cqg.rtd", ,"ContractData",A183, "Low",, "T")</f>
        <v>68.89</v>
      </c>
      <c r="I183" s="4">
        <f>IFERROR(RTD("cqg.rtd",,"StudyData",A183, "PCB","BaseType=Index,Index=1", "Close", "W","0","all",,,,"T")/100,"")</f>
        <v>1.9390979603562109E-2</v>
      </c>
      <c r="J183" s="4">
        <f>IFERROR(RTD("cqg.rtd",,"StudyData",A183, "PCB","BaseType=Index,Index=1", "Close", "M","0","all",,,,"T")/100,"")</f>
        <v>0.13316302091649365</v>
      </c>
      <c r="K183" s="4">
        <f>IFERROR(RTD("cqg.rtd",,"StudyData",A183, "PCB","BaseType=Index,Index=1", "Close", "Q","0","all",,,,"T")/100,"")</f>
        <v>0.12847829543647635</v>
      </c>
      <c r="L183" s="4">
        <f>IFERROR(RTD("cqg.rtd",,"StudyData",A183, "PCB","BaseType=Index,Index=1", "Close", "A","0","all",,,,"T")/100,"")</f>
        <v>0.39732230754085451</v>
      </c>
      <c r="M183" s="6">
        <f>RTD("cqg.rtd", ,"ContractData",A183, "T_CVol",, "T")</f>
        <v>5555139.4029649999</v>
      </c>
      <c r="N183" s="8">
        <f xml:space="preserve"> IFERROR(M183/RTD("cqg.rtd",,"StudyData", $A183, "MA", "InputChoice=Vol,MAType=Sim,Period=21", "MA","D","-1","all",,,,"T"),"")</f>
        <v>0.39116117084720559</v>
      </c>
      <c r="O183" s="9">
        <f>IFERROR(D183/RTD("cqg.rtd",,"StudyData","ATR("&amp;A183&amp;",MAType:=Sim,Period:=21)","Bar",, "Close", "D",,,,,,"T"),"")</f>
        <v>0.47328881468798945</v>
      </c>
      <c r="P183" s="10">
        <f xml:space="preserve"> RTD("cqg.rtd",,"StudyData", $A183, "MA", "InputChoice=Close,MAType=Sim,Period=21", "MA","D",,"all",,,,"T")</f>
        <v>63.419047618999997</v>
      </c>
      <c r="Q183" s="2">
        <f xml:space="preserve"> RTD("cqg.rtd",,"StudyData",$A183, "StdDev", "InputChoice=Close,Period1=21", "STDDEV","D",,"all",,,,"T")</f>
        <v>3.6471148477000002</v>
      </c>
      <c r="R183" s="2">
        <f t="shared" si="3"/>
        <v>2.0703906228129614</v>
      </c>
    </row>
    <row r="184" spans="1:18" x14ac:dyDescent="0.3">
      <c r="A184" t="s">
        <v>274</v>
      </c>
      <c r="B184" t="str">
        <f>PROPER(RTD("cqg.rtd", ,"ContractData",A184, "LongDescription",, "T"))</f>
        <v>Factet Research</v>
      </c>
      <c r="C184" s="2">
        <f>RTD("cqg.rtd", ,"ContractData",A184, "LastTrade",, "T")</f>
        <v>286.57</v>
      </c>
      <c r="D184" s="2">
        <f>RTD("cqg.rtd", ,"ContractData",A184, "NetLastTrade",, "T")</f>
        <v>1</v>
      </c>
      <c r="E184" s="4">
        <f>IFERROR(RTD("cqg.rtd", ,"ContractData",A184, "PerCentNetLastTrade",, "T")/100,"")</f>
        <v>3.5017683930384847E-3</v>
      </c>
      <c r="F184" s="2">
        <f>RTD("cqg.rtd", ,"ContractData",A184, "Open",, "T")</f>
        <v>282.56</v>
      </c>
      <c r="G184" s="2">
        <f>RTD("cqg.rtd", ,"ContractData",A184, "High",, "T")</f>
        <v>287.54000000000002</v>
      </c>
      <c r="H184" s="2">
        <f>RTD("cqg.rtd", ,"ContractData",A184, "Low",, "T")</f>
        <v>282.56</v>
      </c>
      <c r="I184" s="4">
        <f>IFERROR(RTD("cqg.rtd",,"StudyData",A184, "PCB","BaseType=Index,Index=1", "Close", "W","0","all",,,,"T")/100,"")</f>
        <v>3.5017683930384847E-3</v>
      </c>
      <c r="J184" s="4">
        <f>IFERROR(RTD("cqg.rtd",,"StudyData",A184, "PCB","BaseType=Index,Index=1", "Close", "M","0","all",,,,"T")/100,"")</f>
        <v>8.8791793313069925E-2</v>
      </c>
      <c r="K184" s="4">
        <f>IFERROR(RTD("cqg.rtd",,"StudyData",A184, "PCB","BaseType=Index,Index=1", "Close", "Q","0","all",,,,"T")/100,"")</f>
        <v>0.24552329624478431</v>
      </c>
      <c r="L184" s="4">
        <f>IFERROR(RTD("cqg.rtd",,"StudyData",A184, "PCB","BaseType=Index,Index=1", "Close", "A","0","all",,,,"T")/100,"")</f>
        <v>-1.2474585616320357E-2</v>
      </c>
      <c r="M184" s="6">
        <f>RTD("cqg.rtd", ,"ContractData",A184, "T_CVol",, "T")</f>
        <v>166649.27038900001</v>
      </c>
      <c r="N184" s="8">
        <f xml:space="preserve"> IFERROR(M184/RTD("cqg.rtd",,"StudyData", $A184, "MA", "InputChoice=Vol,MAType=Sim,Period=21", "MA","D","-1","all",,,,"T"),"")</f>
        <v>0.18382593195082414</v>
      </c>
      <c r="O184" s="9">
        <f>IFERROR(D184/RTD("cqg.rtd",,"StudyData","ATR("&amp;A184&amp;",MAType:=Sim,Period:=21)","Bar",, "Close", "D",,,,,,"T"),"")</f>
        <v>8.3518930957916265E-2</v>
      </c>
      <c r="P184" s="10">
        <f xml:space="preserve"> RTD("cqg.rtd",,"StudyData", $A184, "MA", "InputChoice=Close,MAType=Sim,Period=21", "MA","D",,"all",,,,"T")</f>
        <v>264.7947619048</v>
      </c>
      <c r="Q184" s="2">
        <f xml:space="preserve"> RTD("cqg.rtd",,"StudyData",$A184, "StdDev", "InputChoice=Close,Period1=21", "STDDEV","D",,"all",,,,"T")</f>
        <v>13.2297578062</v>
      </c>
      <c r="R184" s="2">
        <f t="shared" si="3"/>
        <v>1.6459287021108759</v>
      </c>
    </row>
    <row r="185" spans="1:18" x14ac:dyDescent="0.3">
      <c r="A185" t="s">
        <v>275</v>
      </c>
      <c r="B185" t="str">
        <f>PROPER(RTD("cqg.rtd", ,"ContractData",A185, "LongDescription",, "T"))</f>
        <v>Fedex Corp</v>
      </c>
      <c r="C185" s="2">
        <f>RTD("cqg.rtd", ,"ContractData",A185, "LastTrade",, "T")</f>
        <v>324.65000000000003</v>
      </c>
      <c r="D185" s="2">
        <f>RTD("cqg.rtd", ,"ContractData",A185, "NetLastTrade",, "T")</f>
        <v>6.0800000000000409</v>
      </c>
      <c r="E185" s="4">
        <f>IFERROR(RTD("cqg.rtd", ,"ContractData",A185, "PerCentNetLastTrade",, "T")/100,"")</f>
        <v>1.9085287377970307E-2</v>
      </c>
      <c r="F185" s="2">
        <f>RTD("cqg.rtd", ,"ContractData",A185, "Open",, "T")</f>
        <v>317.62</v>
      </c>
      <c r="G185" s="2">
        <f>RTD("cqg.rtd", ,"ContractData",A185, "High",, "T")</f>
        <v>324.99</v>
      </c>
      <c r="H185" s="2">
        <f>RTD("cqg.rtd", ,"ContractData",A185, "Low",, "T")</f>
        <v>316.89</v>
      </c>
      <c r="I185" s="4">
        <f>IFERROR(RTD("cqg.rtd",,"StudyData",A185, "PCB","BaseType=Index,Index=1", "Close", "W","0","all",,,,"T")/100,"")</f>
        <v>1.9085287377970436E-2</v>
      </c>
      <c r="J185" s="4">
        <f>IFERROR(RTD("cqg.rtd",,"StudyData",A185, "PCB","BaseType=Index,Index=1", "Close", "M","0","all",,,,"T")/100,"")</f>
        <v>5.6115810019518542E-2</v>
      </c>
      <c r="K185" s="4">
        <f>IFERROR(RTD("cqg.rtd",,"StudyData",A185, "PCB","BaseType=Index,Index=1", "Close", "Q","0","all",,,,"T")/100,"")</f>
        <v>3.678983169929434E-2</v>
      </c>
      <c r="L185" s="4">
        <f>IFERROR(RTD("cqg.rtd",,"StudyData",A185, "PCB","BaseType=Index,Index=1", "Close", "A","0","all",,,,"T")/100,"")</f>
        <v>0.39478432720398715</v>
      </c>
      <c r="M185" s="6">
        <f>RTD("cqg.rtd", ,"ContractData",A185, "T_CVol",, "T")</f>
        <v>298708.99597300001</v>
      </c>
      <c r="N185" s="8">
        <f xml:space="preserve"> IFERROR(M185/RTD("cqg.rtd",,"StudyData", $A185, "MA", "InputChoice=Vol,MAType=Sim,Period=21", "MA","D","-1","all",,,,"T"),"")</f>
        <v>0.20013474945911644</v>
      </c>
      <c r="O185" s="9">
        <f>IFERROR(D185/RTD("cqg.rtd",,"StudyData","ATR("&amp;A185&amp;",MAType:=Sim,Period:=21)","Bar",, "Close", "D",,,,,,"T"),"")</f>
        <v>0.88341520791287265</v>
      </c>
      <c r="P185" s="10">
        <f xml:space="preserve"> RTD("cqg.rtd",,"StudyData", $A185, "MA", "InputChoice=Close,MAType=Sim,Period=21", "MA","D",,"all",,,,"T")</f>
        <v>313.58999999999997</v>
      </c>
      <c r="Q185" s="2">
        <f xml:space="preserve"> RTD("cqg.rtd",,"StudyData",$A185, "StdDev", "InputChoice=Close,Period1=21", "STDDEV","D",,"all",,,,"T")</f>
        <v>4.4538105674999997</v>
      </c>
      <c r="R185" s="2">
        <f t="shared" si="3"/>
        <v>2.4832668189137257</v>
      </c>
    </row>
    <row r="186" spans="1:18" x14ac:dyDescent="0.3">
      <c r="A186" t="s">
        <v>276</v>
      </c>
      <c r="B186" t="str">
        <f>PROPER(RTD("cqg.rtd", ,"ContractData",A186, "LongDescription",, "T"))</f>
        <v>Fedex Freight Holding Company, Inc.</v>
      </c>
      <c r="C186" s="2">
        <f>RTD("cqg.rtd", ,"ContractData",A186, "LastTrade",, "T")</f>
        <v>143.41</v>
      </c>
      <c r="D186" s="2">
        <f>RTD("cqg.rtd", ,"ContractData",A186, "NetLastTrade",, "T")</f>
        <v>-1.3499999999999943</v>
      </c>
      <c r="E186" s="4">
        <f>IFERROR(RTD("cqg.rtd", ,"ContractData",A186, "PerCentNetLastTrade",, "T")/100,"")</f>
        <v>-9.3257806023763472E-3</v>
      </c>
      <c r="F186" s="2">
        <f>RTD("cqg.rtd", ,"ContractData",A186, "Open",, "T")</f>
        <v>143.47999999999999</v>
      </c>
      <c r="G186" s="2">
        <f>RTD("cqg.rtd", ,"ContractData",A186, "High",, "T")</f>
        <v>144.79</v>
      </c>
      <c r="H186" s="2">
        <f>RTD("cqg.rtd", ,"ContractData",A186, "Low",, "T")</f>
        <v>141.6</v>
      </c>
      <c r="I186" s="4">
        <f>IFERROR(RTD("cqg.rtd",,"StudyData",A186, "PCB","BaseType=Index,Index=1", "Close", "W","0","all",,,,"T")/100,"")</f>
        <v>-9.3257806023763073E-3</v>
      </c>
      <c r="J186" s="4">
        <f>IFERROR(RTD("cqg.rtd",,"StudyData",A186, "PCB","BaseType=Index,Index=1", "Close", "M","0","all",,,,"T")/100,"")</f>
        <v>2.0493844730662462E-2</v>
      </c>
      <c r="K186" s="4">
        <f>IFERROR(RTD("cqg.rtd",,"StudyData",A186, "PCB","BaseType=Index,Index=1", "Close", "Q","0","all",,,,"T")/100,"")</f>
        <v>-5.0264900662251685E-2</v>
      </c>
      <c r="L186" s="4">
        <f>IFERROR(RTD("cqg.rtd",,"StudyData",A186, "PCB","BaseType=Index,Index=1", "Close", "A","0","all",,,,"T")/100,"")</f>
        <v>1.4340999999999999</v>
      </c>
      <c r="M186" s="6">
        <f>RTD("cqg.rtd", ,"ContractData",A186, "T_CVol",, "T")</f>
        <v>205920.128241</v>
      </c>
      <c r="N186" s="8">
        <f xml:space="preserve"> IFERROR(M186/RTD("cqg.rtd",,"StudyData", $A186, "MA", "InputChoice=Vol,MAType=Sim,Period=21", "MA","D","-1","all",,,,"T"),"")</f>
        <v>0.18515491620641183</v>
      </c>
      <c r="O186" s="9">
        <f>IFERROR(D186/RTD("cqg.rtd",,"StudyData","ATR("&amp;A186&amp;",MAType:=Sim,Period:=21)","Bar",, "Close", "D",,,,,,"T"),"")</f>
        <v>-0.2042212937609694</v>
      </c>
      <c r="P186" s="10">
        <f xml:space="preserve"> RTD("cqg.rtd",,"StudyData", $A186, "MA", "InputChoice=Close,MAType=Sim,Period=21", "MA","D",,"all",,,,"T")</f>
        <v>146.91952380949999</v>
      </c>
      <c r="Q186" s="2">
        <f xml:space="preserve"> RTD("cqg.rtd",,"StudyData",$A186, "StdDev", "InputChoice=Close,Period1=21", "STDDEV","D",,"all",,,,"T")</f>
        <v>5.2574794577999997</v>
      </c>
      <c r="R186" s="2">
        <f t="shared" si="3"/>
        <v>-0.66752972363843743</v>
      </c>
    </row>
    <row r="187" spans="1:18" x14ac:dyDescent="0.3">
      <c r="A187" t="s">
        <v>277</v>
      </c>
      <c r="B187" t="str">
        <f>PROPER(RTD("cqg.rtd", ,"ContractData",A187, "LongDescription",, "T"))</f>
        <v>Firstenergy Corp</v>
      </c>
      <c r="C187" s="2">
        <f>RTD("cqg.rtd", ,"ContractData",A187, "LastTrade",, "T")</f>
        <v>46.72</v>
      </c>
      <c r="D187" s="2">
        <f>RTD("cqg.rtd", ,"ContractData",A187, "NetLastTrade",, "T")</f>
        <v>-0.75</v>
      </c>
      <c r="E187" s="4">
        <f>IFERROR(RTD("cqg.rtd", ,"ContractData",A187, "PerCentNetLastTrade",, "T")/100,"")</f>
        <v>-1.5799452285654096E-2</v>
      </c>
      <c r="F187" s="2">
        <f>RTD("cqg.rtd", ,"ContractData",A187, "Open",, "T")</f>
        <v>47.19</v>
      </c>
      <c r="G187" s="2">
        <f>RTD("cqg.rtd", ,"ContractData",A187, "High",, "T")</f>
        <v>47.34</v>
      </c>
      <c r="H187" s="2">
        <f>RTD("cqg.rtd", ,"ContractData",A187, "Low",, "T")</f>
        <v>46.660000000000004</v>
      </c>
      <c r="I187" s="4">
        <f>IFERROR(RTD("cqg.rtd",,"StudyData",A187, "PCB","BaseType=Index,Index=1", "Close", "W","0","all",,,,"T")/100,"")</f>
        <v>-1.5799452285654096E-2</v>
      </c>
      <c r="J187" s="4">
        <f>IFERROR(RTD("cqg.rtd",,"StudyData",A187, "PCB","BaseType=Index,Index=1", "Close", "M","0","all",,,,"T")/100,"")</f>
        <v>-3.2912440488511767E-2</v>
      </c>
      <c r="K187" s="4">
        <f>IFERROR(RTD("cqg.rtd",,"StudyData",A187, "PCB","BaseType=Index,Index=1", "Close", "Q","0","all",,,,"T")/100,"")</f>
        <v>-1.7248632730332357E-2</v>
      </c>
      <c r="L187" s="4">
        <f>IFERROR(RTD("cqg.rtd",,"StudyData",A187, "PCB","BaseType=Index,Index=1", "Close", "A","0","all",,,,"T")/100,"")</f>
        <v>4.3555952646861636E-2</v>
      </c>
      <c r="M187" s="6">
        <f>RTD("cqg.rtd", ,"ContractData",A187, "T_CVol",, "T")</f>
        <v>704214.78211000003</v>
      </c>
      <c r="N187" s="8">
        <f xml:space="preserve"> IFERROR(M187/RTD("cqg.rtd",,"StudyData", $A187, "MA", "InputChoice=Vol,MAType=Sim,Period=21", "MA","D","-1","all",,,,"T"),"")</f>
        <v>0.14623417734343325</v>
      </c>
      <c r="O187" s="9">
        <f>IFERROR(D187/RTD("cqg.rtd",,"StudyData","ATR("&amp;A187&amp;",MAType:=Sim,Period:=21)","Bar",, "Close", "D",,,,,,"T"),"")</f>
        <v>-0.77816205534365779</v>
      </c>
      <c r="P187" s="10">
        <f xml:space="preserve"> RTD("cqg.rtd",,"StudyData", $A187, "MA", "InputChoice=Close,MAType=Sim,Period=21", "MA","D",,"all",,,,"T")</f>
        <v>48.609047619000002</v>
      </c>
      <c r="Q187" s="2">
        <f xml:space="preserve"> RTD("cqg.rtd",,"StudyData",$A187, "StdDev", "InputChoice=Close,Period1=21", "STDDEV","D",,"all",,,,"T")</f>
        <v>0.78423092299999997</v>
      </c>
      <c r="R187" s="2">
        <f t="shared" si="3"/>
        <v>-2.4087900178350949</v>
      </c>
    </row>
    <row r="188" spans="1:18" x14ac:dyDescent="0.3">
      <c r="A188" t="s">
        <v>552</v>
      </c>
      <c r="B188" t="str">
        <f>PROPER(RTD("cqg.rtd", ,"ContractData",A188, "LongDescription",, "T"))</f>
        <v>Ferguson Plc</v>
      </c>
      <c r="C188" s="2">
        <f>RTD("cqg.rtd", ,"ContractData",A188, "LastTrade",, "T")</f>
        <v>263.10000000000002</v>
      </c>
      <c r="D188" s="2">
        <f>RTD("cqg.rtd", ,"ContractData",A188, "NetLastTrade",, "T")</f>
        <v>6.410000000000025</v>
      </c>
      <c r="E188" s="4">
        <f>IFERROR(RTD("cqg.rtd", ,"ContractData",A188, "PerCentNetLastTrade",, "T")/100,"")</f>
        <v>2.4971755814406485E-2</v>
      </c>
      <c r="F188" s="2">
        <f>RTD("cqg.rtd", ,"ContractData",A188, "Open",, "T")</f>
        <v>262.72000000000003</v>
      </c>
      <c r="G188" s="2">
        <f>RTD("cqg.rtd", ,"ContractData",A188, "High",, "T")</f>
        <v>267.84000000000003</v>
      </c>
      <c r="H188" s="2">
        <f>RTD("cqg.rtd", ,"ContractData",A188, "Low",, "T")</f>
        <v>259.08</v>
      </c>
      <c r="I188" s="4">
        <f>IFERROR(RTD("cqg.rtd",,"StudyData",A188, "PCB","BaseType=Index,Index=1", "Close", "W","0","all",,,,"T")/100,"")</f>
        <v>2.4971755814406579E-2</v>
      </c>
      <c r="J188" s="4">
        <f>IFERROR(RTD("cqg.rtd",,"StudyData",A188, "PCB","BaseType=Index,Index=1", "Close", "M","0","all",,,,"T")/100,"")</f>
        <v>0.12277557290999877</v>
      </c>
      <c r="K188" s="4">
        <f>IFERROR(RTD("cqg.rtd",,"StudyData",A188, "PCB","BaseType=Index,Index=1", "Close", "Q","0","all",,,,"T")/100,"")</f>
        <v>0.10858298571609155</v>
      </c>
      <c r="L188" s="4">
        <f>IFERROR(RTD("cqg.rtd",,"StudyData",A188, "PCB","BaseType=Index,Index=1", "Close", "A","0","all",,,,"T")/100,"")</f>
        <v>0.1817814310739794</v>
      </c>
      <c r="M188" s="6">
        <f>RTD("cqg.rtd", ,"ContractData",A188, "T_CVol",, "T")</f>
        <v>900391.98345399997</v>
      </c>
      <c r="N188" s="8">
        <f xml:space="preserve"> IFERROR(M188/RTD("cqg.rtd",,"StudyData", $A188, "MA", "InputChoice=Vol,MAType=Sim,Period=21", "MA","D","-1","all",,,,"T"),"")</f>
        <v>0.22176813179443239</v>
      </c>
      <c r="O188" s="9">
        <f>IFERROR(D188/RTD("cqg.rtd",,"StudyData","ATR("&amp;A188&amp;",MAType:=Sim,Period:=21)","Bar",, "Close", "D",,,,,,"T"),"")</f>
        <v>0.84495637436338922</v>
      </c>
      <c r="P188" s="10">
        <f xml:space="preserve"> RTD("cqg.rtd",,"StudyData", $A188, "MA", "InputChoice=Close,MAType=Sim,Period=21", "MA","D",,"all",,,,"T")</f>
        <v>237.90523809519999</v>
      </c>
      <c r="Q188" s="2">
        <f xml:space="preserve"> RTD("cqg.rtd",,"StudyData",$A188, "StdDev", "InputChoice=Close,Period1=21", "STDDEV","D",,"all",,,,"T")</f>
        <v>11.6893046838</v>
      </c>
      <c r="R188" s="2">
        <f t="shared" si="3"/>
        <v>2.1553687397435199</v>
      </c>
    </row>
    <row r="189" spans="1:18" x14ac:dyDescent="0.3">
      <c r="A189" t="s">
        <v>278</v>
      </c>
      <c r="B189" t="str">
        <f>PROPER(RTD("cqg.rtd", ,"ContractData",A189, "LongDescription",, "T"))</f>
        <v>F5, Inc. Common Stk</v>
      </c>
      <c r="C189" s="2">
        <f>RTD("cqg.rtd", ,"ContractData",A189, "LastTrade",, "T")</f>
        <v>414.34000000000003</v>
      </c>
      <c r="D189" s="2">
        <f>RTD("cqg.rtd", ,"ContractData",A189, "NetLastTrade",, "T")</f>
        <v>14.110000000000014</v>
      </c>
      <c r="E189" s="4">
        <f>IFERROR(RTD("cqg.rtd", ,"ContractData",A189, "PerCentNetLastTrade",, "T")/100,"")</f>
        <v>3.5254728531094619E-2</v>
      </c>
      <c r="F189" s="2">
        <f>RTD("cqg.rtd", ,"ContractData",A189, "Open",, "T")</f>
        <v>403.87</v>
      </c>
      <c r="G189" s="2">
        <f>RTD("cqg.rtd", ,"ContractData",A189, "High",, "T")</f>
        <v>415.21000000000004</v>
      </c>
      <c r="H189" s="2">
        <f>RTD("cqg.rtd", ,"ContractData",A189, "Low",, "T")</f>
        <v>401.83</v>
      </c>
      <c r="I189" s="4">
        <f>IFERROR(RTD("cqg.rtd",,"StudyData",A189, "PCB","BaseType=Index,Index=1", "Close", "W","0","all",,,,"T")/100,"")</f>
        <v>3.5254728531094653E-2</v>
      </c>
      <c r="J189" s="4">
        <f>IFERROR(RTD("cqg.rtd",,"StudyData",A189, "PCB","BaseType=Index,Index=1", "Close", "M","0","all",,,,"T")/100,"")</f>
        <v>2.92371513028791E-2</v>
      </c>
      <c r="K189" s="4">
        <f>IFERROR(RTD("cqg.rtd",,"StudyData",A189, "PCB","BaseType=Index,Index=1", "Close", "Q","0","all",,,,"T")/100,"")</f>
        <v>-3.8946052505048675E-3</v>
      </c>
      <c r="L189" s="4">
        <f>IFERROR(RTD("cqg.rtd",,"StudyData",A189, "PCB","BaseType=Index,Index=1", "Close", "A","0","all",,,,"T")/100,"")</f>
        <v>0.62320770978610041</v>
      </c>
      <c r="M189" s="6">
        <f>RTD("cqg.rtd", ,"ContractData",A189, "T_CVol",, "T")</f>
        <v>155513.812607</v>
      </c>
      <c r="N189" s="8">
        <f xml:space="preserve"> IFERROR(M189/RTD("cqg.rtd",,"StudyData", $A189, "MA", "InputChoice=Vol,MAType=Sim,Period=21", "MA","D","-1","all",,,,"T"),"")</f>
        <v>0.21719643226283825</v>
      </c>
      <c r="O189" s="9">
        <f>IFERROR(D189/RTD("cqg.rtd",,"StudyData","ATR("&amp;A189&amp;",MAType:=Sim,Period:=21)","Bar",, "Close", "D",,,,,,"T"),"")</f>
        <v>0.86604898579427692</v>
      </c>
      <c r="P189" s="10">
        <f xml:space="preserve"> RTD("cqg.rtd",,"StudyData", $A189, "MA", "InputChoice=Close,MAType=Sim,Period=21", "MA","D",,"all",,,,"T")</f>
        <v>406.42809523810001</v>
      </c>
      <c r="Q189" s="2">
        <f xml:space="preserve"> RTD("cqg.rtd",,"StudyData",$A189, "StdDev", "InputChoice=Close,Period1=21", "STDDEV","D",,"all",,,,"T")</f>
        <v>11.12491653</v>
      </c>
      <c r="R189" s="2">
        <f t="shared" si="3"/>
        <v>0.7111877864938928</v>
      </c>
    </row>
    <row r="190" spans="1:18" x14ac:dyDescent="0.3">
      <c r="A190" t="s">
        <v>279</v>
      </c>
      <c r="B190" t="str">
        <f>PROPER(RTD("cqg.rtd", ,"ContractData",A190, "LongDescription",, "T"))</f>
        <v>Fair Isaac Inc</v>
      </c>
      <c r="C190" s="2">
        <f>RTD("cqg.rtd", ,"ContractData",A190, "LastTrade",, "T")</f>
        <v>1059.24</v>
      </c>
      <c r="D190" s="2">
        <f>RTD("cqg.rtd", ,"ContractData",A190, "NetLastTrade",, "T")</f>
        <v>17.839999999999918</v>
      </c>
      <c r="E190" s="4">
        <f>IFERROR(RTD("cqg.rtd", ,"ContractData",A190, "PerCentNetLastTrade",, "T")/100,"")</f>
        <v>1.7130785481083158E-2</v>
      </c>
      <c r="F190" s="2">
        <f>RTD("cqg.rtd", ,"ContractData",A190, "Open",, "T")</f>
        <v>1029.5999999999999</v>
      </c>
      <c r="G190" s="2">
        <f>RTD("cqg.rtd", ,"ContractData",A190, "High",, "T")</f>
        <v>1061.47</v>
      </c>
      <c r="H190" s="2">
        <f>RTD("cqg.rtd", ,"ContractData",A190, "Low",, "T")</f>
        <v>1029.3499999999999</v>
      </c>
      <c r="I190" s="4">
        <f>IFERROR(RTD("cqg.rtd",,"StudyData",A190, "PCB","BaseType=Index,Index=1", "Close", "W","0","all",,,,"T")/100,"")</f>
        <v>1.7130785481083079E-2</v>
      </c>
      <c r="J190" s="4">
        <f>IFERROR(RTD("cqg.rtd",,"StudyData",A190, "PCB","BaseType=Index,Index=1", "Close", "M","0","all",,,,"T")/100,"")</f>
        <v>-5.6751293445060878E-2</v>
      </c>
      <c r="K190" s="4">
        <f>IFERROR(RTD("cqg.rtd",,"StudyData",A190, "PCB","BaseType=Index,Index=1", "Close", "Q","0","all",,,,"T")/100,"")</f>
        <v>-0.11344347913423389</v>
      </c>
      <c r="L190" s="4">
        <f>IFERROR(RTD("cqg.rtd",,"StudyData",A190, "PCB","BaseType=Index,Index=1", "Close", "A","0","all",,,,"T")/100,"")</f>
        <v>-0.37346062391312068</v>
      </c>
      <c r="M190" s="6">
        <f>RTD("cqg.rtd", ,"ContractData",A190, "T_CVol",, "T")</f>
        <v>86756.817406000002</v>
      </c>
      <c r="N190" s="8">
        <f xml:space="preserve"> IFERROR(M190/RTD("cqg.rtd",,"StudyData", $A190, "MA", "InputChoice=Vol,MAType=Sim,Period=21", "MA","D","-1","all",,,,"T"),"")</f>
        <v>0.23874044884307929</v>
      </c>
      <c r="O190" s="9">
        <f>IFERROR(D190/RTD("cqg.rtd",,"StudyData","ATR("&amp;A190&amp;",MAType:=Sim,Period:=21)","Bar",, "Close", "D",,,,,,"T"),"")</f>
        <v>0.26475202464916769</v>
      </c>
      <c r="P190" s="10">
        <f xml:space="preserve"> RTD("cqg.rtd",,"StudyData", $A190, "MA", "InputChoice=Close,MAType=Sim,Period=21", "MA","D",,"all",,,,"T")</f>
        <v>1186.5714285714</v>
      </c>
      <c r="Q190" s="2">
        <f xml:space="preserve"> RTD("cqg.rtd",,"StudyData",$A190, "StdDev", "InputChoice=Close,Period1=21", "STDDEV","D",,"all",,,,"T")</f>
        <v>100.2463857221</v>
      </c>
      <c r="R190" s="2">
        <f t="shared" si="3"/>
        <v>-1.2701847318903281</v>
      </c>
    </row>
    <row r="191" spans="1:18" x14ac:dyDescent="0.3">
      <c r="A191" t="s">
        <v>280</v>
      </c>
      <c r="B191" t="str">
        <f>PROPER(RTD("cqg.rtd", ,"ContractData",A191, "LongDescription",, "T"))</f>
        <v>Fidelity National Info Services</v>
      </c>
      <c r="C191" s="2">
        <f>RTD("cqg.rtd", ,"ContractData",A191, "LastTrade",, "T")</f>
        <v>42.44</v>
      </c>
      <c r="D191" s="2">
        <f>RTD("cqg.rtd", ,"ContractData",A191, "NetLastTrade",, "T")</f>
        <v>-0.3300000000000054</v>
      </c>
      <c r="E191" s="4">
        <f>IFERROR(RTD("cqg.rtd", ,"ContractData",A191, "PerCentNetLastTrade",, "T")/100,"")</f>
        <v>-7.7156885667523968E-3</v>
      </c>
      <c r="F191" s="2">
        <f>RTD("cqg.rtd", ,"ContractData",A191, "Open",, "T")</f>
        <v>42.31</v>
      </c>
      <c r="G191" s="2">
        <f>RTD("cqg.rtd", ,"ContractData",A191, "High",, "T")</f>
        <v>43</v>
      </c>
      <c r="H191" s="2">
        <f>RTD("cqg.rtd", ,"ContractData",A191, "Low",, "T")</f>
        <v>41.7</v>
      </c>
      <c r="I191" s="4">
        <f>IFERROR(RTD("cqg.rtd",,"StudyData",A191, "PCB","BaseType=Index,Index=1", "Close", "W","0","all",,,,"T")/100,"")</f>
        <v>-7.7156885667525217E-3</v>
      </c>
      <c r="J191" s="4">
        <f>IFERROR(RTD("cqg.rtd",,"StudyData",A191, "PCB","BaseType=Index,Index=1", "Close", "M","0","all",,,,"T")/100,"")</f>
        <v>-5.2043779316506701E-2</v>
      </c>
      <c r="K191" s="4">
        <f>IFERROR(RTD("cqg.rtd",,"StudyData",A191, "PCB","BaseType=Index,Index=1", "Close", "Q","0","all",,,,"T")/100,"")</f>
        <v>9.1563786008230327E-2</v>
      </c>
      <c r="L191" s="4">
        <f>IFERROR(RTD("cqg.rtd",,"StudyData",A191, "PCB","BaseType=Index,Index=1", "Close", "A","0","all",,,,"T")/100,"")</f>
        <v>-0.36142040325007535</v>
      </c>
      <c r="M191" s="6">
        <f>RTD("cqg.rtd", ,"ContractData",A191, "T_CVol",, "T")</f>
        <v>1347974.2145779999</v>
      </c>
      <c r="N191" s="8">
        <f xml:space="preserve"> IFERROR(M191/RTD("cqg.rtd",,"StudyData", $A191, "MA", "InputChoice=Vol,MAType=Sim,Period=21", "MA","D","-1","all",,,,"T"),"")</f>
        <v>0.20134659787248355</v>
      </c>
      <c r="O191" s="9">
        <f>IFERROR(D191/RTD("cqg.rtd",,"StudyData","ATR("&amp;A191&amp;",MAType:=Sim,Period:=21)","Bar",, "Close", "D",,,,,,"T"),"")</f>
        <v>-0.18760151597692787</v>
      </c>
      <c r="P191" s="10">
        <f xml:space="preserve"> RTD("cqg.rtd",,"StudyData", $A191, "MA", "InputChoice=Close,MAType=Sim,Period=21", "MA","D",,"all",,,,"T")</f>
        <v>42.840476190499999</v>
      </c>
      <c r="Q191" s="2">
        <f xml:space="preserve"> RTD("cqg.rtd",,"StudyData",$A191, "StdDev", "InputChoice=Close,Period1=21", "STDDEV","D",,"all",,,,"T")</f>
        <v>1.7805255409</v>
      </c>
      <c r="R191" s="2">
        <f t="shared" si="3"/>
        <v>-0.22492021670049886</v>
      </c>
    </row>
    <row r="192" spans="1:18" x14ac:dyDescent="0.3">
      <c r="A192" t="s">
        <v>281</v>
      </c>
      <c r="B192" t="str">
        <f>PROPER(RTD("cqg.rtd", ,"ContractData",A192, "LongDescription",, "T"))</f>
        <v>Fiserv, Inc. Cmn Stk</v>
      </c>
      <c r="C192" s="2">
        <f>RTD("cqg.rtd", ,"ContractData",A192, "LastTrade",, "T")</f>
        <v>51.69</v>
      </c>
      <c r="D192" s="2">
        <f>RTD("cqg.rtd", ,"ContractData",A192, "NetLastTrade",, "T")</f>
        <v>-0.72000000000000597</v>
      </c>
      <c r="E192" s="4">
        <f>IFERROR(RTD("cqg.rtd", ,"ContractData",A192, "PerCentNetLastTrade",, "T")/100,"")</f>
        <v>-1.3737836290784202E-2</v>
      </c>
      <c r="F192" s="2">
        <f>RTD("cqg.rtd", ,"ContractData",A192, "Open",, "T")</f>
        <v>52.35</v>
      </c>
      <c r="G192" s="2">
        <f>RTD("cqg.rtd", ,"ContractData",A192, "High",, "T")</f>
        <v>53.04</v>
      </c>
      <c r="H192" s="2">
        <f>RTD("cqg.rtd", ,"ContractData",A192, "Low",, "T")</f>
        <v>51.19</v>
      </c>
      <c r="I192" s="4">
        <f>IFERROR(RTD("cqg.rtd",,"StudyData",A192, "PCB","BaseType=Index,Index=1", "Close", "W","0","all",,,,"T")/100,"")</f>
        <v>-1.3737836290784315E-2</v>
      </c>
      <c r="J192" s="4">
        <f>IFERROR(RTD("cqg.rtd",,"StudyData",A192, "PCB","BaseType=Index,Index=1", "Close", "M","0","all",,,,"T")/100,"")</f>
        <v>-4.1713014460511684E-2</v>
      </c>
      <c r="K192" s="4">
        <f>IFERROR(RTD("cqg.rtd",,"StudyData",A192, "PCB","BaseType=Index,Index=1", "Close", "Q","0","all",,,,"T")/100,"")</f>
        <v>5.3822629969418827E-2</v>
      </c>
      <c r="L192" s="4">
        <f>IFERROR(RTD("cqg.rtd",,"StudyData",A192, "PCB","BaseType=Index,Index=1", "Close", "A","0","all",,,,"T")/100,"")</f>
        <v>-0.2304600267976776</v>
      </c>
      <c r="M192" s="6">
        <f>RTD("cqg.rtd", ,"ContractData",A192, "T_CVol",, "T")</f>
        <v>2447663.220005</v>
      </c>
      <c r="N192" s="8">
        <f xml:space="preserve"> IFERROR(M192/RTD("cqg.rtd",,"StudyData", $A192, "MA", "InputChoice=Vol,MAType=Sim,Period=21", "MA","D","-1","all",,,,"T"),"")</f>
        <v>0.30627431285505619</v>
      </c>
      <c r="O192" s="9">
        <f>IFERROR(D192/RTD("cqg.rtd",,"StudyData","ATR("&amp;A192&amp;",MAType:=Sim,Period:=21)","Bar",, "Close", "D",,,,,,"T"),"")</f>
        <v>-0.3526941917474164</v>
      </c>
      <c r="P192" s="10">
        <f xml:space="preserve"> RTD("cqg.rtd",,"StudyData", $A192, "MA", "InputChoice=Close,MAType=Sim,Period=21", "MA","D",,"all",,,,"T")</f>
        <v>52.359047619000002</v>
      </c>
      <c r="Q192" s="2">
        <f xml:space="preserve"> RTD("cqg.rtd",,"StudyData",$A192, "StdDev", "InputChoice=Close,Period1=21", "STDDEV","D",,"all",,,,"T")</f>
        <v>1.8788393193999999</v>
      </c>
      <c r="R192" s="2">
        <f t="shared" si="3"/>
        <v>-0.35609624095671039</v>
      </c>
    </row>
    <row r="193" spans="1:18" x14ac:dyDescent="0.3">
      <c r="A193" t="s">
        <v>282</v>
      </c>
      <c r="B193" t="str">
        <f>PROPER(RTD("cqg.rtd", ,"ContractData",A193, "LongDescription",, "T"))</f>
        <v>Fifth Third Bncp</v>
      </c>
      <c r="C193" s="2">
        <f>RTD("cqg.rtd", ,"ContractData",A193, "LastTrade",, "T")</f>
        <v>57</v>
      </c>
      <c r="D193" s="2">
        <f>RTD("cqg.rtd", ,"ContractData",A193, "NetLastTrade",, "T")</f>
        <v>-9.0000000000003411E-2</v>
      </c>
      <c r="E193" s="4">
        <f>IFERROR(RTD("cqg.rtd", ,"ContractData",A193, "PerCentNetLastTrade",, "T")/100,"")</f>
        <v>-1.5764582238570678E-3</v>
      </c>
      <c r="F193" s="2">
        <f>RTD("cqg.rtd", ,"ContractData",A193, "Open",, "T")</f>
        <v>56.800000000000004</v>
      </c>
      <c r="G193" s="2">
        <f>RTD("cqg.rtd", ,"ContractData",A193, "High",, "T")</f>
        <v>57.230000000000004</v>
      </c>
      <c r="H193" s="2">
        <f>RTD("cqg.rtd", ,"ContractData",A193, "Low",, "T")</f>
        <v>56.63</v>
      </c>
      <c r="I193" s="4">
        <f>IFERROR(RTD("cqg.rtd",,"StudyData",A193, "PCB","BaseType=Index,Index=1", "Close", "W","0","all",,,,"T")/100,"")</f>
        <v>-1.5764582238571273E-3</v>
      </c>
      <c r="J193" s="4">
        <f>IFERROR(RTD("cqg.rtd",,"StudyData",A193, "PCB","BaseType=Index,Index=1", "Close", "M","0","all",,,,"T")/100,"")</f>
        <v>8.8495575221238937E-3</v>
      </c>
      <c r="K193" s="4">
        <f>IFERROR(RTD("cqg.rtd",,"StudyData",A193, "PCB","BaseType=Index,Index=1", "Close", "Q","0","all",,,,"T")/100,"")</f>
        <v>1.1176157530601303E-2</v>
      </c>
      <c r="L193" s="4">
        <f>IFERROR(RTD("cqg.rtd",,"StudyData",A193, "PCB","BaseType=Index,Index=1", "Close", "A","0","all",,,,"T")/100,"")</f>
        <v>0.21768852809228789</v>
      </c>
      <c r="M193" s="6">
        <f>RTD("cqg.rtd", ,"ContractData",A193, "T_CVol",, "T")</f>
        <v>701809.11051000003</v>
      </c>
      <c r="N193" s="8">
        <f xml:space="preserve"> IFERROR(M193/RTD("cqg.rtd",,"StudyData", $A193, "MA", "InputChoice=Vol,MAType=Sim,Period=21", "MA","D","-1","all",,,,"T"),"")</f>
        <v>0.11841763396775168</v>
      </c>
      <c r="O193" s="9">
        <f>IFERROR(D193/RTD("cqg.rtd",,"StudyData","ATR("&amp;A193&amp;",MAType:=Sim,Period:=21)","Bar",, "Close", "D",,,,,,"T"),"")</f>
        <v>-7.0364854805302926E-2</v>
      </c>
      <c r="P193" s="10">
        <f xml:space="preserve"> RTD("cqg.rtd",,"StudyData", $A193, "MA", "InputChoice=Close,MAType=Sim,Period=21", "MA","D",,"all",,,,"T")</f>
        <v>57.362857142899998</v>
      </c>
      <c r="Q193" s="2">
        <f xml:space="preserve"> RTD("cqg.rtd",,"StudyData",$A193, "StdDev", "InputChoice=Close,Period1=21", "STDDEV","D",,"all",,,,"T")</f>
        <v>0.62644988290000003</v>
      </c>
      <c r="R193" s="2">
        <f t="shared" si="3"/>
        <v>-0.57922772883321039</v>
      </c>
    </row>
    <row r="194" spans="1:18" x14ac:dyDescent="0.3">
      <c r="A194" t="s">
        <v>283</v>
      </c>
      <c r="B194" t="str">
        <f>PROPER(RTD("cqg.rtd", ,"ContractData",A194, "LongDescription",, "T"))</f>
        <v>Comfort Systems Usa Inc</v>
      </c>
      <c r="C194" s="2">
        <f>RTD("cqg.rtd", ,"ContractData",A194, "LastTrade",, "T")</f>
        <v>1699.13</v>
      </c>
      <c r="D194" s="2">
        <f>RTD("cqg.rtd", ,"ContractData",A194, "NetLastTrade",, "T")</f>
        <v>4.5800000000001546</v>
      </c>
      <c r="E194" s="4">
        <f>IFERROR(RTD("cqg.rtd", ,"ContractData",A194, "PerCentNetLastTrade",, "T")/100,"")</f>
        <v>2.7027824496178928E-3</v>
      </c>
      <c r="F194" s="2">
        <f>RTD("cqg.rtd", ,"ContractData",A194, "Open",, "T")</f>
        <v>1707.89</v>
      </c>
      <c r="G194" s="2">
        <f>RTD("cqg.rtd", ,"ContractData",A194, "High",, "T")</f>
        <v>1726</v>
      </c>
      <c r="H194" s="2">
        <f>RTD("cqg.rtd", ,"ContractData",A194, "Low",, "T")</f>
        <v>1689.77</v>
      </c>
      <c r="I194" s="4">
        <f>IFERROR(RTD("cqg.rtd",,"StudyData",A194, "PCB","BaseType=Index,Index=1", "Close", "W","0","all",,,,"T")/100,"")</f>
        <v>2.7027824496179843E-3</v>
      </c>
      <c r="J194" s="4">
        <f>IFERROR(RTD("cqg.rtd",,"StudyData",A194, "PCB","BaseType=Index,Index=1", "Close", "M","0","all",,,,"T")/100,"")</f>
        <v>-1.7667905809711535E-2</v>
      </c>
      <c r="K194" s="4">
        <f>IFERROR(RTD("cqg.rtd",,"StudyData",A194, "PCB","BaseType=Index,Index=1", "Close", "Q","0","all",,,,"T")/100,"")</f>
        <v>-0.14269784807891214</v>
      </c>
      <c r="L194" s="4">
        <f>IFERROR(RTD("cqg.rtd",,"StudyData",A194, "PCB","BaseType=Index,Index=1", "Close", "A","0","all",,,,"T")/100,"")</f>
        <v>0.82058095554436472</v>
      </c>
      <c r="M194" s="6">
        <f>RTD("cqg.rtd", ,"ContractData",A194, "T_CVol",, "T")</f>
        <v>83789.642728999999</v>
      </c>
      <c r="N194" s="8">
        <f xml:space="preserve"> IFERROR(M194/RTD("cqg.rtd",,"StudyData", $A194, "MA", "InputChoice=Vol,MAType=Sim,Period=21", "MA","D","-1","all",,,,"T"),"")</f>
        <v>0.16092430257548046</v>
      </c>
      <c r="O194" s="9">
        <f>IFERROR(D194/RTD("cqg.rtd",,"StudyData","ATR("&amp;A194&amp;",MAType:=Sim,Period:=21)","Bar",, "Close", "D",,,,,,"T"),"")</f>
        <v>4.2280268328909285E-2</v>
      </c>
      <c r="P194" s="10">
        <f xml:space="preserve"> RTD("cqg.rtd",,"StudyData", $A194, "MA", "InputChoice=Close,MAType=Sim,Period=21", "MA","D",,"all",,,,"T")</f>
        <v>1720.7295238095001</v>
      </c>
      <c r="Q194" s="2">
        <f xml:space="preserve"> RTD("cqg.rtd",,"StudyData",$A194, "StdDev", "InputChoice=Close,Period1=21", "STDDEV","D",,"all",,,,"T")</f>
        <v>63.336038599600002</v>
      </c>
      <c r="R194" s="2">
        <f t="shared" si="3"/>
        <v>-0.34103054575371489</v>
      </c>
    </row>
    <row r="195" spans="1:18" x14ac:dyDescent="0.3">
      <c r="A195" t="s">
        <v>284</v>
      </c>
      <c r="B195" t="str">
        <f>PROPER(RTD("cqg.rtd", ,"ContractData",A195, "LongDescription",, "T"))</f>
        <v>Flex Ltd.</v>
      </c>
      <c r="C195" s="2">
        <f>RTD("cqg.rtd", ,"ContractData",A195, "LastTrade",, "T")</f>
        <v>121.86</v>
      </c>
      <c r="D195" s="2">
        <f>RTD("cqg.rtd", ,"ContractData",A195, "NetLastTrade",, "T")</f>
        <v>0.50999999999999091</v>
      </c>
      <c r="E195" s="4">
        <f>IFERROR(RTD("cqg.rtd", ,"ContractData",A195, "PerCentNetLastTrade",, "T")/100,"")</f>
        <v>4.202719406674907E-3</v>
      </c>
      <c r="F195" s="2">
        <f>RTD("cqg.rtd", ,"ContractData",A195, "Open",, "T")</f>
        <v>122.72</v>
      </c>
      <c r="G195" s="2">
        <f>RTD("cqg.rtd", ,"ContractData",A195, "High",, "T")</f>
        <v>124.03</v>
      </c>
      <c r="H195" s="2">
        <f>RTD("cqg.rtd", ,"ContractData",A195, "Low",, "T")</f>
        <v>120.12</v>
      </c>
      <c r="I195" s="4">
        <f>IFERROR(RTD("cqg.rtd",,"StudyData",A195, "PCB","BaseType=Index,Index=1", "Close", "W","0","all",,,,"T")/100,"")</f>
        <v>4.2027194066748316E-3</v>
      </c>
      <c r="J195" s="4">
        <f>IFERROR(RTD("cqg.rtd",,"StudyData",A195, "PCB","BaseType=Index,Index=1", "Close", "M","0","all",,,,"T")/100,"")</f>
        <v>7.129670329670329E-2</v>
      </c>
      <c r="K195" s="4">
        <f>IFERROR(RTD("cqg.rtd",,"StudyData",A195, "PCB","BaseType=Index,Index=1", "Close", "Q","0","all",,,,"T")/100,"")</f>
        <v>-0.2481026716850743</v>
      </c>
      <c r="L195" s="4">
        <f>IFERROR(RTD("cqg.rtd",,"StudyData",A195, "PCB","BaseType=Index,Index=1", "Close", "A","0","all",,,,"T")/100,"")</f>
        <v>1.0168818272095332</v>
      </c>
      <c r="M195" s="6">
        <f>RTD("cqg.rtd", ,"ContractData",A195, "T_CVol",, "T")</f>
        <v>780018.42721300002</v>
      </c>
      <c r="N195" s="8">
        <f xml:space="preserve"> IFERROR(M195/RTD("cqg.rtd",,"StudyData", $A195, "MA", "InputChoice=Vol,MAType=Sim,Period=21", "MA","D","-1","all",,,,"T"),"")</f>
        <v>0.1604232977193977</v>
      </c>
      <c r="O195" s="9">
        <f>IFERROR(D195/RTD("cqg.rtd",,"StudyData","ATR("&amp;A195&amp;",MAType:=Sim,Period:=21)","Bar",, "Close", "D",,,,,,"T"),"")</f>
        <v>5.9358199855931632E-2</v>
      </c>
      <c r="P195" s="10">
        <f xml:space="preserve"> RTD("cqg.rtd",,"StudyData", $A195, "MA", "InputChoice=Close,MAType=Sim,Period=21", "MA","D",,"all",,,,"T")</f>
        <v>121.02428571430001</v>
      </c>
      <c r="Q195" s="2">
        <f xml:space="preserve"> RTD("cqg.rtd",,"StudyData",$A195, "StdDev", "InputChoice=Close,Period1=21", "STDDEV","D",,"all",,,,"T")</f>
        <v>6.8507014387999998</v>
      </c>
      <c r="R195" s="2">
        <f t="shared" si="3"/>
        <v>0.12198959379061487</v>
      </c>
    </row>
    <row r="196" spans="1:18" x14ac:dyDescent="0.3">
      <c r="A196" t="s">
        <v>285</v>
      </c>
      <c r="B196" t="str">
        <f>PROPER(RTD("cqg.rtd", ,"ContractData",A196, "LongDescription",, "T"))</f>
        <v>Fox Corp Cm B</v>
      </c>
      <c r="C196" s="2">
        <f>RTD("cqg.rtd", ,"ContractData",A196, "LastTrade",, "T")</f>
        <v>56.38</v>
      </c>
      <c r="D196" s="2">
        <f>RTD("cqg.rtd", ,"ContractData",A196, "NetLastTrade",, "T")</f>
        <v>-0.64999999999999858</v>
      </c>
      <c r="E196" s="4">
        <f>IFERROR(RTD("cqg.rtd", ,"ContractData",A196, "PerCentNetLastTrade",, "T")/100,"")</f>
        <v>-1.1397510082412765E-2</v>
      </c>
      <c r="F196" s="2">
        <f>RTD("cqg.rtd", ,"ContractData",A196, "Open",, "T")</f>
        <v>56.11</v>
      </c>
      <c r="G196" s="2">
        <f>RTD("cqg.rtd", ,"ContractData",A196, "High",, "T")</f>
        <v>56.59</v>
      </c>
      <c r="H196" s="2">
        <f>RTD("cqg.rtd", ,"ContractData",A196, "Low",, "T")</f>
        <v>55.300000000000004</v>
      </c>
      <c r="I196" s="4">
        <f>IFERROR(RTD("cqg.rtd",,"StudyData",A196, "PCB","BaseType=Index,Index=1", "Close", "W","0","all",,,,"T")/100,"")</f>
        <v>-1.1397510082412741E-2</v>
      </c>
      <c r="J196" s="4">
        <f>IFERROR(RTD("cqg.rtd",,"StudyData",A196, "PCB","BaseType=Index,Index=1", "Close", "M","0","all",,,,"T")/100,"")</f>
        <v>8.5483249903735181E-2</v>
      </c>
      <c r="K196" s="4">
        <f>IFERROR(RTD("cqg.rtd",,"StudyData",A196, "PCB","BaseType=Index,Index=1", "Close", "Q","0","all",,,,"T")/100,"")</f>
        <v>0.20367207514944488</v>
      </c>
      <c r="L196" s="4">
        <f>IFERROR(RTD("cqg.rtd",,"StudyData",A196, "PCB","BaseType=Index,Index=1", "Close", "A","0","all",,,,"T")/100,"")</f>
        <v>-0.13168027106114283</v>
      </c>
      <c r="M196" s="6">
        <f>RTD("cqg.rtd", ,"ContractData",A196, "T_CVol",, "T")</f>
        <v>177949.986053</v>
      </c>
      <c r="N196" s="8">
        <f xml:space="preserve"> IFERROR(M196/RTD("cqg.rtd",,"StudyData", $A196, "MA", "InputChoice=Vol,MAType=Sim,Period=21", "MA","D","-1","all",,,,"T"),"")</f>
        <v>0.14215926108818969</v>
      </c>
      <c r="O196" s="9">
        <f>IFERROR(D196/RTD("cqg.rtd",,"StudyData","ATR("&amp;A196&amp;",MAType:=Sim,Period:=21)","Bar",, "Close", "D",,,,,,"T"),"")</f>
        <v>-0.42589703587877659</v>
      </c>
      <c r="P196" s="10">
        <f xml:space="preserve"> RTD("cqg.rtd",,"StudyData", $A196, "MA", "InputChoice=Close,MAType=Sim,Period=21", "MA","D",,"all",,,,"T")</f>
        <v>51.949047618999998</v>
      </c>
      <c r="Q196" s="2">
        <f xml:space="preserve"> RTD("cqg.rtd",,"StudyData",$A196, "StdDev", "InputChoice=Close,Period1=21", "STDDEV","D",,"all",,,,"T")</f>
        <v>2.0598680142000001</v>
      </c>
      <c r="R196" s="2">
        <f t="shared" si="3"/>
        <v>2.1510855794908164</v>
      </c>
    </row>
    <row r="197" spans="1:18" x14ac:dyDescent="0.3">
      <c r="A197" t="s">
        <v>286</v>
      </c>
      <c r="B197" t="str">
        <f>PROPER(RTD("cqg.rtd", ,"ContractData",A197, "LongDescription",, "T"))</f>
        <v>Fox Corp Cm A</v>
      </c>
      <c r="C197" s="2">
        <f>RTD("cqg.rtd", ,"ContractData",A197, "LastTrade",, "T")</f>
        <v>63.46</v>
      </c>
      <c r="D197" s="2">
        <f>RTD("cqg.rtd", ,"ContractData",A197, "NetLastTrade",, "T")</f>
        <v>-0.57000000000000028</v>
      </c>
      <c r="E197" s="4">
        <f>IFERROR(RTD("cqg.rtd", ,"ContractData",A197, "PerCentNetLastTrade",, "T")/100,"")</f>
        <v>-8.9020771513353119E-3</v>
      </c>
      <c r="F197" s="2">
        <f>RTD("cqg.rtd", ,"ContractData",A197, "Open",, "T")</f>
        <v>62.72</v>
      </c>
      <c r="G197" s="2">
        <f>RTD("cqg.rtd", ,"ContractData",A197, "High",, "T")</f>
        <v>63.71</v>
      </c>
      <c r="H197" s="2">
        <f>RTD("cqg.rtd", ,"ContractData",A197, "Low",, "T")</f>
        <v>61.99</v>
      </c>
      <c r="I197" s="4">
        <f>IFERROR(RTD("cqg.rtd",,"StudyData",A197, "PCB","BaseType=Index,Index=1", "Close", "W","0","all",,,,"T")/100,"")</f>
        <v>-8.9020771513353154E-3</v>
      </c>
      <c r="J197" s="4">
        <f>IFERROR(RTD("cqg.rtd",,"StudyData",A197, "PCB","BaseType=Index,Index=1", "Close", "M","0","all",,,,"T")/100,"")</f>
        <v>8.9816245921346335E-2</v>
      </c>
      <c r="K197" s="4">
        <f>IFERROR(RTD("cqg.rtd",,"StudyData",A197, "PCB","BaseType=Index,Index=1", "Close", "Q","0","all",,,,"T")/100,"")</f>
        <v>0.21664110429447844</v>
      </c>
      <c r="L197" s="4">
        <f>IFERROR(RTD("cqg.rtd",,"StudyData",A197, "PCB","BaseType=Index,Index=1", "Close", "A","0","all",,,,"T")/100,"")</f>
        <v>-0.13151772273162726</v>
      </c>
      <c r="M197" s="6">
        <f>RTD("cqg.rtd", ,"ContractData",A197, "T_CVol",, "T")</f>
        <v>1392077.5905170001</v>
      </c>
      <c r="N197" s="8">
        <f xml:space="preserve"> IFERROR(M197/RTD("cqg.rtd",,"StudyData", $A197, "MA", "InputChoice=Vol,MAType=Sim,Period=21", "MA","D","-1","all",,,,"T"),"")</f>
        <v>0.3026233987308295</v>
      </c>
      <c r="O197" s="9">
        <f>IFERROR(D197/RTD("cqg.rtd",,"StudyData","ATR("&amp;A197&amp;",MAType:=Sim,Period:=21)","Bar",, "Close", "D",,,,,,"T"),"")</f>
        <v>-0.32553712264548457</v>
      </c>
      <c r="P197" s="10">
        <f xml:space="preserve"> RTD("cqg.rtd",,"StudyData", $A197, "MA", "InputChoice=Close,MAType=Sim,Period=21", "MA","D",,"all",,,,"T")</f>
        <v>58.056666666700004</v>
      </c>
      <c r="Q197" s="2">
        <f xml:space="preserve"> RTD("cqg.rtd",,"StudyData",$A197, "StdDev", "InputChoice=Close,Period1=21", "STDDEV","D",,"all",,,,"T")</f>
        <v>2.4349955184000001</v>
      </c>
      <c r="R197" s="2">
        <f t="shared" si="3"/>
        <v>2.2190321470695964</v>
      </c>
    </row>
    <row r="198" spans="1:18" x14ac:dyDescent="0.3">
      <c r="A198" t="s">
        <v>287</v>
      </c>
      <c r="B198" t="str">
        <f>PROPER(RTD("cqg.rtd", ,"ContractData",A198, "LongDescription",, "T"))</f>
        <v>Federal Realty Invstmt Trst</v>
      </c>
      <c r="C198" s="2">
        <f>RTD("cqg.rtd", ,"ContractData",A198, "LastTrade",, "T")</f>
        <v>117.14</v>
      </c>
      <c r="D198" s="2">
        <f>RTD("cqg.rtd", ,"ContractData",A198, "NetLastTrade",, "T")</f>
        <v>-1.5499999999999972</v>
      </c>
      <c r="E198" s="4">
        <f>IFERROR(RTD("cqg.rtd", ,"ContractData",A198, "PerCentNetLastTrade",, "T")/100,"")</f>
        <v>-1.3059229926699807E-2</v>
      </c>
      <c r="F198" s="2">
        <f>RTD("cqg.rtd", ,"ContractData",A198, "Open",, "T")</f>
        <v>118.10000000000001</v>
      </c>
      <c r="G198" s="2">
        <f>RTD("cqg.rtd", ,"ContractData",A198, "High",, "T")</f>
        <v>118.10000000000001</v>
      </c>
      <c r="H198" s="2">
        <f>RTD("cqg.rtd", ,"ContractData",A198, "Low",, "T")</f>
        <v>116.69</v>
      </c>
      <c r="I198" s="4">
        <f>IFERROR(RTD("cqg.rtd",,"StudyData",A198, "PCB","BaseType=Index,Index=1", "Close", "W","0","all",,,,"T")/100,"")</f>
        <v>-1.3059229926699783E-2</v>
      </c>
      <c r="J198" s="4">
        <f>IFERROR(RTD("cqg.rtd",,"StudyData",A198, "PCB","BaseType=Index,Index=1", "Close", "M","0","all",,,,"T")/100,"")</f>
        <v>-5.6007736320412629E-2</v>
      </c>
      <c r="K198" s="4">
        <f>IFERROR(RTD("cqg.rtd",,"StudyData",A198, "PCB","BaseType=Index,Index=1", "Close", "Q","0","all",,,,"T")/100,"")</f>
        <v>-5.1036941023979238E-2</v>
      </c>
      <c r="L198" s="4">
        <f>IFERROR(RTD("cqg.rtd",,"StudyData",A198, "PCB","BaseType=Index,Index=1", "Close", "A","0","all",,,,"T")/100,"")</f>
        <v>0.16210317460317467</v>
      </c>
      <c r="M198" s="6">
        <f>RTD("cqg.rtd", ,"ContractData",A198, "T_CVol",, "T")</f>
        <v>189448.311977</v>
      </c>
      <c r="N198" s="8">
        <f xml:space="preserve"> IFERROR(M198/RTD("cqg.rtd",,"StudyData", $A198, "MA", "InputChoice=Vol,MAType=Sim,Period=21", "MA","D","-1","all",,,,"T"),"")</f>
        <v>0.20343379329608702</v>
      </c>
      <c r="O198" s="9">
        <f>IFERROR(D198/RTD("cqg.rtd",,"StudyData","ATR("&amp;A198&amp;",MAType:=Sim,Period:=21)","Bar",, "Close", "D",,,,,,"T"),"")</f>
        <v>-0.75138504153563468</v>
      </c>
      <c r="P198" s="10">
        <f xml:space="preserve"> RTD("cqg.rtd",,"StudyData", $A198, "MA", "InputChoice=Close,MAType=Sim,Period=21", "MA","D",,"all",,,,"T")</f>
        <v>123.5219047619</v>
      </c>
      <c r="Q198" s="2">
        <f xml:space="preserve"> RTD("cqg.rtd",,"StudyData",$A198, "StdDev", "InputChoice=Close,Period1=21", "STDDEV","D",,"all",,,,"T")</f>
        <v>2.7575241121</v>
      </c>
      <c r="R198" s="2">
        <f t="shared" si="3"/>
        <v>-2.3143604561411601</v>
      </c>
    </row>
    <row r="199" spans="1:18" x14ac:dyDescent="0.3">
      <c r="A199" t="s">
        <v>288</v>
      </c>
      <c r="B199" t="str">
        <f>PROPER(RTD("cqg.rtd", ,"ContractData",A199, "LongDescription",, "T"))</f>
        <v>First Solar, Inc.</v>
      </c>
      <c r="C199" s="2">
        <f>RTD("cqg.rtd", ,"ContractData",A199, "LastTrade",, "T")</f>
        <v>235.42000000000002</v>
      </c>
      <c r="D199" s="2">
        <f>RTD("cqg.rtd", ,"ContractData",A199, "NetLastTrade",, "T")</f>
        <v>-14.629999999999995</v>
      </c>
      <c r="E199" s="4">
        <f>IFERROR(RTD("cqg.rtd", ,"ContractData",A199, "PerCentNetLastTrade",, "T")/100,"")</f>
        <v>-5.8508298340331936E-2</v>
      </c>
      <c r="F199" s="2">
        <f>RTD("cqg.rtd", ,"ContractData",A199, "Open",, "T")</f>
        <v>247.65</v>
      </c>
      <c r="G199" s="2">
        <f>RTD("cqg.rtd", ,"ContractData",A199, "High",, "T")</f>
        <v>251.38</v>
      </c>
      <c r="H199" s="2">
        <f>RTD("cqg.rtd", ,"ContractData",A199, "Low",, "T")</f>
        <v>233.51</v>
      </c>
      <c r="I199" s="4">
        <f>IFERROR(RTD("cqg.rtd",,"StudyData",A199, "PCB","BaseType=Index,Index=1", "Close", "W","0","all",,,,"T")/100,"")</f>
        <v>-5.8508298340331909E-2</v>
      </c>
      <c r="J199" s="4">
        <f>IFERROR(RTD("cqg.rtd",,"StudyData",A199, "PCB","BaseType=Index,Index=1", "Close", "M","0","all",,,,"T")/100,"")</f>
        <v>0.11557598445718625</v>
      </c>
      <c r="K199" s="4">
        <f>IFERROR(RTD("cqg.rtd",,"StudyData",A199, "PCB","BaseType=Index,Index=1", "Close", "Q","0","all",,,,"T")/100,"")</f>
        <v>-2.2885234785556536E-3</v>
      </c>
      <c r="L199" s="4">
        <f>IFERROR(RTD("cqg.rtd",,"StudyData",A199, "PCB","BaseType=Index,Index=1", "Close", "A","0","all",,,,"T")/100,"")</f>
        <v>-9.880182214906405E-2</v>
      </c>
      <c r="M199" s="6">
        <f>RTD("cqg.rtd", ,"ContractData",A199, "T_CVol",, "T")</f>
        <v>1410900.5510219999</v>
      </c>
      <c r="N199" s="8">
        <f xml:space="preserve"> IFERROR(M199/RTD("cqg.rtd",,"StudyData", $A199, "MA", "InputChoice=Vol,MAType=Sim,Period=21", "MA","D","-1","all",,,,"T"),"")</f>
        <v>0.57308651906041042</v>
      </c>
      <c r="O199" s="9">
        <f>IFERROR(D199/RTD("cqg.rtd",,"StudyData","ATR("&amp;A199&amp;",MAType:=Sim,Period:=21)","Bar",, "Close", "D",,,,,,"T"),"")</f>
        <v>-1.1316022099422502</v>
      </c>
      <c r="P199" s="10">
        <f xml:space="preserve"> RTD("cqg.rtd",,"StudyData", $A199, "MA", "InputChoice=Close,MAType=Sim,Period=21", "MA","D",,"all",,,,"T")</f>
        <v>218.3704761905</v>
      </c>
      <c r="Q199" s="2">
        <f xml:space="preserve"> RTD("cqg.rtd",,"StudyData",$A199, "StdDev", "InputChoice=Close,Period1=21", "STDDEV","D",,"all",,,,"T")</f>
        <v>15.514437661900001</v>
      </c>
      <c r="R199" s="2">
        <f t="shared" si="3"/>
        <v>1.0989456518536824</v>
      </c>
    </row>
    <row r="200" spans="1:18" x14ac:dyDescent="0.3">
      <c r="A200" t="s">
        <v>35</v>
      </c>
      <c r="B200" t="str">
        <f>PROPER(RTD("cqg.rtd", ,"ContractData",A200, "LongDescription",, "T"))</f>
        <v>Fortinet, Inc.</v>
      </c>
      <c r="C200" s="2">
        <f>RTD("cqg.rtd", ,"ContractData",A200, "LastTrade",, "T")</f>
        <v>164.67000000000002</v>
      </c>
      <c r="D200" s="2">
        <f>RTD("cqg.rtd", ,"ContractData",A200, "NetLastTrade",, "T")</f>
        <v>5.0300000000000011</v>
      </c>
      <c r="E200" s="4">
        <f>IFERROR(RTD("cqg.rtd", ,"ContractData",A200, "PerCentNetLastTrade",, "T")/100,"")</f>
        <v>3.1508393886244053E-2</v>
      </c>
      <c r="F200" s="2">
        <f>RTD("cqg.rtd", ,"ContractData",A200, "Open",, "T")</f>
        <v>159.9</v>
      </c>
      <c r="G200" s="2">
        <f>RTD("cqg.rtd", ,"ContractData",A200, "High",, "T")</f>
        <v>167.18</v>
      </c>
      <c r="H200" s="2">
        <f>RTD("cqg.rtd", ,"ContractData",A200, "Low",, "T")</f>
        <v>159.64000000000001</v>
      </c>
      <c r="I200" s="4">
        <f>IFERROR(RTD("cqg.rtd",,"StudyData",A200, "PCB","BaseType=Index,Index=1", "Close", "W","0","all",,,,"T")/100,"")</f>
        <v>3.1508393886244053E-2</v>
      </c>
      <c r="J200" s="4">
        <f>IFERROR(RTD("cqg.rtd",,"StudyData",A200, "PCB","BaseType=Index,Index=1", "Close", "M","0","all",,,,"T")/100,"")</f>
        <v>1.6795307193578256E-2</v>
      </c>
      <c r="K200" s="4">
        <f>IFERROR(RTD("cqg.rtd",,"StudyData",A200, "PCB","BaseType=Index,Index=1", "Close", "Q","0","all",,,,"T")/100,"")</f>
        <v>7.1930738185132223E-2</v>
      </c>
      <c r="L200" s="4">
        <f>IFERROR(RTD("cqg.rtd",,"StudyData",A200, "PCB","BaseType=Index,Index=1", "Close", "A","0","all",,,,"T")/100,"")</f>
        <v>1.0736683037400834</v>
      </c>
      <c r="M200" s="6">
        <f>RTD("cqg.rtd", ,"ContractData",A200, "T_CVol",, "T")</f>
        <v>1152776.4776639999</v>
      </c>
      <c r="N200" s="8">
        <f xml:space="preserve"> IFERROR(M200/RTD("cqg.rtd",,"StudyData", $A200, "MA", "InputChoice=Vol,MAType=Sim,Period=21", "MA","D","-1","all",,,,"T"),"")</f>
        <v>0.20950201040509167</v>
      </c>
      <c r="O200" s="9">
        <f>IFERROR(D200/RTD("cqg.rtd",,"StudyData","ATR("&amp;A200&amp;",MAType:=Sim,Period:=21)","Bar",, "Close", "D",,,,,,"T"),"")</f>
        <v>0.71212836243847177</v>
      </c>
      <c r="P200" s="10">
        <f xml:space="preserve"> RTD("cqg.rtd",,"StudyData", $A200, "MA", "InputChoice=Close,MAType=Sim,Period=21", "MA","D",,"all",,,,"T")</f>
        <v>159.21904761900001</v>
      </c>
      <c r="Q200" s="2">
        <f xml:space="preserve"> RTD("cqg.rtd",,"StudyData",$A200, "StdDev", "InputChoice=Close,Period1=21", "STDDEV","D",,"all",,,,"T")</f>
        <v>5.2332762248</v>
      </c>
      <c r="R200" s="2">
        <f t="shared" si="3"/>
        <v>1.0415946238741347</v>
      </c>
    </row>
    <row r="201" spans="1:18" x14ac:dyDescent="0.3">
      <c r="A201" t="s">
        <v>289</v>
      </c>
      <c r="B201" t="str">
        <f>PROPER(RTD("cqg.rtd", ,"ContractData",A201, "LongDescription",, "T"))</f>
        <v>Fortive Corporation</v>
      </c>
      <c r="C201" s="2">
        <f>RTD("cqg.rtd", ,"ContractData",A201, "LastTrade",, "T")</f>
        <v>61.42</v>
      </c>
      <c r="D201" s="2">
        <f>RTD("cqg.rtd", ,"ContractData",A201, "NetLastTrade",, "T")</f>
        <v>-0.28999999999999915</v>
      </c>
      <c r="E201" s="4">
        <f>IFERROR(RTD("cqg.rtd", ,"ContractData",A201, "PerCentNetLastTrade",, "T")/100,"")</f>
        <v>-4.6994004213255555E-3</v>
      </c>
      <c r="F201" s="2">
        <f>RTD("cqg.rtd", ,"ContractData",A201, "Open",, "T")</f>
        <v>62.07</v>
      </c>
      <c r="G201" s="2">
        <f>RTD("cqg.rtd", ,"ContractData",A201, "High",, "T")</f>
        <v>62.07</v>
      </c>
      <c r="H201" s="2">
        <f>RTD("cqg.rtd", ,"ContractData",A201, "Low",, "T")</f>
        <v>61.02</v>
      </c>
      <c r="I201" s="4">
        <f>IFERROR(RTD("cqg.rtd",,"StudyData",A201, "PCB","BaseType=Index,Index=1", "Close", "W","0","all",,,,"T")/100,"")</f>
        <v>-4.6994004213255416E-3</v>
      </c>
      <c r="J201" s="4">
        <f>IFERROR(RTD("cqg.rtd",,"StudyData",A201, "PCB","BaseType=Index,Index=1", "Close", "M","0","all",,,,"T")/100,"")</f>
        <v>3.7324776220233086E-2</v>
      </c>
      <c r="K201" s="4">
        <f>IFERROR(RTD("cqg.rtd",,"StudyData",A201, "PCB","BaseType=Index,Index=1", "Close", "Q","0","all",,,,"T")/100,"")</f>
        <v>5.4018660991978764E-3</v>
      </c>
      <c r="L201" s="4">
        <f>IFERROR(RTD("cqg.rtd",,"StudyData",A201, "PCB","BaseType=Index,Index=1", "Close", "A","0","all",,,,"T")/100,"")</f>
        <v>0.11247962325665642</v>
      </c>
      <c r="M201" s="6">
        <f>RTD("cqg.rtd", ,"ContractData",A201, "T_CVol",, "T")</f>
        <v>220498.80342400001</v>
      </c>
      <c r="N201" s="8">
        <f xml:space="preserve"> IFERROR(M201/RTD("cqg.rtd",,"StudyData", $A201, "MA", "InputChoice=Vol,MAType=Sim,Period=21", "MA","D","-1","all",,,,"T"),"")</f>
        <v>7.4800956048653292E-2</v>
      </c>
      <c r="O201" s="9">
        <f>IFERROR(D201/RTD("cqg.rtd",,"StudyData","ATR("&amp;A201&amp;",MAType:=Sim,Period:=21)","Bar",, "Close", "D",,,,,,"T"),"")</f>
        <v>-0.16930775645948307</v>
      </c>
      <c r="P201" s="10">
        <f xml:space="preserve"> RTD("cqg.rtd",,"StudyData", $A201, "MA", "InputChoice=Close,MAType=Sim,Period=21", "MA","D",,"all",,,,"T")</f>
        <v>61.053809523799998</v>
      </c>
      <c r="Q201" s="2">
        <f xml:space="preserve"> RTD("cqg.rtd",,"StudyData",$A201, "StdDev", "InputChoice=Close,Period1=21", "STDDEV","D",,"all",,,,"T")</f>
        <v>1.3015795393</v>
      </c>
      <c r="R201" s="2">
        <f t="shared" si="3"/>
        <v>0.28134314127044718</v>
      </c>
    </row>
    <row r="202" spans="1:18" x14ac:dyDescent="0.3">
      <c r="A202" t="s">
        <v>290</v>
      </c>
      <c r="B202" t="str">
        <f>PROPER(RTD("cqg.rtd", ,"ContractData",A202, "LongDescription",, "T"))</f>
        <v>General Dynamics Corp</v>
      </c>
      <c r="C202" s="2">
        <f>RTD("cqg.rtd", ,"ContractData",A202, "LastTrade",, "T")</f>
        <v>395.95</v>
      </c>
      <c r="D202" s="2">
        <f>RTD("cqg.rtd", ,"ContractData",A202, "NetLastTrade",, "T")</f>
        <v>3.8999999999999773</v>
      </c>
      <c r="E202" s="4">
        <f>IFERROR(RTD("cqg.rtd", ,"ContractData",A202, "PerCentNetLastTrade",, "T")/100,"")</f>
        <v>9.9477107511796968E-3</v>
      </c>
      <c r="F202" s="2">
        <f>RTD("cqg.rtd", ,"ContractData",A202, "Open",, "T")</f>
        <v>393</v>
      </c>
      <c r="G202" s="2">
        <f>RTD("cqg.rtd", ,"ContractData",A202, "High",, "T")</f>
        <v>397.19</v>
      </c>
      <c r="H202" s="2">
        <f>RTD("cqg.rtd", ,"ContractData",A202, "Low",, "T")</f>
        <v>392.05</v>
      </c>
      <c r="I202" s="4">
        <f>IFERROR(RTD("cqg.rtd",,"StudyData",A202, "PCB","BaseType=Index,Index=1", "Close", "W","0","all",,,,"T")/100,"")</f>
        <v>9.9477107511796378E-3</v>
      </c>
      <c r="J202" s="4">
        <f>IFERROR(RTD("cqg.rtd",,"StudyData",A202, "PCB","BaseType=Index,Index=1", "Close", "M","0","all",,,,"T")/100,"")</f>
        <v>3.2679568097647417E-2</v>
      </c>
      <c r="K202" s="4">
        <f>IFERROR(RTD("cqg.rtd",,"StudyData",A202, "PCB","BaseType=Index,Index=1", "Close", "Q","0","all",,,,"T")/100,"")</f>
        <v>0.11774503161698277</v>
      </c>
      <c r="L202" s="4">
        <f>IFERROR(RTD("cqg.rtd",,"StudyData",A202, "PCB","BaseType=Index,Index=1", "Close", "A","0","all",,,,"T")/100,"")</f>
        <v>0.17611239826531208</v>
      </c>
      <c r="M202" s="6">
        <f>RTD("cqg.rtd", ,"ContractData",A202, "T_CVol",, "T")</f>
        <v>199628.65865600001</v>
      </c>
      <c r="N202" s="8">
        <f xml:space="preserve"> IFERROR(M202/RTD("cqg.rtd",,"StudyData", $A202, "MA", "InputChoice=Vol,MAType=Sim,Period=21", "MA","D","-1","all",,,,"T"),"")</f>
        <v>0.16793367865226996</v>
      </c>
      <c r="O202" s="9">
        <f>IFERROR(D202/RTD("cqg.rtd",,"StudyData","ATR("&amp;A202&amp;",MAType:=Sim,Period:=21)","Bar",, "Close", "D",,,,,,"T"),"")</f>
        <v>0.4596475474218869</v>
      </c>
      <c r="P202" s="10">
        <f xml:space="preserve"> RTD("cqg.rtd",,"StudyData", $A202, "MA", "InputChoice=Close,MAType=Sim,Period=21", "MA","D",,"all",,,,"T")</f>
        <v>380.06857142860002</v>
      </c>
      <c r="Q202" s="2">
        <f xml:space="preserve"> RTD("cqg.rtd",,"StudyData",$A202, "StdDev", "InputChoice=Close,Period1=21", "STDDEV","D",,"all",,,,"T")</f>
        <v>9.0943322411</v>
      </c>
      <c r="R202" s="2">
        <f t="shared" si="3"/>
        <v>1.7462995798225902</v>
      </c>
    </row>
    <row r="203" spans="1:18" x14ac:dyDescent="0.3">
      <c r="A203" t="s">
        <v>291</v>
      </c>
      <c r="B203" t="str">
        <f>PROPER(RTD("cqg.rtd", ,"ContractData",A203, "LongDescription",, "T"))</f>
        <v>Godaddy Inc.</v>
      </c>
      <c r="C203" s="2">
        <f>RTD("cqg.rtd", ,"ContractData",A203, "LastTrade",, "T")</f>
        <v>91.14</v>
      </c>
      <c r="D203" s="2">
        <f>RTD("cqg.rtd", ,"ContractData",A203, "NetLastTrade",, "T")</f>
        <v>6.9999999999993179E-2</v>
      </c>
      <c r="E203" s="4">
        <f>IFERROR(RTD("cqg.rtd", ,"ContractData",A203, "PerCentNetLastTrade",, "T")/100,"")</f>
        <v>7.6863950807071484E-4</v>
      </c>
      <c r="F203" s="2">
        <f>RTD("cqg.rtd", ,"ContractData",A203, "Open",, "T")</f>
        <v>90.11</v>
      </c>
      <c r="G203" s="2">
        <f>RTD("cqg.rtd", ,"ContractData",A203, "High",, "T")</f>
        <v>91.84</v>
      </c>
      <c r="H203" s="2">
        <f>RTD("cqg.rtd", ,"ContractData",A203, "Low",, "T")</f>
        <v>90</v>
      </c>
      <c r="I203" s="4">
        <f>IFERROR(RTD("cqg.rtd",,"StudyData",A203, "PCB","BaseType=Index,Index=1", "Close", "W","0","all",,,,"T")/100,"")</f>
        <v>7.6863950807063981E-4</v>
      </c>
      <c r="J203" s="4">
        <f>IFERROR(RTD("cqg.rtd",,"StudyData",A203, "PCB","BaseType=Index,Index=1", "Close", "M","0","all",,,,"T")/100,"")</f>
        <v>0.10152284263959398</v>
      </c>
      <c r="K203" s="4">
        <f>IFERROR(RTD("cqg.rtd",,"StudyData",A203, "PCB","BaseType=Index,Index=1", "Close", "Q","0","all",,,,"T")/100,"")</f>
        <v>7.3751178133836068E-2</v>
      </c>
      <c r="L203" s="4">
        <f>IFERROR(RTD("cqg.rtd",,"StudyData",A203, "PCB","BaseType=Index,Index=1", "Close", "A","0","all",,,,"T")/100,"")</f>
        <v>-0.2654738878143133</v>
      </c>
      <c r="M203" s="6">
        <f>RTD("cqg.rtd", ,"ContractData",A203, "T_CVol",, "T")</f>
        <v>463887.21019000001</v>
      </c>
      <c r="N203" s="8">
        <f xml:space="preserve"> IFERROR(M203/RTD("cqg.rtd",,"StudyData", $A203, "MA", "InputChoice=Vol,MAType=Sim,Period=21", "MA","D","-1","all",,,,"T"),"")</f>
        <v>0.22810799389270636</v>
      </c>
      <c r="O203" s="9">
        <f>IFERROR(D203/RTD("cqg.rtd",,"StudyData","ATR("&amp;A203&amp;",MAType:=Sim,Period:=21)","Bar",, "Close", "D",,,,,,"T"),"")</f>
        <v>1.3020372010604542E-2</v>
      </c>
      <c r="P203" s="10">
        <f xml:space="preserve"> RTD("cqg.rtd",,"StudyData", $A203, "MA", "InputChoice=Close,MAType=Sim,Period=21", "MA","D",,"all",,,,"T")</f>
        <v>92.833333333300004</v>
      </c>
      <c r="Q203" s="2">
        <f xml:space="preserve"> RTD("cqg.rtd",,"StudyData",$A203, "StdDev", "InputChoice=Close,Period1=21", "STDDEV","D",,"all",,,,"T")</f>
        <v>4.9856712146</v>
      </c>
      <c r="R203" s="2">
        <f t="shared" si="3"/>
        <v>-0.33963999237279419</v>
      </c>
    </row>
    <row r="204" spans="1:18" x14ac:dyDescent="0.3">
      <c r="A204" t="s">
        <v>292</v>
      </c>
      <c r="B204" t="str">
        <f>PROPER(RTD("cqg.rtd", ,"ContractData",A204, "LongDescription",, "T"))</f>
        <v>General Electric Co</v>
      </c>
      <c r="C204" s="2">
        <f>RTD("cqg.rtd", ,"ContractData",A204, "LastTrade",, "T")</f>
        <v>367.42</v>
      </c>
      <c r="D204" s="2">
        <f>RTD("cqg.rtd", ,"ContractData",A204, "NetLastTrade",, "T")</f>
        <v>-2.6599999999999682</v>
      </c>
      <c r="E204" s="4">
        <f>IFERROR(RTD("cqg.rtd", ,"ContractData",A204, "PerCentNetLastTrade",, "T")/100,"")</f>
        <v>-7.1876351059230433E-3</v>
      </c>
      <c r="F204" s="2">
        <f>RTD("cqg.rtd", ,"ContractData",A204, "Open",, "T")</f>
        <v>371.52</v>
      </c>
      <c r="G204" s="2">
        <f>RTD("cqg.rtd", ,"ContractData",A204, "High",, "T")</f>
        <v>372.26</v>
      </c>
      <c r="H204" s="2">
        <f>RTD("cqg.rtd", ,"ContractData",A204, "Low",, "T")</f>
        <v>366.59000000000003</v>
      </c>
      <c r="I204" s="4">
        <f>IFERROR(RTD("cqg.rtd",,"StudyData",A204, "PCB","BaseType=Index,Index=1", "Close", "W","0","all",,,,"T")/100,"")</f>
        <v>-7.1876351059229583E-3</v>
      </c>
      <c r="J204" s="4">
        <f>IFERROR(RTD("cqg.rtd",,"StudyData",A204, "PCB","BaseType=Index,Index=1", "Close", "M","0","all",,,,"T")/100,"")</f>
        <v>2.0412697531035695E-2</v>
      </c>
      <c r="K204" s="4">
        <f>IFERROR(RTD("cqg.rtd",,"StudyData",A204, "PCB","BaseType=Index,Index=1", "Close", "Q","0","all",,,,"T")/100,"")</f>
        <v>-1.6883846627244275E-2</v>
      </c>
      <c r="L204" s="4">
        <f>IFERROR(RTD("cqg.rtd",,"StudyData",A204, "PCB","BaseType=Index,Index=1", "Close", "A","0","all",,,,"T")/100,"")</f>
        <v>0.19280589552965616</v>
      </c>
      <c r="M204" s="6">
        <f>RTD("cqg.rtd", ,"ContractData",A204, "T_CVol",, "T")</f>
        <v>806769.63626399997</v>
      </c>
      <c r="N204" s="8">
        <f xml:space="preserve"> IFERROR(M204/RTD("cqg.rtd",,"StudyData", $A204, "MA", "InputChoice=Vol,MAType=Sim,Period=21", "MA","D","-1","all",,,,"T"),"")</f>
        <v>0.21054801733144612</v>
      </c>
      <c r="O204" s="9">
        <f>IFERROR(D204/RTD("cqg.rtd",,"StudyData","ATR("&amp;A204&amp;",MAType:=Sim,Period:=21)","Bar",, "Close", "D",,,,,,"T"),"")</f>
        <v>-0.25327590115573806</v>
      </c>
      <c r="P204" s="10">
        <f xml:space="preserve"> RTD("cqg.rtd",,"StudyData", $A204, "MA", "InputChoice=Close,MAType=Sim,Period=21", "MA","D",,"all",,,,"T")</f>
        <v>358.01904761899999</v>
      </c>
      <c r="Q204" s="2">
        <f xml:space="preserve"> RTD("cqg.rtd",,"StudyData",$A204, "StdDev", "InputChoice=Close,Period1=21", "STDDEV","D",,"all",,,,"T")</f>
        <v>11.7309431703</v>
      </c>
      <c r="R204" s="2">
        <f t="shared" si="3"/>
        <v>0.8013807794074933</v>
      </c>
    </row>
    <row r="205" spans="1:18" x14ac:dyDescent="0.3">
      <c r="A205" t="s">
        <v>36</v>
      </c>
      <c r="B205" t="str">
        <f>PROPER(RTD("cqg.rtd", ,"ContractData",A205, "LongDescription",, "T"))</f>
        <v>Ge Healthcare Cm</v>
      </c>
      <c r="C205" s="2">
        <f>RTD("cqg.rtd", ,"ContractData",A205, "LastTrade",, "T")</f>
        <v>72.97</v>
      </c>
      <c r="D205" s="2">
        <f>RTD("cqg.rtd", ,"ContractData",A205, "NetLastTrade",, "T")</f>
        <v>1.2000000000000028</v>
      </c>
      <c r="E205" s="4">
        <f>IFERROR(RTD("cqg.rtd", ,"ContractData",A205, "PerCentNetLastTrade",, "T")/100,"")</f>
        <v>1.6720078027030794E-2</v>
      </c>
      <c r="F205" s="2">
        <f>RTD("cqg.rtd", ,"ContractData",A205, "Open",, "T")</f>
        <v>71.23</v>
      </c>
      <c r="G205" s="2">
        <f>RTD("cqg.rtd", ,"ContractData",A205, "High",, "T")</f>
        <v>73.03</v>
      </c>
      <c r="H205" s="2">
        <f>RTD("cqg.rtd", ,"ContractData",A205, "Low",, "T")</f>
        <v>71.23</v>
      </c>
      <c r="I205" s="4">
        <f>IFERROR(RTD("cqg.rtd",,"StudyData",A205, "PCB","BaseType=Index,Index=1", "Close", "W","0","all",,,,"T")/100,"")</f>
        <v>1.6720078027030835E-2</v>
      </c>
      <c r="J205" s="4">
        <f>IFERROR(RTD("cqg.rtd",,"StudyData",A205, "PCB","BaseType=Index,Index=1", "Close", "M","0","all",,,,"T")/100,"")</f>
        <v>7.2772713907674258E-2</v>
      </c>
      <c r="K205" s="4">
        <f>IFERROR(RTD("cqg.rtd",,"StudyData",A205, "PCB","BaseType=Index,Index=1", "Close", "Q","0","all",,,,"T")/100,"")</f>
        <v>0.13997812841743468</v>
      </c>
      <c r="L205" s="4">
        <f>IFERROR(RTD("cqg.rtd",,"StudyData",A205, "PCB","BaseType=Index,Index=1", "Close", "A","0","all",,,,"T")/100,"")</f>
        <v>-0.11033894172153129</v>
      </c>
      <c r="M205" s="6">
        <f>RTD("cqg.rtd", ,"ContractData",A205, "T_CVol",, "T")</f>
        <v>725116.33556599997</v>
      </c>
      <c r="N205" s="8">
        <f xml:space="preserve"> IFERROR(M205/RTD("cqg.rtd",,"StudyData", $A205, "MA", "InputChoice=Vol,MAType=Sim,Period=21", "MA","D","-1","all",,,,"T"),"")</f>
        <v>0.12307340939558246</v>
      </c>
      <c r="O205" s="9">
        <f>IFERROR(D205/RTD("cqg.rtd",,"StudyData","ATR("&amp;A205&amp;",MAType:=Sim,Period:=21)","Bar",, "Close", "D",,,,,,"T"),"")</f>
        <v>0.4815593349904112</v>
      </c>
      <c r="P205" s="10">
        <f xml:space="preserve"> RTD("cqg.rtd",,"StudyData", $A205, "MA", "InputChoice=Close,MAType=Sim,Period=21", "MA","D",,"all",,,,"T")</f>
        <v>66.102857142900007</v>
      </c>
      <c r="Q205" s="2">
        <f xml:space="preserve"> RTD("cqg.rtd",,"StudyData",$A205, "StdDev", "InputChoice=Close,Period1=21", "STDDEV","D",,"all",,,,"T")</f>
        <v>4.1412445137000002</v>
      </c>
      <c r="R205" s="2">
        <f t="shared" si="3"/>
        <v>1.6582316823800713</v>
      </c>
    </row>
    <row r="206" spans="1:18" x14ac:dyDescent="0.3">
      <c r="A206" t="s">
        <v>293</v>
      </c>
      <c r="B206" t="str">
        <f>PROPER(RTD("cqg.rtd", ,"ContractData",A206, "LongDescription",, "T"))</f>
        <v>Gen Digital Inc. Cmn</v>
      </c>
      <c r="C206" s="2">
        <f>RTD("cqg.rtd", ,"ContractData",A206, "LastTrade",, "T")</f>
        <v>29.3</v>
      </c>
      <c r="D206" s="2">
        <f>RTD("cqg.rtd", ,"ContractData",A206, "NetLastTrade",, "T")</f>
        <v>0.12999999999999901</v>
      </c>
      <c r="E206" s="4">
        <f>IFERROR(RTD("cqg.rtd", ,"ContractData",A206, "PerCentNetLastTrade",, "T")/100,"")</f>
        <v>4.4566335275968462E-3</v>
      </c>
      <c r="F206" s="2">
        <f>RTD("cqg.rtd", ,"ContractData",A206, "Open",, "T")</f>
        <v>28.8</v>
      </c>
      <c r="G206" s="2">
        <f>RTD("cqg.rtd", ,"ContractData",A206, "High",, "T")</f>
        <v>29.86</v>
      </c>
      <c r="H206" s="2">
        <f>RTD("cqg.rtd", ,"ContractData",A206, "Low",, "T")</f>
        <v>28.75</v>
      </c>
      <c r="I206" s="4">
        <f>IFERROR(RTD("cqg.rtd",,"StudyData",A206, "PCB","BaseType=Index,Index=1", "Close", "W","0","all",,,,"T")/100,"")</f>
        <v>4.4566335275968115E-3</v>
      </c>
      <c r="J206" s="4">
        <f>IFERROR(RTD("cqg.rtd",,"StudyData",A206, "PCB","BaseType=Index,Index=1", "Close", "M","0","all",,,,"T")/100,"")</f>
        <v>6.7395264116575648E-2</v>
      </c>
      <c r="K206" s="4">
        <f>IFERROR(RTD("cqg.rtd",,"StudyData",A206, "PCB","BaseType=Index,Index=1", "Close", "Q","0","all",,,,"T")/100,"")</f>
        <v>0.17717959019686622</v>
      </c>
      <c r="L206" s="4">
        <f>IFERROR(RTD("cqg.rtd",,"StudyData",A206, "PCB","BaseType=Index,Index=1", "Close", "A","0","all",,,,"T")/100,"")</f>
        <v>7.7602059580728189E-2</v>
      </c>
      <c r="M206" s="6">
        <f>RTD("cqg.rtd", ,"ContractData",A206, "T_CVol",, "T")</f>
        <v>1562620.7015889999</v>
      </c>
      <c r="N206" s="8">
        <f xml:space="preserve"> IFERROR(M206/RTD("cqg.rtd",,"StudyData", $A206, "MA", "InputChoice=Vol,MAType=Sim,Period=21", "MA","D","-1","all",,,,"T"),"")</f>
        <v>0.34534153195153905</v>
      </c>
      <c r="O206" s="9">
        <f>IFERROR(D206/RTD("cqg.rtd",,"StudyData","ATR("&amp;A206&amp;",MAType:=Sim,Period:=21)","Bar",, "Close", "D",,,,,,"T"),"")</f>
        <v>0.13964194372687147</v>
      </c>
      <c r="P206" s="10">
        <f xml:space="preserve"> RTD("cqg.rtd",,"StudyData", $A206, "MA", "InputChoice=Close,MAType=Sim,Period=21", "MA","D",,"all",,,,"T")</f>
        <v>27.135714285700001</v>
      </c>
      <c r="Q206" s="2">
        <f xml:space="preserve"> RTD("cqg.rtd",,"StudyData",$A206, "StdDev", "InputChoice=Close,Period1=21", "STDDEV","D",,"all",,,,"T")</f>
        <v>1.0920167948999999</v>
      </c>
      <c r="R206" s="2">
        <f t="shared" si="3"/>
        <v>1.9819161430554664</v>
      </c>
    </row>
    <row r="207" spans="1:18" x14ac:dyDescent="0.3">
      <c r="A207" t="s">
        <v>294</v>
      </c>
      <c r="B207" t="str">
        <f>PROPER(RTD("cqg.rtd", ,"ContractData",A207, "LongDescription",, "T"))</f>
        <v>Ge Vernova Inc.</v>
      </c>
      <c r="C207" s="2">
        <f>RTD("cqg.rtd", ,"ContractData",A207, "LastTrade",, "T")</f>
        <v>992.66</v>
      </c>
      <c r="D207" s="2">
        <f>RTD("cqg.rtd", ,"ContractData",A207, "NetLastTrade",, "T")</f>
        <v>2.3399999999999181</v>
      </c>
      <c r="E207" s="4">
        <f>IFERROR(RTD("cqg.rtd", ,"ContractData",A207, "PerCentNetLastTrade",, "T")/100,"")</f>
        <v>2.3628726068341548E-3</v>
      </c>
      <c r="F207" s="2">
        <f>RTD("cqg.rtd", ,"ContractData",A207, "Open",, "T")</f>
        <v>1003.9300000000001</v>
      </c>
      <c r="G207" s="2">
        <f>RTD("cqg.rtd", ,"ContractData",A207, "High",, "T")</f>
        <v>1004.96</v>
      </c>
      <c r="H207" s="2">
        <f>RTD("cqg.rtd", ,"ContractData",A207, "Low",, "T")</f>
        <v>984.43000000000006</v>
      </c>
      <c r="I207" s="4">
        <f>IFERROR(RTD("cqg.rtd",,"StudyData",A207, "PCB","BaseType=Index,Index=1", "Close", "W","0","all",,,,"T")/100,"")</f>
        <v>2.3628726068340719E-3</v>
      </c>
      <c r="J207" s="4">
        <f>IFERROR(RTD("cqg.rtd",,"StudyData",A207, "PCB","BaseType=Index,Index=1", "Close", "M","0","all",,,,"T")/100,"")</f>
        <v>2.3932383443232698E-3</v>
      </c>
      <c r="K207" s="4">
        <f>IFERROR(RTD("cqg.rtd",,"StudyData",A207, "PCB","BaseType=Index,Index=1", "Close", "Q","0","all",,,,"T")/100,"")</f>
        <v>-0.15508230767921297</v>
      </c>
      <c r="L207" s="4">
        <f>IFERROR(RTD("cqg.rtd",,"StudyData",A207, "PCB","BaseType=Index,Index=1", "Close", "A","0","all",,,,"T")/100,"")</f>
        <v>0.5188273635570787</v>
      </c>
      <c r="M207" s="6">
        <f>RTD("cqg.rtd", ,"ContractData",A207, "T_CVol",, "T")</f>
        <v>568523.22776200005</v>
      </c>
      <c r="N207" s="8">
        <f xml:space="preserve"> IFERROR(M207/RTD("cqg.rtd",,"StudyData", $A207, "MA", "InputChoice=Vol,MAType=Sim,Period=21", "MA","D","-1","all",,,,"T"),"")</f>
        <v>0.20430401411551705</v>
      </c>
      <c r="O207" s="9">
        <f>IFERROR(D207/RTD("cqg.rtd",,"StudyData","ATR("&amp;A207&amp;",MAType:=Sim,Period:=21)","Bar",, "Close", "D",,,,,,"T"),"")</f>
        <v>4.0102500489634256E-2</v>
      </c>
      <c r="P207" s="10">
        <f xml:space="preserve"> RTD("cqg.rtd",,"StudyData", $A207, "MA", "InputChoice=Close,MAType=Sim,Period=21", "MA","D",,"all",,,,"T")</f>
        <v>1013.6161904762</v>
      </c>
      <c r="Q207" s="2">
        <f xml:space="preserve"> RTD("cqg.rtd",,"StudyData",$A207, "StdDev", "InputChoice=Close,Period1=21", "STDDEV","D",,"all",,,,"T")</f>
        <v>42.721037137000003</v>
      </c>
      <c r="R207" s="2">
        <f t="shared" si="3"/>
        <v>-0.49053562086979929</v>
      </c>
    </row>
    <row r="208" spans="1:18" x14ac:dyDescent="0.3">
      <c r="A208" t="s">
        <v>37</v>
      </c>
      <c r="B208" t="str">
        <f>PROPER(RTD("cqg.rtd", ,"ContractData",A208, "LongDescription",, "T"))</f>
        <v>Gilead Sciences, Inc</v>
      </c>
      <c r="C208" s="2">
        <f>RTD("cqg.rtd", ,"ContractData",A208, "LastTrade",, "T")</f>
        <v>133.5</v>
      </c>
      <c r="D208" s="2">
        <f>RTD("cqg.rtd", ,"ContractData",A208, "NetLastTrade",, "T")</f>
        <v>0.28999999999999204</v>
      </c>
      <c r="E208" s="4">
        <f>IFERROR(RTD("cqg.rtd", ,"ContractData",A208, "PerCentNetLastTrade",, "T")/100,"")</f>
        <v>2.1770137377073793E-3</v>
      </c>
      <c r="F208" s="2">
        <f>RTD("cqg.rtd", ,"ContractData",A208, "Open",, "T")</f>
        <v>131.61000000000001</v>
      </c>
      <c r="G208" s="2">
        <f>RTD("cqg.rtd", ,"ContractData",A208, "High",, "T")</f>
        <v>134.32</v>
      </c>
      <c r="H208" s="2">
        <f>RTD("cqg.rtd", ,"ContractData",A208, "Low",, "T")</f>
        <v>131.61000000000001</v>
      </c>
      <c r="I208" s="4">
        <f>IFERROR(RTD("cqg.rtd",,"StudyData",A208, "PCB","BaseType=Index,Index=1", "Close", "W","0","all",,,,"T")/100,"")</f>
        <v>2.1770137377073195E-3</v>
      </c>
      <c r="J208" s="4">
        <f>IFERROR(RTD("cqg.rtd",,"StudyData",A208, "PCB","BaseType=Index,Index=1", "Close", "M","0","all",,,,"T")/100,"")</f>
        <v>2.5266876583979664E-2</v>
      </c>
      <c r="K208" s="4">
        <f>IFERROR(RTD("cqg.rtd",,"StudyData",A208, "PCB","BaseType=Index,Index=1", "Close", "Q","0","all",,,,"T")/100,"")</f>
        <v>5.6672471109703942E-2</v>
      </c>
      <c r="L208" s="4">
        <f>IFERROR(RTD("cqg.rtd",,"StudyData",A208, "PCB","BaseType=Index,Index=1", "Close", "A","0","all",,,,"T")/100,"")</f>
        <v>8.7664982890663101E-2</v>
      </c>
      <c r="M208" s="6">
        <f>RTD("cqg.rtd", ,"ContractData",A208, "T_CVol",, "T")</f>
        <v>1918663.6689480001</v>
      </c>
      <c r="N208" s="8">
        <f xml:space="preserve"> IFERROR(M208/RTD("cqg.rtd",,"StudyData", $A208, "MA", "InputChoice=Vol,MAType=Sim,Period=21", "MA","D","-1","all",,,,"T"),"")</f>
        <v>0.27971955733021797</v>
      </c>
      <c r="O208" s="9">
        <f>IFERROR(D208/RTD("cqg.rtd",,"StudyData","ATR("&amp;A208&amp;",MAType:=Sim,Period:=21)","Bar",, "Close", "D",,,,,,"T"),"")</f>
        <v>7.3214715074857162E-2</v>
      </c>
      <c r="P208" s="10">
        <f xml:space="preserve"> RTD("cqg.rtd",,"StudyData", $A208, "MA", "InputChoice=Close,MAType=Sim,Period=21", "MA","D",,"all",,,,"T")</f>
        <v>132.02428571429999</v>
      </c>
      <c r="Q208" s="2">
        <f xml:space="preserve"> RTD("cqg.rtd",,"StudyData",$A208, "StdDev", "InputChoice=Close,Period1=21", "STDDEV","D",,"all",,,,"T")</f>
        <v>1.8499152398000001</v>
      </c>
      <c r="R208" s="2">
        <f t="shared" si="3"/>
        <v>0.79771994627145815</v>
      </c>
    </row>
    <row r="209" spans="1:18" x14ac:dyDescent="0.3">
      <c r="A209" t="s">
        <v>295</v>
      </c>
      <c r="B209" t="str">
        <f>PROPER(RTD("cqg.rtd", ,"ContractData",A209, "LongDescription",, "T"))</f>
        <v>General Mills Inc</v>
      </c>
      <c r="C209" s="2">
        <f>RTD("cqg.rtd", ,"ContractData",A209, "LastTrade",, "T")</f>
        <v>37.050000000000004</v>
      </c>
      <c r="D209" s="2">
        <f>RTD("cqg.rtd", ,"ContractData",A209, "NetLastTrade",, "T")</f>
        <v>0.16000000000000369</v>
      </c>
      <c r="E209" s="4">
        <f>IFERROR(RTD("cqg.rtd", ,"ContractData",A209, "PerCentNetLastTrade",, "T")/100,"")</f>
        <v>4.33721875847113E-3</v>
      </c>
      <c r="F209" s="2">
        <f>RTD("cqg.rtd", ,"ContractData",A209, "Open",, "T")</f>
        <v>36.53</v>
      </c>
      <c r="G209" s="2">
        <f>RTD("cqg.rtd", ,"ContractData",A209, "High",, "T")</f>
        <v>37.26</v>
      </c>
      <c r="H209" s="2">
        <f>RTD("cqg.rtd", ,"ContractData",A209, "Low",, "T")</f>
        <v>36.4</v>
      </c>
      <c r="I209" s="4">
        <f>IFERROR(RTD("cqg.rtd",,"StudyData",A209, "PCB","BaseType=Index,Index=1", "Close", "W","0","all",,,,"T")/100,"")</f>
        <v>4.3372187584712306E-3</v>
      </c>
      <c r="J209" s="4">
        <f>IFERROR(RTD("cqg.rtd",,"StudyData",A209, "PCB","BaseType=Index,Index=1", "Close", "M","0","all",,,,"T")/100,"")</f>
        <v>3.636363636363648E-2</v>
      </c>
      <c r="K209" s="4">
        <f>IFERROR(RTD("cqg.rtd",,"StudyData",A209, "PCB","BaseType=Index,Index=1", "Close", "Q","0","all",,,,"T")/100,"")</f>
        <v>6.4655172413793094E-2</v>
      </c>
      <c r="L209" s="4">
        <f>IFERROR(RTD("cqg.rtd",,"StudyData",A209, "PCB","BaseType=Index,Index=1", "Close", "A","0","all",,,,"T")/100,"")</f>
        <v>-0.20322580645161281</v>
      </c>
      <c r="M209" s="6">
        <f>RTD("cqg.rtd", ,"ContractData",A209, "T_CVol",, "T")</f>
        <v>2108096.4921309999</v>
      </c>
      <c r="N209" s="8">
        <f xml:space="preserve"> IFERROR(M209/RTD("cqg.rtd",,"StudyData", $A209, "MA", "InputChoice=Vol,MAType=Sim,Period=21", "MA","D","-1","all",,,,"T"),"")</f>
        <v>0.22502055840155041</v>
      </c>
      <c r="O209" s="9">
        <f>IFERROR(D209/RTD("cqg.rtd",,"StudyData","ATR("&amp;A209&amp;",MAType:=Sim,Period:=21)","Bar",, "Close", "D",,,,,,"T"),"")</f>
        <v>0.13542926239747421</v>
      </c>
      <c r="P209" s="10">
        <f xml:space="preserve"> RTD("cqg.rtd",,"StudyData", $A209, "MA", "InputChoice=Close,MAType=Sim,Period=21", "MA","D",,"all",,,,"T")</f>
        <v>36.792857142899997</v>
      </c>
      <c r="Q209" s="2">
        <f xml:space="preserve"> RTD("cqg.rtd",,"StudyData",$A209, "StdDev", "InputChoice=Close,Period1=21", "STDDEV","D",,"all",,,,"T")</f>
        <v>0.81183591389999998</v>
      </c>
      <c r="R209" s="2">
        <f t="shared" si="3"/>
        <v>0.31674240163226036</v>
      </c>
    </row>
    <row r="210" spans="1:18" x14ac:dyDescent="0.3">
      <c r="A210" t="s">
        <v>296</v>
      </c>
      <c r="B210" t="str">
        <f>PROPER(RTD("cqg.rtd", ,"ContractData",A210, "LongDescription",, "T"))</f>
        <v>Globe Life Inc.</v>
      </c>
      <c r="C210" s="2">
        <f>RTD("cqg.rtd", ,"ContractData",A210, "LastTrade",, "T")</f>
        <v>185.22</v>
      </c>
      <c r="D210" s="2">
        <f>RTD("cqg.rtd", ,"ContractData",A210, "NetLastTrade",, "T")</f>
        <v>1.3700000000000045</v>
      </c>
      <c r="E210" s="4">
        <f>IFERROR(RTD("cqg.rtd", ,"ContractData",A210, "PerCentNetLastTrade",, "T")/100,"")</f>
        <v>7.4517269513190102E-3</v>
      </c>
      <c r="F210" s="2">
        <f>RTD("cqg.rtd", ,"ContractData",A210, "Open",, "T")</f>
        <v>186.61</v>
      </c>
      <c r="G210" s="2">
        <f>RTD("cqg.rtd", ,"ContractData",A210, "High",, "T")</f>
        <v>188.5</v>
      </c>
      <c r="H210" s="2">
        <f>RTD("cqg.rtd", ,"ContractData",A210, "Low",, "T")</f>
        <v>185.07</v>
      </c>
      <c r="I210" s="4">
        <f>IFERROR(RTD("cqg.rtd",,"StudyData",A210, "PCB","BaseType=Index,Index=1", "Close", "W","0","all",,,,"T")/100,"")</f>
        <v>7.4517269513190354E-3</v>
      </c>
      <c r="J210" s="4">
        <f>IFERROR(RTD("cqg.rtd",,"StudyData",A210, "PCB","BaseType=Index,Index=1", "Close", "M","0","all",,,,"T")/100,"")</f>
        <v>1.6296296296296291E-2</v>
      </c>
      <c r="K210" s="4">
        <f>IFERROR(RTD("cqg.rtd",,"StudyData",A210, "PCB","BaseType=Index,Index=1", "Close", "Q","0","all",,,,"T")/100,"")</f>
        <v>3.6601746138347838E-2</v>
      </c>
      <c r="L210" s="4">
        <f>IFERROR(RTD("cqg.rtd",,"StudyData",A210, "PCB","BaseType=Index,Index=1", "Close", "A","0","all",,,,"T")/100,"")</f>
        <v>0.32432432432432423</v>
      </c>
      <c r="M210" s="6">
        <f>RTD("cqg.rtd", ,"ContractData",A210, "T_CVol",, "T")</f>
        <v>171571.029974</v>
      </c>
      <c r="N210" s="8">
        <f xml:space="preserve"> IFERROR(M210/RTD("cqg.rtd",,"StudyData", $A210, "MA", "InputChoice=Vol,MAType=Sim,Period=21", "MA","D","-1","all",,,,"T"),"")</f>
        <v>0.25044743335129094</v>
      </c>
      <c r="O210" s="9">
        <f>IFERROR(D210/RTD("cqg.rtd",,"StudyData","ATR("&amp;A210&amp;",MAType:=Sim,Period:=21)","Bar",, "Close", "D",,,,,,"T"),"")</f>
        <v>0.30681454623275617</v>
      </c>
      <c r="P210" s="10">
        <f xml:space="preserve"> RTD("cqg.rtd",,"StudyData", $A210, "MA", "InputChoice=Close,MAType=Sim,Period=21", "MA","D",,"all",,,,"T")</f>
        <v>181.47523809520001</v>
      </c>
      <c r="Q210" s="2">
        <f xml:space="preserve"> RTD("cqg.rtd",,"StudyData",$A210, "StdDev", "InputChoice=Close,Period1=21", "STDDEV","D",,"all",,,,"T")</f>
        <v>4.0796120485999996</v>
      </c>
      <c r="R210" s="2">
        <f t="shared" si="3"/>
        <v>0.91792108175704512</v>
      </c>
    </row>
    <row r="211" spans="1:18" x14ac:dyDescent="0.3">
      <c r="A211" t="s">
        <v>297</v>
      </c>
      <c r="B211" t="str">
        <f>PROPER(RTD("cqg.rtd", ,"ContractData",A211, "LongDescription",, "T"))</f>
        <v>Corning Incorporated</v>
      </c>
      <c r="C211" s="2">
        <f>RTD("cqg.rtd", ,"ContractData",A211, "LastTrade",, "T")</f>
        <v>162.78</v>
      </c>
      <c r="D211" s="2">
        <f>RTD("cqg.rtd", ,"ContractData",A211, "NetLastTrade",, "T")</f>
        <v>-2.9000000000000057</v>
      </c>
      <c r="E211" s="4">
        <f>IFERROR(RTD("cqg.rtd", ,"ContractData",A211, "PerCentNetLastTrade",, "T")/100,"")</f>
        <v>-1.7503621438918399E-2</v>
      </c>
      <c r="F211" s="2">
        <f>RTD("cqg.rtd", ,"ContractData",A211, "Open",, "T")</f>
        <v>167.88</v>
      </c>
      <c r="G211" s="2">
        <f>RTD("cqg.rtd", ,"ContractData",A211, "High",, "T")</f>
        <v>167.89000000000001</v>
      </c>
      <c r="H211" s="2">
        <f>RTD("cqg.rtd", ,"ContractData",A211, "Low",, "T")</f>
        <v>161.5</v>
      </c>
      <c r="I211" s="4">
        <f>IFERROR(RTD("cqg.rtd",,"StudyData",A211, "PCB","BaseType=Index,Index=1", "Close", "W","0","all",,,,"T")/100,"")</f>
        <v>-1.750362143891843E-2</v>
      </c>
      <c r="J211" s="4">
        <f>IFERROR(RTD("cqg.rtd",,"StudyData",A211, "PCB","BaseType=Index,Index=1", "Close", "M","0","all",,,,"T")/100,"")</f>
        <v>0.17743218806509947</v>
      </c>
      <c r="K211" s="4">
        <f>IFERROR(RTD("cqg.rtd",,"StudyData",A211, "PCB","BaseType=Index,Index=1", "Close", "Q","0","all",,,,"T")/100,"")</f>
        <v>-0.36272168500176172</v>
      </c>
      <c r="L211" s="4">
        <f>IFERROR(RTD("cqg.rtd",,"StudyData",A211, "PCB","BaseType=Index,Index=1", "Close", "A","0","all",,,,"T")/100,"")</f>
        <v>0.85906806761078114</v>
      </c>
      <c r="M211" s="6">
        <f>RTD("cqg.rtd", ,"ContractData",A211, "T_CVol",, "T")</f>
        <v>3574092.8147069998</v>
      </c>
      <c r="N211" s="8">
        <f xml:space="preserve"> IFERROR(M211/RTD("cqg.rtd",,"StudyData", $A211, "MA", "InputChoice=Vol,MAType=Sim,Period=21", "MA","D","-1","all",,,,"T"),"")</f>
        <v>0.25484534607287018</v>
      </c>
      <c r="O211" s="9">
        <f>IFERROR(D211/RTD("cqg.rtd",,"StudyData","ATR("&amp;A211&amp;",MAType:=Sim,Period:=21)","Bar",, "Close", "D",,,,,,"T"),"")</f>
        <v>-0.22797035262323931</v>
      </c>
      <c r="P211" s="10">
        <f xml:space="preserve"> RTD("cqg.rtd",,"StudyData", $A211, "MA", "InputChoice=Close,MAType=Sim,Period=21", "MA","D",,"all",,,,"T")</f>
        <v>154.580952381</v>
      </c>
      <c r="Q211" s="2">
        <f xml:space="preserve"> RTD("cqg.rtd",,"StudyData",$A211, "StdDev", "InputChoice=Close,Period1=21", "STDDEV","D",,"all",,,,"T")</f>
        <v>15.8146288229</v>
      </c>
      <c r="R211" s="2">
        <f t="shared" si="3"/>
        <v>0.51844704740256442</v>
      </c>
    </row>
    <row r="212" spans="1:18" x14ac:dyDescent="0.3">
      <c r="A212" t="s">
        <v>298</v>
      </c>
      <c r="B212" t="str">
        <f>PROPER(RTD("cqg.rtd", ,"ContractData",A212, "LongDescription",, "T"))</f>
        <v>General Motors Company</v>
      </c>
      <c r="C212" s="2">
        <f>RTD("cqg.rtd", ,"ContractData",A212, "LastTrade",, "T")</f>
        <v>88.79</v>
      </c>
      <c r="D212" s="2">
        <f>RTD("cqg.rtd", ,"ContractData",A212, "NetLastTrade",, "T")</f>
        <v>1.210000000000008</v>
      </c>
      <c r="E212" s="4">
        <f>IFERROR(RTD("cqg.rtd", ,"ContractData",A212, "PerCentNetLastTrade",, "T")/100,"")</f>
        <v>1.3815939712263074E-2</v>
      </c>
      <c r="F212" s="2">
        <f>RTD("cqg.rtd", ,"ContractData",A212, "Open",, "T")</f>
        <v>87.42</v>
      </c>
      <c r="G212" s="2">
        <f>RTD("cqg.rtd", ,"ContractData",A212, "High",, "T")</f>
        <v>88.79</v>
      </c>
      <c r="H212" s="2">
        <f>RTD("cqg.rtd", ,"ContractData",A212, "Low",, "T")</f>
        <v>86.38</v>
      </c>
      <c r="I212" s="4">
        <f>IFERROR(RTD("cqg.rtd",,"StudyData",A212, "PCB","BaseType=Index,Index=1", "Close", "W","0","all",,,,"T")/100,"")</f>
        <v>1.3815939712263166E-2</v>
      </c>
      <c r="J212" s="4">
        <f>IFERROR(RTD("cqg.rtd",,"StudyData",A212, "PCB","BaseType=Index,Index=1", "Close", "M","0","all",,,,"T")/100,"")</f>
        <v>-7.8775602070665311E-4</v>
      </c>
      <c r="K212" s="4">
        <f>IFERROR(RTD("cqg.rtd",,"StudyData",A212, "PCB","BaseType=Index,Index=1", "Close", "Q","0","all",,,,"T")/100,"")</f>
        <v>0.15192008303061766</v>
      </c>
      <c r="L212" s="4">
        <f>IFERROR(RTD("cqg.rtd",,"StudyData",A212, "PCB","BaseType=Index,Index=1", "Close", "A","0","all",,,,"T")/100,"")</f>
        <v>9.1859321200196714E-2</v>
      </c>
      <c r="M212" s="6">
        <f>RTD("cqg.rtd", ,"ContractData",A212, "T_CVol",, "T")</f>
        <v>1037116.284778</v>
      </c>
      <c r="N212" s="8">
        <f xml:space="preserve"> IFERROR(M212/RTD("cqg.rtd",,"StudyData", $A212, "MA", "InputChoice=Vol,MAType=Sim,Period=21", "MA","D","-1","all",,,,"T"),"")</f>
        <v>0.1451695013340257</v>
      </c>
      <c r="O212" s="9">
        <f>IFERROR(D212/RTD("cqg.rtd",,"StudyData","ATR("&amp;A212&amp;",MAType:=Sim,Period:=21)","Bar",, "Close", "D",,,,,,"T"),"")</f>
        <v>0.4446972348539634</v>
      </c>
      <c r="P212" s="10">
        <f xml:space="preserve"> RTD("cqg.rtd",,"StudyData", $A212, "MA", "InputChoice=Close,MAType=Sim,Period=21", "MA","D",,"all",,,,"T")</f>
        <v>83.725714285699993</v>
      </c>
      <c r="Q212" s="2">
        <f xml:space="preserve"> RTD("cqg.rtd",,"StudyData",$A212, "StdDev", "InputChoice=Close,Period1=21", "STDDEV","D",,"all",,,,"T")</f>
        <v>5.2235433798999997</v>
      </c>
      <c r="R212" s="2">
        <f t="shared" si="3"/>
        <v>0.96951156446545372</v>
      </c>
    </row>
    <row r="213" spans="1:18" x14ac:dyDescent="0.3">
      <c r="A213" t="s">
        <v>299</v>
      </c>
      <c r="B213" t="str">
        <f>PROPER(RTD("cqg.rtd", ,"ContractData",A213, "LongDescription",, "T"))</f>
        <v>Generac Holdings Inc.</v>
      </c>
      <c r="C213" s="2">
        <f>RTD("cqg.rtd", ,"ContractData",A213, "LastTrade",, "T")</f>
        <v>209.71</v>
      </c>
      <c r="D213" s="2">
        <f>RTD("cqg.rtd", ,"ContractData",A213, "NetLastTrade",, "T")</f>
        <v>-2.5099999999999909</v>
      </c>
      <c r="E213" s="4">
        <f>IFERROR(RTD("cqg.rtd", ,"ContractData",A213, "PerCentNetLastTrade",, "T")/100,"")</f>
        <v>-1.1827348977476204E-2</v>
      </c>
      <c r="F213" s="2">
        <f>RTD("cqg.rtd", ,"ContractData",A213, "Open",, "T")</f>
        <v>213.70000000000002</v>
      </c>
      <c r="G213" s="2">
        <f>RTD("cqg.rtd", ,"ContractData",A213, "High",, "T")</f>
        <v>214.88</v>
      </c>
      <c r="H213" s="2">
        <f>RTD("cqg.rtd", ,"ContractData",A213, "Low",, "T")</f>
        <v>209.02</v>
      </c>
      <c r="I213" s="4">
        <f>IFERROR(RTD("cqg.rtd",,"StudyData",A213, "PCB","BaseType=Index,Index=1", "Close", "W","0","all",,,,"T")/100,"")</f>
        <v>-1.1827348977476162E-2</v>
      </c>
      <c r="J213" s="4">
        <f>IFERROR(RTD("cqg.rtd",,"StudyData",A213, "PCB","BaseType=Index,Index=1", "Close", "M","0","all",,,,"T")/100,"")</f>
        <v>6.3923697427832146E-2</v>
      </c>
      <c r="K213" s="4">
        <f>IFERROR(RTD("cqg.rtd",,"StudyData",A213, "PCB","BaseType=Index,Index=1", "Close", "Q","0","all",,,,"T")/100,"")</f>
        <v>-0.28380178272599982</v>
      </c>
      <c r="L213" s="4">
        <f>IFERROR(RTD("cqg.rtd",,"StudyData",A213, "PCB","BaseType=Index,Index=1", "Close", "A","0","all",,,,"T")/100,"")</f>
        <v>0.53780156926010125</v>
      </c>
      <c r="M213" s="6">
        <f>RTD("cqg.rtd", ,"ContractData",A213, "T_CVol",, "T")</f>
        <v>122966.59046000001</v>
      </c>
      <c r="N213" s="8">
        <f xml:space="preserve"> IFERROR(M213/RTD("cqg.rtd",,"StudyData", $A213, "MA", "InputChoice=Vol,MAType=Sim,Period=21", "MA","D","-1","all",,,,"T"),"")</f>
        <v>0.10153687407616874</v>
      </c>
      <c r="O213" s="9">
        <f>IFERROR(D213/RTD("cqg.rtd",,"StudyData","ATR("&amp;A213&amp;",MAType:=Sim,Period:=21)","Bar",, "Close", "D",,,,,,"T"),"")</f>
        <v>-0.22912410345497289</v>
      </c>
      <c r="P213" s="10">
        <f xml:space="preserve"> RTD("cqg.rtd",,"StudyData", $A213, "MA", "InputChoice=Close,MAType=Sim,Period=21", "MA","D",,"all",,,,"T")</f>
        <v>210.06857142859999</v>
      </c>
      <c r="Q213" s="2">
        <f xml:space="preserve"> RTD("cqg.rtd",,"StudyData",$A213, "StdDev", "InputChoice=Close,Period1=21", "STDDEV","D",,"all",,,,"T")</f>
        <v>10.350960519399999</v>
      </c>
      <c r="R213" s="2">
        <f t="shared" si="3"/>
        <v>-3.4641367622641833E-2</v>
      </c>
    </row>
    <row r="214" spans="1:18" x14ac:dyDescent="0.3">
      <c r="A214" t="s">
        <v>38</v>
      </c>
      <c r="B214" t="str">
        <f>PROPER(RTD("cqg.rtd", ,"ContractData",A214, "LongDescription",, "T"))</f>
        <v>Alphabet Cl C Cap</v>
      </c>
      <c r="C214" s="2">
        <f>RTD("cqg.rtd", ,"ContractData",A214, "LastTrade",, "T")</f>
        <v>352.5</v>
      </c>
      <c r="D214" s="2">
        <f>RTD("cqg.rtd", ,"ContractData",A214, "NetLastTrade",, "T")</f>
        <v>-0.97000000000002728</v>
      </c>
      <c r="E214" s="4">
        <f>IFERROR(RTD("cqg.rtd", ,"ContractData",A214, "PerCentNetLastTrade",, "T")/100,"")</f>
        <v>-2.7442215746739467E-3</v>
      </c>
      <c r="F214" s="2">
        <f>RTD("cqg.rtd", ,"ContractData",A214, "Open",, "T")</f>
        <v>354.24</v>
      </c>
      <c r="G214" s="2">
        <f>RTD("cqg.rtd", ,"ContractData",A214, "High",, "T")</f>
        <v>355.77</v>
      </c>
      <c r="H214" s="2">
        <f>RTD("cqg.rtd", ,"ContractData",A214, "Low",, "T")</f>
        <v>351.47</v>
      </c>
      <c r="I214" s="4">
        <f>IFERROR(RTD("cqg.rtd",,"StudyData",A214, "PCB","BaseType=Index,Index=1", "Close", "W","0","all",,,,"T")/100,"")</f>
        <v>-2.7442215746740239E-3</v>
      </c>
      <c r="J214" s="4">
        <f>IFERROR(RTD("cqg.rtd",,"StudyData",A214, "PCB","BaseType=Index,Index=1", "Close", "M","0","all",,,,"T")/100,"")</f>
        <v>-1.1636057759708494E-2</v>
      </c>
      <c r="K214" s="4">
        <f>IFERROR(RTD("cqg.rtd",,"StudyData",A214, "PCB","BaseType=Index,Index=1", "Close", "Q","0","all",,,,"T")/100,"")</f>
        <v>-2.3490787648939634E-3</v>
      </c>
      <c r="L214" s="4">
        <f>IFERROR(RTD("cqg.rtd",,"StudyData",A214, "PCB","BaseType=Index,Index=1", "Close", "A","0","all",,,,"T")/100,"")</f>
        <v>0.1233269598470363</v>
      </c>
      <c r="M214" s="6">
        <f>RTD("cqg.rtd", ,"ContractData",A214, "T_CVol",, "T")</f>
        <v>5309299.3746309998</v>
      </c>
      <c r="N214" s="8">
        <f xml:space="preserve"> IFERROR(M214/RTD("cqg.rtd",,"StudyData", $A214, "MA", "InputChoice=Vol,MAType=Sim,Period=21", "MA","D","-1","all",,,,"T"),"")</f>
        <v>0.25356646602581528</v>
      </c>
      <c r="O214" s="9">
        <f>IFERROR(D214/RTD("cqg.rtd",,"StudyData","ATR("&amp;A214&amp;",MAType:=Sim,Period:=21)","Bar",, "Close", "D",,,,,,"T"),"")</f>
        <v>-7.7156168326988697E-2</v>
      </c>
      <c r="P214" s="10">
        <f xml:space="preserve"> RTD("cqg.rtd",,"StudyData", $A214, "MA", "InputChoice=Close,MAType=Sim,Period=21", "MA","D",,"all",,,,"T")</f>
        <v>348.13523809520001</v>
      </c>
      <c r="Q214" s="2">
        <f xml:space="preserve"> RTD("cqg.rtd",,"StudyData",$A214, "StdDev", "InputChoice=Close,Period1=21", "STDDEV","D",,"all",,,,"T")</f>
        <v>15.638956431800001</v>
      </c>
      <c r="R214" s="2">
        <f t="shared" si="3"/>
        <v>0.27909547058554079</v>
      </c>
    </row>
    <row r="215" spans="1:18" x14ac:dyDescent="0.3">
      <c r="A215" t="s">
        <v>39</v>
      </c>
      <c r="B215" t="str">
        <f>PROPER(RTD("cqg.rtd", ,"ContractData",A215, "LongDescription",, "T"))</f>
        <v>Alphabet Cl A Cmn</v>
      </c>
      <c r="C215" s="2">
        <f>RTD("cqg.rtd", ,"ContractData",A215, "LastTrade",, "T")</f>
        <v>353.84000000000003</v>
      </c>
      <c r="D215" s="2">
        <f>RTD("cqg.rtd", ,"ContractData",A215, "NetLastTrade",, "T")</f>
        <v>-0.45999999999997954</v>
      </c>
      <c r="E215" s="4">
        <f>IFERROR(RTD("cqg.rtd", ,"ContractData",A215, "PerCentNetLastTrade",, "T")/100,"")</f>
        <v>-1.2983347445667515E-3</v>
      </c>
      <c r="F215" s="2">
        <f>RTD("cqg.rtd", ,"ContractData",A215, "Open",, "T")</f>
        <v>355.17</v>
      </c>
      <c r="G215" s="2">
        <f>RTD("cqg.rtd", ,"ContractData",A215, "High",, "T")</f>
        <v>357.18</v>
      </c>
      <c r="H215" s="2">
        <f>RTD("cqg.rtd", ,"ContractData",A215, "Low",, "T")</f>
        <v>352.71</v>
      </c>
      <c r="I215" s="4">
        <f>IFERROR(RTD("cqg.rtd",,"StudyData",A215, "PCB","BaseType=Index,Index=1", "Close", "W","0","all",,,,"T")/100,"")</f>
        <v>-1.2983347445666934E-3</v>
      </c>
      <c r="J215" s="4">
        <f>IFERROR(RTD("cqg.rtd",,"StudyData",A215, "PCB","BaseType=Index,Index=1", "Close", "M","0","all",,,,"T")/100,"")</f>
        <v>-6.4302361497205066E-3</v>
      </c>
      <c r="K215" s="4">
        <f>IFERROR(RTD("cqg.rtd",,"StudyData",A215, "PCB","BaseType=Index,Index=1", "Close", "Q","0","all",,,,"T")/100,"")</f>
        <v>-9.8777177714972526E-3</v>
      </c>
      <c r="L215" s="4">
        <f>IFERROR(RTD("cqg.rtd",,"StudyData",A215, "PCB","BaseType=Index,Index=1", "Close", "A","0","all",,,,"T")/100,"")</f>
        <v>0.13047923322683716</v>
      </c>
      <c r="M215" s="6">
        <f>RTD("cqg.rtd", ,"ContractData",A215, "T_CVol",, "T")</f>
        <v>8886339.9887429997</v>
      </c>
      <c r="N215" s="8">
        <f xml:space="preserve"> IFERROR(M215/RTD("cqg.rtd",,"StudyData", $A215, "MA", "InputChoice=Vol,MAType=Sim,Period=21", "MA","D","-1","all",,,,"T"),"")</f>
        <v>0.27897463715407816</v>
      </c>
      <c r="O215" s="9">
        <f>IFERROR(D215/RTD("cqg.rtd",,"StudyData","ATR("&amp;A215&amp;",MAType:=Sim,Period:=21)","Bar",, "Close", "D",,,,,,"T"),"")</f>
        <v>-3.5780428179837079E-2</v>
      </c>
      <c r="P215" s="10">
        <f xml:space="preserve"> RTD("cqg.rtd",,"StudyData", $A215, "MA", "InputChoice=Close,MAType=Sim,Period=21", "MA","D",,"all",,,,"T")</f>
        <v>349.00380952379999</v>
      </c>
      <c r="Q215" s="2">
        <f xml:space="preserve"> RTD("cqg.rtd",,"StudyData",$A215, "StdDev", "InputChoice=Close,Period1=21", "STDDEV","D",,"all",,,,"T")</f>
        <v>16.093721188</v>
      </c>
      <c r="R215" s="2">
        <f t="shared" si="3"/>
        <v>0.30050169377894187</v>
      </c>
    </row>
    <row r="216" spans="1:18" x14ac:dyDescent="0.3">
      <c r="A216" t="s">
        <v>300</v>
      </c>
      <c r="B216" t="str">
        <f>PROPER(RTD("cqg.rtd", ,"ContractData",A216, "LongDescription",, "T"))</f>
        <v>Genuine Parts Company</v>
      </c>
      <c r="C216" s="2">
        <f>RTD("cqg.rtd", ,"ContractData",A216, "LastTrade",, "T")</f>
        <v>134.19999999999999</v>
      </c>
      <c r="D216" s="2">
        <f>RTD("cqg.rtd", ,"ContractData",A216, "NetLastTrade",, "T")</f>
        <v>-1.4300000000000068</v>
      </c>
      <c r="E216" s="4">
        <f>IFERROR(RTD("cqg.rtd", ,"ContractData",A216, "PerCentNetLastTrade",, "T")/100,"")</f>
        <v>-1.0543390105433901E-2</v>
      </c>
      <c r="F216" s="2">
        <f>RTD("cqg.rtd", ,"ContractData",A216, "Open",, "T")</f>
        <v>133.56</v>
      </c>
      <c r="G216" s="2">
        <f>RTD("cqg.rtd", ,"ContractData",A216, "High",, "T")</f>
        <v>134.77000000000001</v>
      </c>
      <c r="H216" s="2">
        <f>RTD("cqg.rtd", ,"ContractData",A216, "Low",, "T")</f>
        <v>131.96</v>
      </c>
      <c r="I216" s="4">
        <f>IFERROR(RTD("cqg.rtd",,"StudyData",A216, "PCB","BaseType=Index,Index=1", "Close", "W","0","all",,,,"T")/100,"")</f>
        <v>-1.0543390105433951E-2</v>
      </c>
      <c r="J216" s="4">
        <f>IFERROR(RTD("cqg.rtd",,"StudyData",A216, "PCB","BaseType=Index,Index=1", "Close", "M","0","all",,,,"T")/100,"")</f>
        <v>7.9038353300635078E-2</v>
      </c>
      <c r="K216" s="4">
        <f>IFERROR(RTD("cqg.rtd",,"StudyData",A216, "PCB","BaseType=Index,Index=1", "Close", "Q","0","all",,,,"T")/100,"")</f>
        <v>0.13748092897101191</v>
      </c>
      <c r="L216" s="4">
        <f>IFERROR(RTD("cqg.rtd",,"StudyData",A216, "PCB","BaseType=Index,Index=1", "Close", "A","0","all",,,,"T")/100,"")</f>
        <v>9.1411841249186582E-2</v>
      </c>
      <c r="M216" s="6">
        <f>RTD("cqg.rtd", ,"ContractData",A216, "T_CVol",, "T")</f>
        <v>363028.80699399998</v>
      </c>
      <c r="N216" s="8">
        <f xml:space="preserve"> IFERROR(M216/RTD("cqg.rtd",,"StudyData", $A216, "MA", "InputChoice=Vol,MAType=Sim,Period=21", "MA","D","-1","all",,,,"T"),"")</f>
        <v>0.21835042482446818</v>
      </c>
      <c r="O216" s="9">
        <f>IFERROR(D216/RTD("cqg.rtd",,"StudyData","ATR("&amp;A216&amp;",MAType:=Sim,Period:=21)","Bar",, "Close", "D",,,,,,"T"),"")</f>
        <v>-0.33266866068240325</v>
      </c>
      <c r="P216" s="10">
        <f xml:space="preserve"> RTD("cqg.rtd",,"StudyData", $A216, "MA", "InputChoice=Close,MAType=Sim,Period=21", "MA","D",,"all",,,,"T")</f>
        <v>126.4242857143</v>
      </c>
      <c r="Q216" s="2">
        <f xml:space="preserve"> RTD("cqg.rtd",,"StudyData",$A216, "StdDev", "InputChoice=Close,Period1=21", "STDDEV","D",,"all",,,,"T")</f>
        <v>4.8519908249999997</v>
      </c>
      <c r="R216" s="2">
        <f t="shared" si="3"/>
        <v>1.6025822319439342</v>
      </c>
    </row>
    <row r="217" spans="1:18" x14ac:dyDescent="0.3">
      <c r="A217" t="s">
        <v>301</v>
      </c>
      <c r="B217" t="str">
        <f>PROPER(RTD("cqg.rtd", ,"ContractData",A217, "LongDescription",, "T"))</f>
        <v>Global Payments</v>
      </c>
      <c r="C217" s="2">
        <f>RTD("cqg.rtd", ,"ContractData",A217, "LastTrade",, "T")</f>
        <v>85.66</v>
      </c>
      <c r="D217" s="2">
        <f>RTD("cqg.rtd", ,"ContractData",A217, "NetLastTrade",, "T")</f>
        <v>-0.46000000000000796</v>
      </c>
      <c r="E217" s="4">
        <f>IFERROR(RTD("cqg.rtd", ,"ContractData",A217, "PerCentNetLastTrade",, "T")/100,"")</f>
        <v>-5.3413841151881093E-3</v>
      </c>
      <c r="F217" s="2">
        <f>RTD("cqg.rtd", ,"ContractData",A217, "Open",, "T")</f>
        <v>85.7</v>
      </c>
      <c r="G217" s="2">
        <f>RTD("cqg.rtd", ,"ContractData",A217, "High",, "T")</f>
        <v>86.92</v>
      </c>
      <c r="H217" s="2">
        <f>RTD("cqg.rtd", ,"ContractData",A217, "Low",, "T")</f>
        <v>84.99</v>
      </c>
      <c r="I217" s="4">
        <f>IFERROR(RTD("cqg.rtd",,"StudyData",A217, "PCB","BaseType=Index,Index=1", "Close", "W","0","all",,,,"T")/100,"")</f>
        <v>-5.3413841151882012E-3</v>
      </c>
      <c r="J217" s="4">
        <f>IFERROR(RTD("cqg.rtd",,"StudyData",A217, "PCB","BaseType=Index,Index=1", "Close", "M","0","all",,,,"T")/100,"")</f>
        <v>1.8791627021883903E-2</v>
      </c>
      <c r="K217" s="4">
        <f>IFERROR(RTD("cqg.rtd",,"StudyData",A217, "PCB","BaseType=Index,Index=1", "Close", "Q","0","all",,,,"T")/100,"")</f>
        <v>0.18054024255788306</v>
      </c>
      <c r="L217" s="4">
        <f>IFERROR(RTD("cqg.rtd",,"StudyData",A217, "PCB","BaseType=Index,Index=1", "Close", "A","0","all",,,,"T")/100,"")</f>
        <v>0.10671834625322985</v>
      </c>
      <c r="M217" s="6">
        <f>RTD("cqg.rtd", ,"ContractData",A217, "T_CVol",, "T")</f>
        <v>782705.78786299995</v>
      </c>
      <c r="N217" s="8">
        <f xml:space="preserve"> IFERROR(M217/RTD("cqg.rtd",,"StudyData", $A217, "MA", "InputChoice=Vol,MAType=Sim,Period=21", "MA","D","-1","all",,,,"T"),"")</f>
        <v>0.2279775261220704</v>
      </c>
      <c r="O217" s="9">
        <f>IFERROR(D217/RTD("cqg.rtd",,"StudyData","ATR("&amp;A217&amp;",MAType:=Sim,Period:=21)","Bar",, "Close", "D",,,,,,"T"),"")</f>
        <v>-0.14362176627818773</v>
      </c>
      <c r="P217" s="10">
        <f xml:space="preserve"> RTD("cqg.rtd",,"StudyData", $A217, "MA", "InputChoice=Close,MAType=Sim,Period=21", "MA","D",,"all",,,,"T")</f>
        <v>82.931428571400005</v>
      </c>
      <c r="Q217" s="2">
        <f xml:space="preserve"> RTD("cqg.rtd",,"StudyData",$A217, "StdDev", "InputChoice=Close,Period1=21", "STDDEV","D",,"all",,,,"T")</f>
        <v>4.1492435176000004</v>
      </c>
      <c r="R217" s="2">
        <f t="shared" si="3"/>
        <v>0.65760696305871391</v>
      </c>
    </row>
    <row r="218" spans="1:18" x14ac:dyDescent="0.3">
      <c r="A218" t="s">
        <v>302</v>
      </c>
      <c r="B218" t="str">
        <f>PROPER(RTD("cqg.rtd", ,"ContractData",A218, "LongDescription",, "T"))</f>
        <v>Garmin Ltd</v>
      </c>
      <c r="C218" s="2">
        <f>RTD("cqg.rtd", ,"ContractData",A218, "LastTrade",, "T")</f>
        <v>311.48</v>
      </c>
      <c r="D218" s="2">
        <f>RTD("cqg.rtd", ,"ContractData",A218, "NetLastTrade",, "T")</f>
        <v>0.59000000000003183</v>
      </c>
      <c r="E218" s="4">
        <f>IFERROR(RTD("cqg.rtd", ,"ContractData",A218, "PerCentNetLastTrade",, "T")/100,"")</f>
        <v>1.8977773489015407E-3</v>
      </c>
      <c r="F218" s="2">
        <f>RTD("cqg.rtd", ,"ContractData",A218, "Open",, "T")</f>
        <v>311.07</v>
      </c>
      <c r="G218" s="2">
        <f>RTD("cqg.rtd", ,"ContractData",A218, "High",, "T")</f>
        <v>312.91000000000003</v>
      </c>
      <c r="H218" s="2">
        <f>RTD("cqg.rtd", ,"ContractData",A218, "Low",, "T")</f>
        <v>308</v>
      </c>
      <c r="I218" s="4">
        <f>IFERROR(RTD("cqg.rtd",,"StudyData",A218, "PCB","BaseType=Index,Index=1", "Close", "W","0","all",,,,"T")/100,"")</f>
        <v>1.8977773489016433E-3</v>
      </c>
      <c r="J218" s="4">
        <f>IFERROR(RTD("cqg.rtd",,"StudyData",A218, "PCB","BaseType=Index,Index=1", "Close", "M","0","all",,,,"T")/100,"")</f>
        <v>6.0249166042616882E-2</v>
      </c>
      <c r="K218" s="4">
        <f>IFERROR(RTD("cqg.rtd",,"StudyData",A218, "PCB","BaseType=Index,Index=1", "Close", "Q","0","all",,,,"T")/100,"")</f>
        <v>0.31127389071314321</v>
      </c>
      <c r="L218" s="4">
        <f>IFERROR(RTD("cqg.rtd",,"StudyData",A218, "PCB","BaseType=Index,Index=1", "Close", "A","0","all",,,,"T")/100,"")</f>
        <v>0.53551885629775708</v>
      </c>
      <c r="M218" s="6">
        <f>RTD("cqg.rtd", ,"ContractData",A218, "T_CVol",, "T")</f>
        <v>161964.12401900001</v>
      </c>
      <c r="N218" s="8">
        <f xml:space="preserve"> IFERROR(M218/RTD("cqg.rtd",,"StudyData", $A218, "MA", "InputChoice=Vol,MAType=Sim,Period=21", "MA","D","-1","all",,,,"T"),"")</f>
        <v>0.14844644923892855</v>
      </c>
      <c r="O218" s="9">
        <f>IFERROR(D218/RTD("cqg.rtd",,"StudyData","ATR("&amp;A218&amp;",MAType:=Sim,Period:=21)","Bar",, "Close", "D",,,,,,"T"),"")</f>
        <v>6.018945834334026E-2</v>
      </c>
      <c r="P218" s="10">
        <f xml:space="preserve"> RTD("cqg.rtd",,"StudyData", $A218, "MA", "InputChoice=Close,MAType=Sim,Period=21", "MA","D",,"all",,,,"T")</f>
        <v>269.21809523809998</v>
      </c>
      <c r="Q218" s="2">
        <f xml:space="preserve"> RTD("cqg.rtd",,"StudyData",$A218, "StdDev", "InputChoice=Close,Period1=21", "STDDEV","D",,"all",,,,"T")</f>
        <v>29.564833134600001</v>
      </c>
      <c r="R218" s="2">
        <f t="shared" si="3"/>
        <v>1.4294653573552742</v>
      </c>
    </row>
    <row r="219" spans="1:18" x14ac:dyDescent="0.3">
      <c r="A219" t="s">
        <v>303</v>
      </c>
      <c r="B219" t="str">
        <f>PROPER(RTD("cqg.rtd", ,"ContractData",A219, "LongDescription",, "T"))</f>
        <v>Goldman Sachs Group</v>
      </c>
      <c r="C219" s="2">
        <f>RTD("cqg.rtd", ,"ContractData",A219, "LastTrade",, "T")</f>
        <v>1038.94</v>
      </c>
      <c r="D219" s="2">
        <f>RTD("cqg.rtd", ,"ContractData",A219, "NetLastTrade",, "T")</f>
        <v>-0.67000000000007276</v>
      </c>
      <c r="E219" s="4">
        <f>IFERROR(RTD("cqg.rtd", ,"ContractData",A219, "PerCentNetLastTrade",, "T")/100,"")</f>
        <v>-6.4447244639816853E-4</v>
      </c>
      <c r="F219" s="2">
        <f>RTD("cqg.rtd", ,"ContractData",A219, "Open",, "T")</f>
        <v>1039.6100000000001</v>
      </c>
      <c r="G219" s="2">
        <f>RTD("cqg.rtd", ,"ContractData",A219, "High",, "T")</f>
        <v>1045.43</v>
      </c>
      <c r="H219" s="2">
        <f>RTD("cqg.rtd", ,"ContractData",A219, "Low",, "T")</f>
        <v>1035</v>
      </c>
      <c r="I219" s="4">
        <f>IFERROR(RTD("cqg.rtd",,"StudyData",A219, "PCB","BaseType=Index,Index=1", "Close", "W","0","all",,,,"T")/100,"")</f>
        <v>-6.4447244639823846E-4</v>
      </c>
      <c r="J219" s="4">
        <f>IFERROR(RTD("cqg.rtd",,"StudyData",A219, "PCB","BaseType=Index,Index=1", "Close", "M","0","all",,,,"T")/100,"")</f>
        <v>2.0188927512323551E-2</v>
      </c>
      <c r="K219" s="4">
        <f>IFERROR(RTD("cqg.rtd",,"StudyData",A219, "PCB","BaseType=Index,Index=1", "Close", "Q","0","all",,,,"T")/100,"")</f>
        <v>2.7260053195170955E-2</v>
      </c>
      <c r="L219" s="4">
        <f>IFERROR(RTD("cqg.rtd",,"StudyData",A219, "PCB","BaseType=Index,Index=1", "Close", "A","0","all",,,,"T")/100,"")</f>
        <v>0.18195676905574523</v>
      </c>
      <c r="M219" s="6">
        <f>RTD("cqg.rtd", ,"ContractData",A219, "T_CVol",, "T")</f>
        <v>532288.01819700003</v>
      </c>
      <c r="N219" s="8">
        <f xml:space="preserve"> IFERROR(M219/RTD("cqg.rtd",,"StudyData", $A219, "MA", "InputChoice=Vol,MAType=Sim,Period=21", "MA","D","-1","all",,,,"T"),"")</f>
        <v>0.2581233572905513</v>
      </c>
      <c r="O219" s="9">
        <f>IFERROR(D219/RTD("cqg.rtd",,"StudyData","ATR("&amp;A219&amp;",MAType:=Sim,Period:=21)","Bar",, "Close", "D",,,,,,"T"),"")</f>
        <v>-1.7401090814665038E-2</v>
      </c>
      <c r="P219" s="10">
        <f xml:space="preserve"> RTD("cqg.rtd",,"StudyData", $A219, "MA", "InputChoice=Close,MAType=Sim,Period=21", "MA","D",,"all",,,,"T")</f>
        <v>1058.5957142857001</v>
      </c>
      <c r="Q219" s="2">
        <f xml:space="preserve"> RTD("cqg.rtd",,"StudyData",$A219, "StdDev", "InputChoice=Close,Period1=21", "STDDEV","D",,"all",,,,"T")</f>
        <v>38.740038298199998</v>
      </c>
      <c r="R219" s="2">
        <f t="shared" si="3"/>
        <v>-0.50737467357158728</v>
      </c>
    </row>
    <row r="220" spans="1:18" x14ac:dyDescent="0.3">
      <c r="A220" t="s">
        <v>304</v>
      </c>
      <c r="B220" t="str">
        <f>PROPER(RTD("cqg.rtd", ,"ContractData",A220, "LongDescription",, "T"))</f>
        <v>Grainger (Ww) Inc</v>
      </c>
      <c r="C220" s="2">
        <f>RTD("cqg.rtd", ,"ContractData",A220, "LastTrade",, "T")</f>
        <v>1291.01</v>
      </c>
      <c r="D220" s="2">
        <f>RTD("cqg.rtd", ,"ContractData",A220, "NetLastTrade",, "T")</f>
        <v>13.460000000000036</v>
      </c>
      <c r="E220" s="4">
        <f>IFERROR(RTD("cqg.rtd", ,"ContractData",A220, "PerCentNetLastTrade",, "T")/100,"")</f>
        <v>1.0535791162772494E-2</v>
      </c>
      <c r="F220" s="2">
        <f>RTD("cqg.rtd", ,"ContractData",A220, "Open",, "T")</f>
        <v>1274.6000000000001</v>
      </c>
      <c r="G220" s="2">
        <f>RTD("cqg.rtd", ,"ContractData",A220, "High",, "T")</f>
        <v>1294.72</v>
      </c>
      <c r="H220" s="2">
        <f>RTD("cqg.rtd", ,"ContractData",A220, "Low",, "T")</f>
        <v>1274.6000000000001</v>
      </c>
      <c r="I220" s="4">
        <f>IFERROR(RTD("cqg.rtd",,"StudyData",A220, "PCB","BaseType=Index,Index=1", "Close", "W","0","all",,,,"T")/100,"")</f>
        <v>1.0535791162772524E-2</v>
      </c>
      <c r="J220" s="4">
        <f>IFERROR(RTD("cqg.rtd",,"StudyData",A220, "PCB","BaseType=Index,Index=1", "Close", "M","0","all",,,,"T")/100,"")</f>
        <v>-6.5988048212296188E-2</v>
      </c>
      <c r="K220" s="4">
        <f>IFERROR(RTD("cqg.rtd",,"StudyData",A220, "PCB","BaseType=Index,Index=1", "Close", "Q","0","all",,,,"T")/100,"")</f>
        <v>-5.100705674801536E-2</v>
      </c>
      <c r="L220" s="4">
        <f>IFERROR(RTD("cqg.rtd",,"StudyData",A220, "PCB","BaseType=Index,Index=1", "Close", "A","0","all",,,,"T")/100,"")</f>
        <v>0.27943114810960795</v>
      </c>
      <c r="M220" s="6">
        <f>RTD("cqg.rtd", ,"ContractData",A220, "T_CVol",, "T")</f>
        <v>73730.962574000005</v>
      </c>
      <c r="N220" s="8">
        <f xml:space="preserve"> IFERROR(M220/RTD("cqg.rtd",,"StudyData", $A220, "MA", "InputChoice=Vol,MAType=Sim,Period=21", "MA","D","-1","all",,,,"T"),"")</f>
        <v>0.2422992081285737</v>
      </c>
      <c r="O220" s="9">
        <f>IFERROR(D220/RTD("cqg.rtd",,"StudyData","ATR("&amp;A220&amp;",MAType:=Sim,Period:=21)","Bar",, "Close", "D",,,,,,"T"),"")</f>
        <v>0.36517492636086757</v>
      </c>
      <c r="P220" s="10">
        <f xml:space="preserve"> RTD("cqg.rtd",,"StudyData", $A220, "MA", "InputChoice=Close,MAType=Sim,Period=21", "MA","D",,"all",,,,"T")</f>
        <v>1355.7390476190001</v>
      </c>
      <c r="Q220" s="2">
        <f xml:space="preserve"> RTD("cqg.rtd",,"StudyData",$A220, "StdDev", "InputChoice=Close,Period1=21", "STDDEV","D",,"all",,,,"T")</f>
        <v>40.814948464300002</v>
      </c>
      <c r="R220" s="2">
        <f t="shared" si="3"/>
        <v>-1.5859152113255086</v>
      </c>
    </row>
    <row r="221" spans="1:18" x14ac:dyDescent="0.3">
      <c r="A221" t="s">
        <v>305</v>
      </c>
      <c r="B221" t="str">
        <f>PROPER(RTD("cqg.rtd", ,"ContractData",A221, "LongDescription",, "T"))</f>
        <v>Halliburton Company</v>
      </c>
      <c r="C221" s="2">
        <f>RTD("cqg.rtd", ,"ContractData",A221, "LastTrade",, "T")</f>
        <v>33.410000000000004</v>
      </c>
      <c r="D221" s="2">
        <f>RTD("cqg.rtd", ,"ContractData",A221, "NetLastTrade",, "T")</f>
        <v>1.5200000000000031</v>
      </c>
      <c r="E221" s="4">
        <f>IFERROR(RTD("cqg.rtd", ,"ContractData",A221, "PerCentNetLastTrade",, "T")/100,"")</f>
        <v>4.7663844465349638E-2</v>
      </c>
      <c r="F221" s="2">
        <f>RTD("cqg.rtd", ,"ContractData",A221, "Open",, "T")</f>
        <v>32.31</v>
      </c>
      <c r="G221" s="2">
        <f>RTD("cqg.rtd", ,"ContractData",A221, "High",, "T")</f>
        <v>33.46</v>
      </c>
      <c r="H221" s="2">
        <f>RTD("cqg.rtd", ,"ContractData",A221, "Low",, "T")</f>
        <v>32.230000000000004</v>
      </c>
      <c r="I221" s="4">
        <f>IFERROR(RTD("cqg.rtd",,"StudyData",A221, "PCB","BaseType=Index,Index=1", "Close", "W","0","all",,,,"T")/100,"")</f>
        <v>4.7663844465349742E-2</v>
      </c>
      <c r="J221" s="4">
        <f>IFERROR(RTD("cqg.rtd",,"StudyData",A221, "PCB","BaseType=Index,Index=1", "Close", "M","0","all",,,,"T")/100,"")</f>
        <v>3.5968992248062132E-2</v>
      </c>
      <c r="K221" s="4">
        <f>IFERROR(RTD("cqg.rtd",,"StudyData",A221, "PCB","BaseType=Index,Index=1", "Close", "Q","0","all",,,,"T")/100,"")</f>
        <v>-1.5905743740795262E-2</v>
      </c>
      <c r="L221" s="4">
        <f>IFERROR(RTD("cqg.rtd",,"StudyData",A221, "PCB","BaseType=Index,Index=1", "Close", "A","0","all",,,,"T")/100,"")</f>
        <v>0.18223637650389249</v>
      </c>
      <c r="M221" s="6">
        <f>RTD("cqg.rtd", ,"ContractData",A221, "T_CVol",, "T")</f>
        <v>2837655.7384390002</v>
      </c>
      <c r="N221" s="8">
        <f xml:space="preserve"> IFERROR(M221/RTD("cqg.rtd",,"StudyData", $A221, "MA", "InputChoice=Vol,MAType=Sim,Period=21", "MA","D","-1","all",,,,"T"),"")</f>
        <v>0.23065724211327507</v>
      </c>
      <c r="O221" s="9">
        <f>IFERROR(D221/RTD("cqg.rtd",,"StudyData","ATR("&amp;A221&amp;",MAType:=Sim,Period:=21)","Bar",, "Close", "D",,,,,,"T"),"")</f>
        <v>1.3734939758622469</v>
      </c>
      <c r="P221" s="10">
        <f xml:space="preserve"> RTD("cqg.rtd",,"StudyData", $A221, "MA", "InputChoice=Close,MAType=Sim,Period=21", "MA","D",,"all",,,,"T")</f>
        <v>33.136190476199999</v>
      </c>
      <c r="Q221" s="2">
        <f xml:space="preserve"> RTD("cqg.rtd",,"StudyData",$A221, "StdDev", "InputChoice=Close,Period1=21", "STDDEV","D",,"all",,,,"T")</f>
        <v>1.4385623649999999</v>
      </c>
      <c r="R221" s="2">
        <f t="shared" si="3"/>
        <v>0.19033552556479139</v>
      </c>
    </row>
    <row r="222" spans="1:18" x14ac:dyDescent="0.3">
      <c r="A222" t="s">
        <v>306</v>
      </c>
      <c r="B222" t="str">
        <f>PROPER(RTD("cqg.rtd", ,"ContractData",A222, "LongDescription",, "T"))</f>
        <v>Hasbro Inc</v>
      </c>
      <c r="C222" s="2">
        <f>RTD("cqg.rtd", ,"ContractData",A222, "LastTrade",, "T")</f>
        <v>93.95</v>
      </c>
      <c r="D222" s="2">
        <f>RTD("cqg.rtd", ,"ContractData",A222, "NetLastTrade",, "T")</f>
        <v>0.43000000000000682</v>
      </c>
      <c r="E222" s="4">
        <f>IFERROR(RTD("cqg.rtd", ,"ContractData",A222, "PerCentNetLastTrade",, "T")/100,"")</f>
        <v>4.5979469632164245E-3</v>
      </c>
      <c r="F222" s="2">
        <f>RTD("cqg.rtd", ,"ContractData",A222, "Open",, "T")</f>
        <v>92.9</v>
      </c>
      <c r="G222" s="2">
        <f>RTD("cqg.rtd", ,"ContractData",A222, "High",, "T")</f>
        <v>93.960000000000008</v>
      </c>
      <c r="H222" s="2">
        <f>RTD("cqg.rtd", ,"ContractData",A222, "Low",, "T")</f>
        <v>92.66</v>
      </c>
      <c r="I222" s="4">
        <f>IFERROR(RTD("cqg.rtd",,"StudyData",A222, "PCB","BaseType=Index,Index=1", "Close", "W","0","all",,,,"T")/100,"")</f>
        <v>4.5979469632164973E-3</v>
      </c>
      <c r="J222" s="4">
        <f>IFERROR(RTD("cqg.rtd",,"StudyData",A222, "PCB","BaseType=Index,Index=1", "Close", "M","0","all",,,,"T")/100,"")</f>
        <v>1.0645092612311172E-4</v>
      </c>
      <c r="K222" s="4">
        <f>IFERROR(RTD("cqg.rtd",,"StudyData",A222, "PCB","BaseType=Index,Index=1", "Close", "Q","0","all",,,,"T")/100,"")</f>
        <v>0.13754691851313716</v>
      </c>
      <c r="L222" s="4">
        <f>IFERROR(RTD("cqg.rtd",,"StudyData",A222, "PCB","BaseType=Index,Index=1", "Close", "A","0","all",,,,"T")/100,"")</f>
        <v>0.14573170731707319</v>
      </c>
      <c r="M222" s="6">
        <f>RTD("cqg.rtd", ,"ContractData",A222, "T_CVol",, "T")</f>
        <v>254957.03148199999</v>
      </c>
      <c r="N222" s="8">
        <f xml:space="preserve"> IFERROR(M222/RTD("cqg.rtd",,"StudyData", $A222, "MA", "InputChoice=Vol,MAType=Sim,Period=21", "MA","D","-1","all",,,,"T"),"")</f>
        <v>0.10618321562686053</v>
      </c>
      <c r="O222" s="9">
        <f>IFERROR(D222/RTD("cqg.rtd",,"StudyData","ATR("&amp;A222&amp;",MAType:=Sim,Period:=21)","Bar",, "Close", "D",,,,,,"T"),"")</f>
        <v>0.15507470375855359</v>
      </c>
      <c r="P222" s="10">
        <f xml:space="preserve"> RTD("cqg.rtd",,"StudyData", $A222, "MA", "InputChoice=Close,MAType=Sim,Period=21", "MA","D",,"all",,,,"T")</f>
        <v>88.644761904800006</v>
      </c>
      <c r="Q222" s="2">
        <f xml:space="preserve"> RTD("cqg.rtd",,"StudyData",$A222, "StdDev", "InputChoice=Close,Period1=21", "STDDEV","D",,"all",,,,"T")</f>
        <v>5.5668206015999999</v>
      </c>
      <c r="R222" s="2">
        <f t="shared" si="3"/>
        <v>0.95301042998856111</v>
      </c>
    </row>
    <row r="223" spans="1:18" x14ac:dyDescent="0.3">
      <c r="A223" t="s">
        <v>307</v>
      </c>
      <c r="B223" t="str">
        <f>PROPER(RTD("cqg.rtd", ,"ContractData",A223, "LongDescription",, "T"))</f>
        <v>Huntington Bcshs</v>
      </c>
      <c r="C223" s="2">
        <f>RTD("cqg.rtd", ,"ContractData",A223, "LastTrade",, "T")</f>
        <v>17.48</v>
      </c>
      <c r="D223" s="2">
        <f>RTD("cqg.rtd", ,"ContractData",A223, "NetLastTrade",, "T")</f>
        <v>-7.0000000000000284E-2</v>
      </c>
      <c r="E223" s="4">
        <f>IFERROR(RTD("cqg.rtd", ,"ContractData",A223, "PerCentNetLastTrade",, "T")/100,"")</f>
        <v>-3.9886039886039889E-3</v>
      </c>
      <c r="F223" s="2">
        <f>RTD("cqg.rtd", ,"ContractData",A223, "Open",, "T")</f>
        <v>17.52</v>
      </c>
      <c r="G223" s="2">
        <f>RTD("cqg.rtd", ,"ContractData",A223, "High",, "T")</f>
        <v>17.68</v>
      </c>
      <c r="H223" s="2">
        <f>RTD("cqg.rtd", ,"ContractData",A223, "Low",, "T")</f>
        <v>17.41</v>
      </c>
      <c r="I223" s="4">
        <f>IFERROR(RTD("cqg.rtd",,"StudyData",A223, "PCB","BaseType=Index,Index=1", "Close", "W","0","all",,,,"T")/100,"")</f>
        <v>-3.9886039886040045E-3</v>
      </c>
      <c r="J223" s="4">
        <f>IFERROR(RTD("cqg.rtd",,"StudyData",A223, "PCB","BaseType=Index,Index=1", "Close", "M","0","all",,,,"T")/100,"")</f>
        <v>2.582159624413153E-2</v>
      </c>
      <c r="K223" s="4">
        <f>IFERROR(RTD("cqg.rtd",,"StudyData",A223, "PCB","BaseType=Index,Index=1", "Close", "Q","0","all",,,,"T")/100,"")</f>
        <v>-1.4100394811054708E-2</v>
      </c>
      <c r="L223" s="4">
        <f>IFERROR(RTD("cqg.rtd",,"StudyData",A223, "PCB","BaseType=Index,Index=1", "Close", "A","0","all",,,,"T")/100,"")</f>
        <v>7.4927953890489337E-3</v>
      </c>
      <c r="M223" s="6">
        <f>RTD("cqg.rtd", ,"ContractData",A223, "T_CVol",, "T")</f>
        <v>8274500.9306730004</v>
      </c>
      <c r="N223" s="8">
        <f xml:space="preserve"> IFERROR(M223/RTD("cqg.rtd",,"StudyData", $A223, "MA", "InputChoice=Vol,MAType=Sim,Period=21", "MA","D","-1","all",,,,"T"),"")</f>
        <v>0.30906925499853188</v>
      </c>
      <c r="O223" s="9">
        <f>IFERROR(D223/RTD("cqg.rtd",,"StudyData","ATR("&amp;A223&amp;",MAType:=Sim,Period:=21)","Bar",, "Close", "D",,,,,,"T"),"")</f>
        <v>-0.18283582087505643</v>
      </c>
      <c r="P223" s="10">
        <f xml:space="preserve"> RTD("cqg.rtd",,"StudyData", $A223, "MA", "InputChoice=Close,MAType=Sim,Period=21", "MA","D",,"all",,,,"T")</f>
        <v>17.633333333300001</v>
      </c>
      <c r="Q223" s="2">
        <f xml:space="preserve"> RTD("cqg.rtd",,"StudyData",$A223, "StdDev", "InputChoice=Close,Period1=21", "STDDEV","D",,"all",,,,"T")</f>
        <v>0.45900859350000001</v>
      </c>
      <c r="R223" s="2">
        <f t="shared" si="3"/>
        <v>-0.33405329545317297</v>
      </c>
    </row>
    <row r="224" spans="1:18" x14ac:dyDescent="0.3">
      <c r="A224" t="s">
        <v>308</v>
      </c>
      <c r="B224" t="str">
        <f>PROPER(RTD("cqg.rtd", ,"ContractData",A224, "LongDescription",, "T"))</f>
        <v>Hca Holdings Inc.</v>
      </c>
      <c r="C224" s="2">
        <f>RTD("cqg.rtd", ,"ContractData",A224, "LastTrade",, "T")</f>
        <v>411.55</v>
      </c>
      <c r="D224" s="2">
        <f>RTD("cqg.rtd", ,"ContractData",A224, "NetLastTrade",, "T")</f>
        <v>-1.8100000000000023</v>
      </c>
      <c r="E224" s="4">
        <f>IFERROR(RTD("cqg.rtd", ,"ContractData",A224, "PerCentNetLastTrade",, "T")/100,"")</f>
        <v>-4.3787497580801242E-3</v>
      </c>
      <c r="F224" s="2">
        <f>RTD("cqg.rtd", ,"ContractData",A224, "Open",, "T")</f>
        <v>410.03000000000003</v>
      </c>
      <c r="G224" s="2">
        <f>RTD("cqg.rtd", ,"ContractData",A224, "High",, "T")</f>
        <v>416.43</v>
      </c>
      <c r="H224" s="2">
        <f>RTD("cqg.rtd", ,"ContractData",A224, "Low",, "T")</f>
        <v>407.85</v>
      </c>
      <c r="I224" s="4">
        <f>IFERROR(RTD("cqg.rtd",,"StudyData",A224, "PCB","BaseType=Index,Index=1", "Close", "W","0","all",,,,"T")/100,"")</f>
        <v>-4.3787497580801285E-3</v>
      </c>
      <c r="J224" s="4">
        <f>IFERROR(RTD("cqg.rtd",,"StudyData",A224, "PCB","BaseType=Index,Index=1", "Close", "M","0","all",,,,"T")/100,"")</f>
        <v>2.2255893092227773E-2</v>
      </c>
      <c r="K224" s="4">
        <f>IFERROR(RTD("cqg.rtd",,"StudyData",A224, "PCB","BaseType=Index,Index=1", "Close", "Q","0","all",,,,"T")/100,"")</f>
        <v>5.5554130652235301E-2</v>
      </c>
      <c r="L224" s="4">
        <f>IFERROR(RTD("cqg.rtd",,"StudyData",A224, "PCB","BaseType=Index,Index=1", "Close", "A","0","all",,,,"T")/100,"")</f>
        <v>-0.11847234717045796</v>
      </c>
      <c r="M224" s="6">
        <f>RTD("cqg.rtd", ,"ContractData",A224, "T_CVol",, "T")</f>
        <v>276146.634877</v>
      </c>
      <c r="N224" s="8">
        <f xml:space="preserve"> IFERROR(M224/RTD("cqg.rtd",,"StudyData", $A224, "MA", "InputChoice=Vol,MAType=Sim,Period=21", "MA","D","-1","all",,,,"T"),"")</f>
        <v>0.15806779078621239</v>
      </c>
      <c r="O224" s="9">
        <f>IFERROR(D224/RTD("cqg.rtd",,"StudyData","ATR("&amp;A224&amp;",MAType:=Sim,Period:=21)","Bar",, "Close", "D",,,,,,"T"),"")</f>
        <v>-0.12345719111301998</v>
      </c>
      <c r="P224" s="10">
        <f xml:space="preserve"> RTD("cqg.rtd",,"StudyData", $A224, "MA", "InputChoice=Close,MAType=Sim,Period=21", "MA","D",,"all",,,,"T")</f>
        <v>391.87285714289999</v>
      </c>
      <c r="Q224" s="2">
        <f xml:space="preserve"> RTD("cqg.rtd",,"StudyData",$A224, "StdDev", "InputChoice=Close,Period1=21", "STDDEV","D",,"all",,,,"T")</f>
        <v>16.651643746400001</v>
      </c>
      <c r="R224" s="2">
        <f t="shared" si="3"/>
        <v>1.1816937208588862</v>
      </c>
    </row>
    <row r="225" spans="1:18" x14ac:dyDescent="0.3">
      <c r="A225" t="s">
        <v>309</v>
      </c>
      <c r="B225" t="str">
        <f>PROPER(RTD("cqg.rtd", ,"ContractData",A225, "LongDescription",, "T"))</f>
        <v>Home Depot, Inc.</v>
      </c>
      <c r="C225" s="2">
        <f>RTD("cqg.rtd", ,"ContractData",A225, "LastTrade",, "T")</f>
        <v>348.74</v>
      </c>
      <c r="D225" s="2">
        <f>RTD("cqg.rtd", ,"ContractData",A225, "NetLastTrade",, "T")</f>
        <v>-6.8799999999999955</v>
      </c>
      <c r="E225" s="4">
        <f>IFERROR(RTD("cqg.rtd", ,"ContractData",A225, "PerCentNetLastTrade",, "T")/100,"")</f>
        <v>-1.9346493448062538E-2</v>
      </c>
      <c r="F225" s="2">
        <f>RTD("cqg.rtd", ,"ContractData",A225, "Open",, "T")</f>
        <v>352.1</v>
      </c>
      <c r="G225" s="2">
        <f>RTD("cqg.rtd", ,"ContractData",A225, "High",, "T")</f>
        <v>354</v>
      </c>
      <c r="H225" s="2">
        <f>RTD("cqg.rtd", ,"ContractData",A225, "Low",, "T")</f>
        <v>347.06</v>
      </c>
      <c r="I225" s="4">
        <f>IFERROR(RTD("cqg.rtd",,"StudyData",A225, "PCB","BaseType=Index,Index=1", "Close", "W","0","all",,,,"T")/100,"")</f>
        <v>-1.9346493448062524E-2</v>
      </c>
      <c r="J225" s="4">
        <f>IFERROR(RTD("cqg.rtd",,"StudyData",A225, "PCB","BaseType=Index,Index=1", "Close", "M","0","all",,,,"T")/100,"")</f>
        <v>5.0548258826364718E-2</v>
      </c>
      <c r="K225" s="4">
        <f>IFERROR(RTD("cqg.rtd",,"StudyData",A225, "PCB","BaseType=Index,Index=1", "Close", "Q","0","all",,,,"T")/100,"")</f>
        <v>-1.1171600317568326E-2</v>
      </c>
      <c r="L225" s="4">
        <f>IFERROR(RTD("cqg.rtd",,"StudyData",A225, "PCB","BaseType=Index,Index=1", "Close", "A","0","all",,,,"T")/100,"")</f>
        <v>1.3484452194129573E-2</v>
      </c>
      <c r="M225" s="6">
        <f>RTD("cqg.rtd", ,"ContractData",A225, "T_CVol",, "T")</f>
        <v>842539.63703900005</v>
      </c>
      <c r="N225" s="8">
        <f xml:space="preserve"> IFERROR(M225/RTD("cqg.rtd",,"StudyData", $A225, "MA", "InputChoice=Vol,MAType=Sim,Period=21", "MA","D","-1","all",,,,"T"),"")</f>
        <v>0.22205777428428244</v>
      </c>
      <c r="O225" s="9">
        <f>IFERROR(D225/RTD("cqg.rtd",,"StudyData","ATR("&amp;A225&amp;",MAType:=Sim,Period:=21)","Bar",, "Close", "D",,,,,,"T"),"")</f>
        <v>-0.77975066112874802</v>
      </c>
      <c r="P225" s="10">
        <f xml:space="preserve"> RTD("cqg.rtd",,"StudyData", $A225, "MA", "InputChoice=Close,MAType=Sim,Period=21", "MA","D",,"all",,,,"T")</f>
        <v>339.82761904760002</v>
      </c>
      <c r="Q225" s="2">
        <f xml:space="preserve"> RTD("cqg.rtd",,"StudyData",$A225, "StdDev", "InputChoice=Close,Period1=21", "STDDEV","D",,"all",,,,"T")</f>
        <v>8.0307776441000005</v>
      </c>
      <c r="R225" s="2">
        <f t="shared" si="3"/>
        <v>1.1097780747232711</v>
      </c>
    </row>
    <row r="226" spans="1:18" x14ac:dyDescent="0.3">
      <c r="A226" t="s">
        <v>310</v>
      </c>
      <c r="B226" t="str">
        <f>PROPER(RTD("cqg.rtd", ,"ContractData",A226, "LongDescription",, "T"))</f>
        <v>The Hartford Insurance Group, Inc.</v>
      </c>
      <c r="C226" s="2">
        <f>RTD("cqg.rtd", ,"ContractData",A226, "LastTrade",, "T")</f>
        <v>142.59</v>
      </c>
      <c r="D226" s="2">
        <f>RTD("cqg.rtd", ,"ContractData",A226, "NetLastTrade",, "T")</f>
        <v>-0.68999999999999773</v>
      </c>
      <c r="E226" s="4">
        <f>IFERROR(RTD("cqg.rtd", ,"ContractData",A226, "PerCentNetLastTrade",, "T")/100,"")</f>
        <v>-4.8157453936348406E-3</v>
      </c>
      <c r="F226" s="2">
        <f>RTD("cqg.rtd", ,"ContractData",A226, "Open",, "T")</f>
        <v>142.33000000000001</v>
      </c>
      <c r="G226" s="2">
        <f>RTD("cqg.rtd", ,"ContractData",A226, "High",, "T")</f>
        <v>143.6</v>
      </c>
      <c r="H226" s="2">
        <f>RTD("cqg.rtd", ,"ContractData",A226, "Low",, "T")</f>
        <v>141.26</v>
      </c>
      <c r="I226" s="4">
        <f>IFERROR(RTD("cqg.rtd",,"StudyData",A226, "PCB","BaseType=Index,Index=1", "Close", "W","0","all",,,,"T")/100,"")</f>
        <v>-4.815745393634825E-3</v>
      </c>
      <c r="J226" s="4">
        <f>IFERROR(RTD("cqg.rtd",,"StudyData",A226, "PCB","BaseType=Index,Index=1", "Close", "M","0","all",,,,"T")/100,"")</f>
        <v>4.791769431329764E-3</v>
      </c>
      <c r="K226" s="4">
        <f>IFERROR(RTD("cqg.rtd",,"StudyData",A226, "PCB","BaseType=Index,Index=1", "Close", "Q","0","all",,,,"T")/100,"")</f>
        <v>7.5988530033202467E-2</v>
      </c>
      <c r="L226" s="4">
        <f>IFERROR(RTD("cqg.rtd",,"StudyData",A226, "PCB","BaseType=Index,Index=1", "Close", "A","0","all",,,,"T")/100,"")</f>
        <v>3.4760522496371495E-2</v>
      </c>
      <c r="M226" s="6">
        <f>RTD("cqg.rtd", ,"ContractData",A226, "T_CVol",, "T")</f>
        <v>292129.98513500002</v>
      </c>
      <c r="N226" s="8">
        <f xml:space="preserve"> IFERROR(M226/RTD("cqg.rtd",,"StudyData", $A226, "MA", "InputChoice=Vol,MAType=Sim,Period=21", "MA","D","-1","all",,,,"T"),"")</f>
        <v>0.17249712175948248</v>
      </c>
      <c r="O226" s="9">
        <f>IFERROR(D226/RTD("cqg.rtd",,"StudyData","ATR("&amp;A226&amp;",MAType:=Sim,Period:=21)","Bar",, "Close", "D",,,,,,"T"),"")</f>
        <v>-0.21365378944421676</v>
      </c>
      <c r="P226" s="10">
        <f xml:space="preserve"> RTD("cqg.rtd",,"StudyData", $A226, "MA", "InputChoice=Close,MAType=Sim,Period=21", "MA","D",,"all",,,,"T")</f>
        <v>141.40476190480001</v>
      </c>
      <c r="Q226" s="2">
        <f xml:space="preserve"> RTD("cqg.rtd",,"StudyData",$A226, "StdDev", "InputChoice=Close,Period1=21", "STDDEV","D",,"all",,,,"T")</f>
        <v>2.5293319634999998</v>
      </c>
      <c r="R226" s="2">
        <f t="shared" si="3"/>
        <v>0.46859728667640033</v>
      </c>
    </row>
    <row r="227" spans="1:18" x14ac:dyDescent="0.3">
      <c r="A227" t="s">
        <v>311</v>
      </c>
      <c r="B227" t="str">
        <f>PROPER(RTD("cqg.rtd", ,"ContractData",A227, "LongDescription",, "T"))</f>
        <v>Huntington Ingalls Industries</v>
      </c>
      <c r="C227" s="2">
        <f>RTD("cqg.rtd", ,"ContractData",A227, "LastTrade",, "T")</f>
        <v>332.17</v>
      </c>
      <c r="D227" s="2">
        <f>RTD("cqg.rtd", ,"ContractData",A227, "NetLastTrade",, "T")</f>
        <v>7.6899999999999977</v>
      </c>
      <c r="E227" s="4">
        <f>IFERROR(RTD("cqg.rtd", ,"ContractData",A227, "PerCentNetLastTrade",, "T")/100,"")</f>
        <v>2.3699457593688363E-2</v>
      </c>
      <c r="F227" s="2">
        <f>RTD("cqg.rtd", ,"ContractData",A227, "Open",, "T")</f>
        <v>324.83</v>
      </c>
      <c r="G227" s="2">
        <f>RTD("cqg.rtd", ,"ContractData",A227, "High",, "T")</f>
        <v>333.7</v>
      </c>
      <c r="H227" s="2">
        <f>RTD("cqg.rtd", ,"ContractData",A227, "Low",, "T")</f>
        <v>324</v>
      </c>
      <c r="I227" s="4">
        <f>IFERROR(RTD("cqg.rtd",,"StudyData",A227, "PCB","BaseType=Index,Index=1", "Close", "W","0","all",,,,"T")/100,"")</f>
        <v>2.3699457593688352E-2</v>
      </c>
      <c r="J227" s="4">
        <f>IFERROR(RTD("cqg.rtd",,"StudyData",A227, "PCB","BaseType=Index,Index=1", "Close", "M","0","all",,,,"T")/100,"")</f>
        <v>1.7521825700719952E-2</v>
      </c>
      <c r="K227" s="4">
        <f>IFERROR(RTD("cqg.rtd",,"StudyData",A227, "PCB","BaseType=Index,Index=1", "Close", "Q","0","all",,,,"T")/100,"")</f>
        <v>0.1867876665833007</v>
      </c>
      <c r="L227" s="4">
        <f>IFERROR(RTD("cqg.rtd",,"StudyData",A227, "PCB","BaseType=Index,Index=1", "Close", "A","0","all",,,,"T")/100,"")</f>
        <v>-2.3230511365307075E-2</v>
      </c>
      <c r="M227" s="6">
        <f>RTD("cqg.rtd", ,"ContractData",A227, "T_CVol",, "T")</f>
        <v>127947.371847</v>
      </c>
      <c r="N227" s="8">
        <f xml:space="preserve"> IFERROR(M227/RTD("cqg.rtd",,"StudyData", $A227, "MA", "InputChoice=Vol,MAType=Sim,Period=21", "MA","D","-1","all",,,,"T"),"")</f>
        <v>0.22837812875209323</v>
      </c>
      <c r="O227" s="9">
        <f>IFERROR(D227/RTD("cqg.rtd",,"StudyData","ATR("&amp;A227&amp;",MAType:=Sim,Period:=21)","Bar",, "Close", "D",,,,,,"T"),"")</f>
        <v>0.66404868621106095</v>
      </c>
      <c r="P227" s="10">
        <f xml:space="preserve"> RTD("cqg.rtd",,"StudyData", $A227, "MA", "InputChoice=Close,MAType=Sim,Period=21", "MA","D",,"all",,,,"T")</f>
        <v>296.83857142860001</v>
      </c>
      <c r="Q227" s="2">
        <f xml:space="preserve"> RTD("cqg.rtd",,"StudyData",$A227, "StdDev", "InputChoice=Close,Period1=21", "STDDEV","D",,"all",,,,"T")</f>
        <v>22.528360599300001</v>
      </c>
      <c r="R227" s="2">
        <f t="shared" si="3"/>
        <v>1.5683089062635931</v>
      </c>
    </row>
    <row r="228" spans="1:18" x14ac:dyDescent="0.3">
      <c r="A228" t="s">
        <v>312</v>
      </c>
      <c r="B228" t="str">
        <f>PROPER(RTD("cqg.rtd", ,"ContractData",A228, "LongDescription",, "T"))</f>
        <v>Hilton Inc.</v>
      </c>
      <c r="C228" s="2">
        <f>RTD("cqg.rtd", ,"ContractData",A228, "LastTrade",, "T")</f>
        <v>312.51</v>
      </c>
      <c r="D228" s="2">
        <f>RTD("cqg.rtd", ,"ContractData",A228, "NetLastTrade",, "T")</f>
        <v>-5.0900000000000318</v>
      </c>
      <c r="E228" s="4">
        <f>IFERROR(RTD("cqg.rtd", ,"ContractData",A228, "PerCentNetLastTrade",, "T")/100,"")</f>
        <v>-1.6026448362720401E-2</v>
      </c>
      <c r="F228" s="2">
        <f>RTD("cqg.rtd", ,"ContractData",A228, "Open",, "T")</f>
        <v>316.73</v>
      </c>
      <c r="G228" s="2">
        <f>RTD("cqg.rtd", ,"ContractData",A228, "High",, "T")</f>
        <v>316.98</v>
      </c>
      <c r="H228" s="2">
        <f>RTD("cqg.rtd", ,"ContractData",A228, "Low",, "T")</f>
        <v>311.53000000000003</v>
      </c>
      <c r="I228" s="4">
        <f>IFERROR(RTD("cqg.rtd",,"StudyData",A228, "PCB","BaseType=Index,Index=1", "Close", "W","0","all",,,,"T")/100,"")</f>
        <v>-1.6026448362720502E-2</v>
      </c>
      <c r="J228" s="4">
        <f>IFERROR(RTD("cqg.rtd",,"StudyData",A228, "PCB","BaseType=Index,Index=1", "Close", "M","0","all",,,,"T")/100,"")</f>
        <v>-2.4899372835345931E-2</v>
      </c>
      <c r="K228" s="4">
        <f>IFERROR(RTD("cqg.rtd",,"StudyData",A228, "PCB","BaseType=Index,Index=1", "Close", "Q","0","all",,,,"T")/100,"")</f>
        <v>-5.4318223082975209E-2</v>
      </c>
      <c r="L228" s="4">
        <f>IFERROR(RTD("cqg.rtd",,"StudyData",A228, "PCB","BaseType=Index,Index=1", "Close", "A","0","all",,,,"T")/100,"")</f>
        <v>8.7937336814621375E-2</v>
      </c>
      <c r="M228" s="6">
        <f>RTD("cqg.rtd", ,"ContractData",A228, "T_CVol",, "T")</f>
        <v>424183.40306400001</v>
      </c>
      <c r="N228" s="8">
        <f xml:space="preserve"> IFERROR(M228/RTD("cqg.rtd",,"StudyData", $A228, "MA", "InputChoice=Vol,MAType=Sim,Period=21", "MA","D","-1","all",,,,"T"),"")</f>
        <v>0.19541619465407298</v>
      </c>
      <c r="O228" s="9">
        <f>IFERROR(D228/RTD("cqg.rtd",,"StudyData","ATR("&amp;A228&amp;",MAType:=Sim,Period:=21)","Bar",, "Close", "D",,,,,,"T"),"")</f>
        <v>-0.60968514715739708</v>
      </c>
      <c r="P228" s="10">
        <f xml:space="preserve"> RTD("cqg.rtd",,"StudyData", $A228, "MA", "InputChoice=Close,MAType=Sim,Period=21", "MA","D",,"all",,,,"T")</f>
        <v>321.83952380950001</v>
      </c>
      <c r="Q228" s="2">
        <f xml:space="preserve"> RTD("cqg.rtd",,"StudyData",$A228, "StdDev", "InputChoice=Close,Period1=21", "STDDEV","D",,"all",,,,"T")</f>
        <v>4.5538560073000003</v>
      </c>
      <c r="R228" s="2">
        <f t="shared" si="3"/>
        <v>-2.0487085657834689</v>
      </c>
    </row>
    <row r="229" spans="1:18" x14ac:dyDescent="0.3">
      <c r="A229" t="s">
        <v>40</v>
      </c>
      <c r="B229" t="str">
        <f>PROPER(RTD("cqg.rtd", ,"ContractData",A229, "LongDescription",, "T"))</f>
        <v>Honeywell Intl Inc</v>
      </c>
      <c r="C229" s="2">
        <f>RTD("cqg.rtd", ,"ContractData",A229, "LastTrade",, "T")</f>
        <v>243.5</v>
      </c>
      <c r="D229" s="2">
        <f>RTD("cqg.rtd", ,"ContractData",A229, "NetLastTrade",, "T")</f>
        <v>-2.710000000000008</v>
      </c>
      <c r="E229" s="4">
        <f>IFERROR(RTD("cqg.rtd", ,"ContractData",A229, "PerCentNetLastTrade",, "T")/100,"")</f>
        <v>-1.100686405913651E-2</v>
      </c>
      <c r="F229" s="2">
        <f>RTD("cqg.rtd", ,"ContractData",A229, "Open",, "T")</f>
        <v>245.76</v>
      </c>
      <c r="G229" s="2">
        <f>RTD("cqg.rtd", ,"ContractData",A229, "High",, "T")</f>
        <v>246.25</v>
      </c>
      <c r="H229" s="2">
        <f>RTD("cqg.rtd", ,"ContractData",A229, "Low",, "T")</f>
        <v>241.88</v>
      </c>
      <c r="I229" s="4">
        <f>IFERROR(RTD("cqg.rtd",,"StudyData",A229, "PCB","BaseType=Index,Index=1", "Close", "W","0","all",,,,"T")/100,"")</f>
        <v>-1.1006864059136541E-2</v>
      </c>
      <c r="J229" s="4">
        <f>IFERROR(RTD("cqg.rtd",,"StudyData",A229, "PCB","BaseType=Index,Index=1", "Close", "M","0","all",,,,"T")/100,"")</f>
        <v>1.8514708907631705E-3</v>
      </c>
      <c r="K229" s="4">
        <f>IFERROR(RTD("cqg.rtd",,"StudyData",A229, "PCB","BaseType=Index,Index=1", "Close", "Q","0","all",,,,"T")/100,"")</f>
        <v>8.7539079946404627E-2</v>
      </c>
      <c r="L229" s="4">
        <f>IFERROR(RTD("cqg.rtd",,"StudyData",A229, "PCB","BaseType=Index,Index=1", "Close", "A","0","all",,,,"T")/100,"")</f>
        <v>0.24814188323337943</v>
      </c>
      <c r="M229" s="6">
        <f>RTD("cqg.rtd", ,"ContractData",A229, "T_CVol",, "T")</f>
        <v>518769.647023</v>
      </c>
      <c r="N229" s="8">
        <f xml:space="preserve"> IFERROR(M229/RTD("cqg.rtd",,"StudyData", $A229, "MA", "InputChoice=Vol,MAType=Sim,Period=21", "MA","D","-1","all",,,,"T"),"")</f>
        <v>0.15606135098606466</v>
      </c>
      <c r="O229" s="9">
        <f>IFERROR(D229/RTD("cqg.rtd",,"StudyData","ATR("&amp;A229&amp;",MAType:=Sim,Period:=21)","Bar",, "Close", "D",,,,,,"T"),"")</f>
        <v>-0.39920033669865773</v>
      </c>
      <c r="P229" s="10">
        <f xml:space="preserve"> RTD("cqg.rtd",,"StudyData", $A229, "MA", "InputChoice=Close,MAType=Sim,Period=21", "MA","D",,"all",,,,"T")</f>
        <v>237.64666666670001</v>
      </c>
      <c r="Q229" s="2">
        <f xml:space="preserve"> RTD("cqg.rtd",,"StudyData",$A229, "StdDev", "InputChoice=Close,Period1=21", "STDDEV","D",,"all",,,,"T")</f>
        <v>9.5966975140000006</v>
      </c>
      <c r="R229" s="2">
        <f t="shared" si="3"/>
        <v>0.60993204430596426</v>
      </c>
    </row>
    <row r="230" spans="1:18" x14ac:dyDescent="0.3">
      <c r="A230" t="s">
        <v>41</v>
      </c>
      <c r="B230" t="str">
        <f>PROPER(RTD("cqg.rtd", ,"ContractData",A230, "LongDescription",, "T"))</f>
        <v>Honeywell Aerospace Inc</v>
      </c>
      <c r="C230" s="2">
        <f>RTD("cqg.rtd", ,"ContractData",A230, "LastTrade",, "T")</f>
        <v>162.04</v>
      </c>
      <c r="D230" s="2">
        <f>RTD("cqg.rtd", ,"ContractData",A230, "NetLastTrade",, "T")</f>
        <v>-6.4699999999999989</v>
      </c>
      <c r="E230" s="4">
        <f>IFERROR(RTD("cqg.rtd", ,"ContractData",A230, "PerCentNetLastTrade",, "T")/100,"")</f>
        <v>-3.839534745712421E-2</v>
      </c>
      <c r="F230" s="2">
        <f>RTD("cqg.rtd", ,"ContractData",A230, "Open",, "T")</f>
        <v>163.35</v>
      </c>
      <c r="G230" s="2">
        <f>RTD("cqg.rtd", ,"ContractData",A230, "High",, "T")</f>
        <v>165.49</v>
      </c>
      <c r="H230" s="2">
        <f>RTD("cqg.rtd", ,"ContractData",A230, "Low",, "T")</f>
        <v>159.01</v>
      </c>
      <c r="I230" s="4">
        <f>IFERROR(RTD("cqg.rtd",,"StudyData",A230, "PCB","BaseType=Index,Index=1", "Close", "W","0","all",,,,"T")/100,"")</f>
        <v>-3.8395347457124203E-2</v>
      </c>
      <c r="J230" s="4">
        <f>IFERROR(RTD("cqg.rtd",,"StudyData",A230, "PCB","BaseType=Index,Index=1", "Close", "M","0","all",,,,"T")/100,"")</f>
        <v>-0.21621360162522982</v>
      </c>
      <c r="K230" s="4">
        <f>IFERROR(RTD("cqg.rtd",,"StudyData",A230, "PCB","BaseType=Index,Index=1", "Close", "Q","0","all",,,,"T")/100,"")</f>
        <v>-0.26705265062420852</v>
      </c>
      <c r="L230" s="4">
        <f>IFERROR(RTD("cqg.rtd",,"StudyData",A230, "PCB","BaseType=Index,Index=1", "Close", "A","0","all",,,,"T")/100,"")</f>
        <v>1.6203999999999998</v>
      </c>
      <c r="M230" s="6">
        <f>RTD("cqg.rtd", ,"ContractData",A230, "T_CVol",, "T")</f>
        <v>2091691.3580799999</v>
      </c>
      <c r="N230" s="8">
        <f xml:space="preserve"> IFERROR(M230/RTD("cqg.rtd",,"StudyData", $A230, "MA", "InputChoice=Vol,MAType=Sim,Period=21", "MA","D","-1","all",,,,"T"),"")</f>
        <v>0.54467974042490142</v>
      </c>
      <c r="O230" s="9">
        <f>IFERROR(D230/RTD("cqg.rtd",,"StudyData","ATR("&amp;A230&amp;",MAType:=Sim,Period:=21)","Bar",, "Close", "D",,,,,,"T"),"")</f>
        <v>-0.48338551301982807</v>
      </c>
      <c r="P230" s="10">
        <f xml:space="preserve"> RTD("cqg.rtd",,"StudyData", $A230, "MA", "InputChoice=Close,MAType=Sim,Period=21", "MA","D",,"all",,,,"T")</f>
        <v>201.039047619</v>
      </c>
      <c r="Q230" s="2">
        <f xml:space="preserve"> RTD("cqg.rtd",,"StudyData",$A230, "StdDev", "InputChoice=Close,Period1=21", "STDDEV","D",,"all",,,,"T")</f>
        <v>16.6314183185</v>
      </c>
      <c r="R230" s="2">
        <f t="shared" si="3"/>
        <v>-2.344902092662736</v>
      </c>
    </row>
    <row r="231" spans="1:18" x14ac:dyDescent="0.3">
      <c r="A231" t="s">
        <v>313</v>
      </c>
      <c r="B231" t="str">
        <f>PROPER(RTD("cqg.rtd", ,"ContractData",A231, "LongDescription",, "T"))</f>
        <v>Robinhood Mk Cl A Cs</v>
      </c>
      <c r="C231" s="2">
        <f>RTD("cqg.rtd", ,"ContractData",A231, "LastTrade",, "T")</f>
        <v>93.59</v>
      </c>
      <c r="D231" s="2">
        <f>RTD("cqg.rtd", ,"ContractData",A231, "NetLastTrade",, "T")</f>
        <v>0.29999999999999716</v>
      </c>
      <c r="E231" s="4">
        <f>IFERROR(RTD("cqg.rtd", ,"ContractData",A231, "PerCentNetLastTrade",, "T")/100,"")</f>
        <v>3.215778754421696E-3</v>
      </c>
      <c r="F231" s="2">
        <f>RTD("cqg.rtd", ,"ContractData",A231, "Open",, "T")</f>
        <v>93.24</v>
      </c>
      <c r="G231" s="2">
        <f>RTD("cqg.rtd", ,"ContractData",A231, "High",, "T")</f>
        <v>94.09</v>
      </c>
      <c r="H231" s="2">
        <f>RTD("cqg.rtd", ,"ContractData",A231, "Low",, "T")</f>
        <v>92.4</v>
      </c>
      <c r="I231" s="4">
        <f>IFERROR(RTD("cqg.rtd",,"StudyData",A231, "PCB","BaseType=Index,Index=1", "Close", "W","0","all",,,,"T")/100,"")</f>
        <v>3.2157787544216652E-3</v>
      </c>
      <c r="J231" s="4">
        <f>IFERROR(RTD("cqg.rtd",,"StudyData",A231, "PCB","BaseType=Index,Index=1", "Close", "M","0","all",,,,"T")/100,"")</f>
        <v>8.121534195933458E-2</v>
      </c>
      <c r="K231" s="4">
        <f>IFERROR(RTD("cqg.rtd",,"StudyData",A231, "PCB","BaseType=Index,Index=1", "Close", "Q","0","all",,,,"T")/100,"")</f>
        <v>-6.6713203031511736E-2</v>
      </c>
      <c r="L231" s="4">
        <f>IFERROR(RTD("cqg.rtd",,"StudyData",A231, "PCB","BaseType=Index,Index=1", "Close", "A","0","all",,,,"T")/100,"")</f>
        <v>-0.17250221043324493</v>
      </c>
      <c r="M231" s="6">
        <f>RTD("cqg.rtd", ,"ContractData",A231, "T_CVol",, "T")</f>
        <v>4558323.6102529997</v>
      </c>
      <c r="N231" s="8">
        <f xml:space="preserve"> IFERROR(M231/RTD("cqg.rtd",,"StudyData", $A231, "MA", "InputChoice=Vol,MAType=Sim,Period=21", "MA","D","-1","all",,,,"T"),"")</f>
        <v>0.22333086176478906</v>
      </c>
      <c r="O231" s="9">
        <f>IFERROR(D231/RTD("cqg.rtd",,"StudyData","ATR("&amp;A231&amp;",MAType:=Sim,Period:=21)","Bar",, "Close", "D",,,,,,"T"),"")</f>
        <v>5.3245436105341166E-2</v>
      </c>
      <c r="P231" s="10">
        <f xml:space="preserve"> RTD("cqg.rtd",,"StudyData", $A231, "MA", "InputChoice=Close,MAType=Sim,Period=21", "MA","D",,"all",,,,"T")</f>
        <v>97.956666666700002</v>
      </c>
      <c r="Q231" s="2">
        <f xml:space="preserve"> RTD("cqg.rtd",,"StudyData",$A231, "StdDev", "InputChoice=Close,Period1=21", "STDDEV","D",,"all",,,,"T")</f>
        <v>8.3154201756999999</v>
      </c>
      <c r="R231" s="2">
        <f t="shared" si="3"/>
        <v>-0.52512880581316013</v>
      </c>
    </row>
    <row r="232" spans="1:18" x14ac:dyDescent="0.3">
      <c r="A232" t="s">
        <v>314</v>
      </c>
      <c r="B232" t="str">
        <f>PROPER(RTD("cqg.rtd", ,"ContractData",A232, "LongDescription",, "T"))</f>
        <v>Hewlett Packard Enterprise Company</v>
      </c>
      <c r="C232" s="2">
        <f>RTD("cqg.rtd", ,"ContractData",A232, "LastTrade",, "T")</f>
        <v>55.410000000000004</v>
      </c>
      <c r="D232" s="2">
        <f>RTD("cqg.rtd", ,"ContractData",A232, "NetLastTrade",, "T")</f>
        <v>2.1900000000000048</v>
      </c>
      <c r="E232" s="4">
        <f>IFERROR(RTD("cqg.rtd", ,"ContractData",A232, "PerCentNetLastTrade",, "T")/100,"")</f>
        <v>4.1149943630214202E-2</v>
      </c>
      <c r="F232" s="2">
        <f>RTD("cqg.rtd", ,"ContractData",A232, "Open",, "T")</f>
        <v>55.4</v>
      </c>
      <c r="G232" s="2">
        <f>RTD("cqg.rtd", ,"ContractData",A232, "High",, "T")</f>
        <v>56.46</v>
      </c>
      <c r="H232" s="2">
        <f>RTD("cqg.rtd", ,"ContractData",A232, "Low",, "T")</f>
        <v>54.17</v>
      </c>
      <c r="I232" s="4">
        <f>IFERROR(RTD("cqg.rtd",,"StudyData",A232, "PCB","BaseType=Index,Index=1", "Close", "W","0","all",,,,"T")/100,"")</f>
        <v>4.1149943630214292E-2</v>
      </c>
      <c r="J232" s="4">
        <f>IFERROR(RTD("cqg.rtd",,"StudyData",A232, "PCB","BaseType=Index,Index=1", "Close", "M","0","all",,,,"T")/100,"")</f>
        <v>0.15678496868476002</v>
      </c>
      <c r="K232" s="4">
        <f>IFERROR(RTD("cqg.rtd",,"StudyData",A232, "PCB","BaseType=Index,Index=1", "Close", "Q","0","all",,,,"T")/100,"")</f>
        <v>0.22833074706273565</v>
      </c>
      <c r="L232" s="4">
        <f>IFERROR(RTD("cqg.rtd",,"StudyData",A232, "PCB","BaseType=Index,Index=1", "Close", "A","0","all",,,,"T")/100,"")</f>
        <v>1.3068276436303083</v>
      </c>
      <c r="M232" s="6">
        <f>RTD("cqg.rtd", ,"ContractData",A232, "T_CVol",, "T")</f>
        <v>8610438.4161530007</v>
      </c>
      <c r="N232" s="8">
        <f xml:space="preserve"> IFERROR(M232/RTD("cqg.rtd",,"StudyData", $A232, "MA", "InputChoice=Vol,MAType=Sim,Period=21", "MA","D","-1","all",,,,"T"),"")</f>
        <v>0.50724830288957756</v>
      </c>
      <c r="O232" s="9">
        <f>IFERROR(D232/RTD("cqg.rtd",,"StudyData","ATR("&amp;A232&amp;",MAType:=Sim,Period:=21)","Bar",, "Close", "D",,,,,,"T"),"")</f>
        <v>0.72654028435674778</v>
      </c>
      <c r="P232" s="10">
        <f xml:space="preserve"> RTD("cqg.rtd",,"StudyData", $A232, "MA", "InputChoice=Close,MAType=Sim,Period=21", "MA","D",,"all",,,,"T")</f>
        <v>48.573809523800001</v>
      </c>
      <c r="Q232" s="2">
        <f xml:space="preserve"> RTD("cqg.rtd",,"StudyData",$A232, "StdDev", "InputChoice=Close,Period1=21", "STDDEV","D",,"all",,,,"T")</f>
        <v>3.0531770747000002</v>
      </c>
      <c r="R232" s="2">
        <f t="shared" si="3"/>
        <v>2.239041597962907</v>
      </c>
    </row>
    <row r="233" spans="1:18" x14ac:dyDescent="0.3">
      <c r="A233" t="s">
        <v>315</v>
      </c>
      <c r="B233" t="str">
        <f>PROPER(RTD("cqg.rtd", ,"ContractData",A233, "LongDescription",, "T"))</f>
        <v>Hewlett-Packard Company</v>
      </c>
      <c r="C233" s="2">
        <f>RTD("cqg.rtd", ,"ContractData",A233, "LastTrade",, "T")</f>
        <v>30.07</v>
      </c>
      <c r="D233" s="2">
        <f>RTD("cqg.rtd", ,"ContractData",A233, "NetLastTrade",, "T")</f>
        <v>1.9999999999999574E-2</v>
      </c>
      <c r="E233" s="4">
        <f>IFERROR(RTD("cqg.rtd", ,"ContractData",A233, "PerCentNetLastTrade",, "T")/100,"")</f>
        <v>6.6555740432612314E-4</v>
      </c>
      <c r="F233" s="2">
        <f>RTD("cqg.rtd", ,"ContractData",A233, "Open",, "T")</f>
        <v>30.16</v>
      </c>
      <c r="G233" s="2">
        <f>RTD("cqg.rtd", ,"ContractData",A233, "High",, "T")</f>
        <v>30.87</v>
      </c>
      <c r="H233" s="2">
        <f>RTD("cqg.rtd", ,"ContractData",A233, "Low",, "T")</f>
        <v>29.98</v>
      </c>
      <c r="I233" s="4">
        <f>IFERROR(RTD("cqg.rtd",,"StudyData",A233, "PCB","BaseType=Index,Index=1", "Close", "W","0","all",,,,"T")/100,"")</f>
        <v>6.6555740432610894E-4</v>
      </c>
      <c r="J233" s="4">
        <f>IFERROR(RTD("cqg.rtd",,"StudyData",A233, "PCB","BaseType=Index,Index=1", "Close", "M","0","all",,,,"T")/100,"")</f>
        <v>0.10267693436010271</v>
      </c>
      <c r="K233" s="4">
        <f>IFERROR(RTD("cqg.rtd",,"StudyData",A233, "PCB","BaseType=Index,Index=1", "Close", "Q","0","all",,,,"T")/100,"")</f>
        <v>0.37055606198723789</v>
      </c>
      <c r="L233" s="4">
        <f>IFERROR(RTD("cqg.rtd",,"StudyData",A233, "PCB","BaseType=Index,Index=1", "Close", "A","0","all",,,,"T")/100,"")</f>
        <v>0.34964093357271098</v>
      </c>
      <c r="M233" s="6">
        <f>RTD("cqg.rtd", ,"ContractData",A233, "T_CVol",, "T")</f>
        <v>5375994.3120640004</v>
      </c>
      <c r="N233" s="8">
        <f xml:space="preserve"> IFERROR(M233/RTD("cqg.rtd",,"StudyData", $A233, "MA", "InputChoice=Vol,MAType=Sim,Period=21", "MA","D","-1","all",,,,"T"),"")</f>
        <v>0.35206594224915683</v>
      </c>
      <c r="O233" s="9">
        <f>IFERROR(D233/RTD("cqg.rtd",,"StudyData","ATR("&amp;A233&amp;",MAType:=Sim,Period:=21)","Bar",, "Close", "D",,,,,,"T"),"")</f>
        <v>1.5659955257795861E-2</v>
      </c>
      <c r="P233" s="10">
        <f xml:space="preserve"> RTD("cqg.rtd",,"StudyData", $A233, "MA", "InputChoice=Close,MAType=Sim,Period=21", "MA","D",,"all",,,,"T")</f>
        <v>26.507619047599999</v>
      </c>
      <c r="Q233" s="2">
        <f xml:space="preserve"> RTD("cqg.rtd",,"StudyData",$A233, "StdDev", "InputChoice=Close,Period1=21", "STDDEV","D",,"all",,,,"T")</f>
        <v>1.982153482</v>
      </c>
      <c r="R233" s="2">
        <f t="shared" ref="R233:R296" si="4">IFERROR(STANDARDIZE(C233,P233,Q233),"")</f>
        <v>1.7972276035887729</v>
      </c>
    </row>
    <row r="234" spans="1:18" x14ac:dyDescent="0.3">
      <c r="A234" t="s">
        <v>316</v>
      </c>
      <c r="B234" t="str">
        <f>PROPER(RTD("cqg.rtd", ,"ContractData",A234, "LongDescription",, "T"))</f>
        <v>Hormel Foods Corp</v>
      </c>
      <c r="C234" s="2">
        <f>RTD("cqg.rtd", ,"ContractData",A234, "LastTrade",, "T")</f>
        <v>24.75</v>
      </c>
      <c r="D234" s="2">
        <f>RTD("cqg.rtd", ,"ContractData",A234, "NetLastTrade",, "T")</f>
        <v>-0.26999999999999957</v>
      </c>
      <c r="E234" s="4">
        <f>IFERROR(RTD("cqg.rtd", ,"ContractData",A234, "PerCentNetLastTrade",, "T")/100,"")</f>
        <v>-1.0791366906474819E-2</v>
      </c>
      <c r="F234" s="2">
        <f>RTD("cqg.rtd", ,"ContractData",A234, "Open",, "T")</f>
        <v>24.95</v>
      </c>
      <c r="G234" s="2">
        <f>RTD("cqg.rtd", ,"ContractData",A234, "High",, "T")</f>
        <v>25.080000000000002</v>
      </c>
      <c r="H234" s="2">
        <f>RTD("cqg.rtd", ,"ContractData",A234, "Low",, "T")</f>
        <v>24.68</v>
      </c>
      <c r="I234" s="4">
        <f>IFERROR(RTD("cqg.rtd",,"StudyData",A234, "PCB","BaseType=Index,Index=1", "Close", "W","0","all",,,,"T")/100,"")</f>
        <v>-1.0791366906474803E-2</v>
      </c>
      <c r="J234" s="4">
        <f>IFERROR(RTD("cqg.rtd",,"StudyData",A234, "PCB","BaseType=Index,Index=1", "Close", "M","0","all",,,,"T")/100,"")</f>
        <v>-1.0395841663334729E-2</v>
      </c>
      <c r="K234" s="4">
        <f>IFERROR(RTD("cqg.rtd",,"StudyData",A234, "PCB","BaseType=Index,Index=1", "Close", "Q","0","all",,,,"T")/100,"")</f>
        <v>-2.8203062046736616E-3</v>
      </c>
      <c r="L234" s="4">
        <f>IFERROR(RTD("cqg.rtd",,"StudyData",A234, "PCB","BaseType=Index,Index=1", "Close", "A","0","all",,,,"T")/100,"")</f>
        <v>4.4303797468354465E-2</v>
      </c>
      <c r="M234" s="6">
        <f>RTD("cqg.rtd", ,"ContractData",A234, "T_CVol",, "T")</f>
        <v>550008.45345399994</v>
      </c>
      <c r="N234" s="8">
        <f xml:space="preserve"> IFERROR(M234/RTD("cqg.rtd",,"StudyData", $A234, "MA", "InputChoice=Vol,MAType=Sim,Period=21", "MA","D","-1","all",,,,"T"),"")</f>
        <v>0.16084586486381758</v>
      </c>
      <c r="O234" s="9">
        <f>IFERROR(D234/RTD("cqg.rtd",,"StudyData","ATR("&amp;A234&amp;",MAType:=Sim,Period:=21)","Bar",, "Close", "D",,,,,,"T"),"")</f>
        <v>-0.46975973484873101</v>
      </c>
      <c r="P234" s="10">
        <f xml:space="preserve"> RTD("cqg.rtd",,"StudyData", $A234, "MA", "InputChoice=Close,MAType=Sim,Period=21", "MA","D",,"all",,,,"T")</f>
        <v>25.233333333299999</v>
      </c>
      <c r="Q234" s="2">
        <f xml:space="preserve"> RTD("cqg.rtd",,"StudyData",$A234, "StdDev", "InputChoice=Close,Period1=21", "STDDEV","D",,"all",,,,"T")</f>
        <v>0.3504871893</v>
      </c>
      <c r="R234" s="2">
        <f t="shared" si="4"/>
        <v>-1.3790328093455346</v>
      </c>
    </row>
    <row r="235" spans="1:18" x14ac:dyDescent="0.3">
      <c r="A235" t="s">
        <v>317</v>
      </c>
      <c r="B235" t="str">
        <f>PROPER(RTD("cqg.rtd", ,"ContractData",A235, "LongDescription",, "T"))</f>
        <v>Henry Schein Inc</v>
      </c>
      <c r="C235" s="2">
        <f>RTD("cqg.rtd", ,"ContractData",A235, "LastTrade",, "T")</f>
        <v>87.87</v>
      </c>
      <c r="D235" s="2">
        <f>RTD("cqg.rtd", ,"ContractData",A235, "NetLastTrade",, "T")</f>
        <v>-0.25999999999999091</v>
      </c>
      <c r="E235" s="4">
        <f>IFERROR(RTD("cqg.rtd", ,"ContractData",A235, "PerCentNetLastTrade",, "T")/100,"")</f>
        <v>-2.9501872234199479E-3</v>
      </c>
      <c r="F235" s="2">
        <f>RTD("cqg.rtd", ,"ContractData",A235, "Open",, "T")</f>
        <v>87.570000000000007</v>
      </c>
      <c r="G235" s="2">
        <f>RTD("cqg.rtd", ,"ContractData",A235, "High",, "T")</f>
        <v>88.16</v>
      </c>
      <c r="H235" s="2">
        <f>RTD("cqg.rtd", ,"ContractData",A235, "Low",, "T")</f>
        <v>87.47</v>
      </c>
      <c r="I235" s="4">
        <f>IFERROR(RTD("cqg.rtd",,"StudyData",A235, "PCB","BaseType=Index,Index=1", "Close", "W","0","all",,,,"T")/100,"")</f>
        <v>-2.9501872234198446E-3</v>
      </c>
      <c r="J235" s="4">
        <f>IFERROR(RTD("cqg.rtd",,"StudyData",A235, "PCB","BaseType=Index,Index=1", "Close", "M","0","all",,,,"T")/100,"")</f>
        <v>2.47230320699709E-2</v>
      </c>
      <c r="K235" s="4">
        <f>IFERROR(RTD("cqg.rtd",,"StudyData",A235, "PCB","BaseType=Index,Index=1", "Close", "Q","0","all",,,,"T")/100,"")</f>
        <v>5.208333333333344E-2</v>
      </c>
      <c r="L235" s="4">
        <f>IFERROR(RTD("cqg.rtd",,"StudyData",A235, "PCB","BaseType=Index,Index=1", "Close", "A","0","all",,,,"T")/100,"")</f>
        <v>0.16260915586133906</v>
      </c>
      <c r="M235" s="6">
        <f>RTD("cqg.rtd", ,"ContractData",A235, "T_CVol",, "T")</f>
        <v>115384.53232899999</v>
      </c>
      <c r="N235" s="8">
        <f xml:space="preserve"> IFERROR(M235/RTD("cqg.rtd",,"StudyData", $A235, "MA", "InputChoice=Vol,MAType=Sim,Period=21", "MA","D","-1","all",,,,"T"),"")</f>
        <v>8.1163311424399434E-2</v>
      </c>
      <c r="O235" s="9">
        <f>IFERROR(D235/RTD("cqg.rtd",,"StudyData","ATR("&amp;A235&amp;",MAType:=Sim,Period:=21)","Bar",, "Close", "D",,,,,,"T"),"")</f>
        <v>-0.12417557425573446</v>
      </c>
      <c r="P235" s="10">
        <f xml:space="preserve"> RTD("cqg.rtd",,"StudyData", $A235, "MA", "InputChoice=Close,MAType=Sim,Period=21", "MA","D",,"all",,,,"T")</f>
        <v>86.634285714300006</v>
      </c>
      <c r="Q235" s="2">
        <f xml:space="preserve"> RTD("cqg.rtd",,"StudyData",$A235, "StdDev", "InputChoice=Close,Period1=21", "STDDEV","D",,"all",,,,"T")</f>
        <v>1.4594538163999999</v>
      </c>
      <c r="R235" s="2">
        <f t="shared" si="4"/>
        <v>0.84669639546944053</v>
      </c>
    </row>
    <row r="236" spans="1:18" x14ac:dyDescent="0.3">
      <c r="A236" t="s">
        <v>318</v>
      </c>
      <c r="B236" t="str">
        <f>PROPER(RTD("cqg.rtd", ,"ContractData",A236, "LongDescription",, "T"))</f>
        <v>Host Htls &amp; Rsrt Cm</v>
      </c>
      <c r="C236" s="2">
        <f>RTD("cqg.rtd", ,"ContractData",A236, "LastTrade",, "T")</f>
        <v>22.71</v>
      </c>
      <c r="D236" s="2">
        <f>RTD("cqg.rtd", ,"ContractData",A236, "NetLastTrade",, "T")</f>
        <v>-0.57999999999999829</v>
      </c>
      <c r="E236" s="4">
        <f>IFERROR(RTD("cqg.rtd", ,"ContractData",A236, "PerCentNetLastTrade",, "T")/100,"")</f>
        <v>-2.4903392013739801E-2</v>
      </c>
      <c r="F236" s="2">
        <f>RTD("cqg.rtd", ,"ContractData",A236, "Open",, "T")</f>
        <v>23.240000000000002</v>
      </c>
      <c r="G236" s="2">
        <f>RTD("cqg.rtd", ,"ContractData",A236, "High",, "T")</f>
        <v>23.28</v>
      </c>
      <c r="H236" s="2">
        <f>RTD("cqg.rtd", ,"ContractData",A236, "Low",, "T")</f>
        <v>22.54</v>
      </c>
      <c r="I236" s="4">
        <f>IFERROR(RTD("cqg.rtd",,"StudyData",A236, "PCB","BaseType=Index,Index=1", "Close", "W","0","all",,,,"T")/100,"")</f>
        <v>-2.4903392013739731E-2</v>
      </c>
      <c r="J236" s="4">
        <f>IFERROR(RTD("cqg.rtd",,"StudyData",A236, "PCB","BaseType=Index,Index=1", "Close", "M","0","all",,,,"T")/100,"")</f>
        <v>-9.6299243931555839E-2</v>
      </c>
      <c r="K236" s="4">
        <f>IFERROR(RTD("cqg.rtd",,"StudyData",A236, "PCB","BaseType=Index,Index=1", "Close", "Q","0","all",,,,"T")/100,"")</f>
        <v>-4.217629692113032E-2</v>
      </c>
      <c r="L236" s="4">
        <f>IFERROR(RTD("cqg.rtd",,"StudyData",A236, "PCB","BaseType=Index,Index=1", "Close", "A","0","all",,,,"T")/100,"")</f>
        <v>0.28087986463620984</v>
      </c>
      <c r="M236" s="6">
        <f>RTD("cqg.rtd", ,"ContractData",A236, "T_CVol",, "T")</f>
        <v>2862017.0727579999</v>
      </c>
      <c r="N236" s="8">
        <f xml:space="preserve"> IFERROR(M236/RTD("cqg.rtd",,"StudyData", $A236, "MA", "InputChoice=Vol,MAType=Sim,Period=21", "MA","D","-1","all",,,,"T"),"")</f>
        <v>0.29414176730817232</v>
      </c>
      <c r="O236" s="9">
        <f>IFERROR(D236/RTD("cqg.rtd",,"StudyData","ATR("&amp;A236&amp;",MAType:=Sim,Period:=21)","Bar",, "Close", "D",,,,,,"T"),"")</f>
        <v>-0.94126738792980758</v>
      </c>
      <c r="P236" s="10">
        <f xml:space="preserve"> RTD("cqg.rtd",,"StudyData", $A236, "MA", "InputChoice=Close,MAType=Sim,Period=21", "MA","D",,"all",,,,"T")</f>
        <v>24.290476190500002</v>
      </c>
      <c r="Q236" s="2">
        <f xml:space="preserve"> RTD("cqg.rtd",,"StudyData",$A236, "StdDev", "InputChoice=Close,Period1=21", "STDDEV","D",,"all",,,,"T")</f>
        <v>0.82361269319999997</v>
      </c>
      <c r="R236" s="2">
        <f t="shared" si="4"/>
        <v>-1.9189556007925799</v>
      </c>
    </row>
    <row r="237" spans="1:18" x14ac:dyDescent="0.3">
      <c r="A237" t="s">
        <v>319</v>
      </c>
      <c r="B237" t="str">
        <f>PROPER(RTD("cqg.rtd", ,"ContractData",A237, "LongDescription",, "T"))</f>
        <v>Hershey Foods Corp</v>
      </c>
      <c r="C237" s="2">
        <f>RTD("cqg.rtd", ,"ContractData",A237, "LastTrade",, "T")</f>
        <v>181.48</v>
      </c>
      <c r="D237" s="2">
        <f>RTD("cqg.rtd", ,"ContractData",A237, "NetLastTrade",, "T")</f>
        <v>-0.87000000000000455</v>
      </c>
      <c r="E237" s="4">
        <f>IFERROR(RTD("cqg.rtd", ,"ContractData",A237, "PerCentNetLastTrade",, "T")/100,"")</f>
        <v>-4.7710446942692622E-3</v>
      </c>
      <c r="F237" s="2">
        <f>RTD("cqg.rtd", ,"ContractData",A237, "Open",, "T")</f>
        <v>181.07</v>
      </c>
      <c r="G237" s="2">
        <f>RTD("cqg.rtd", ,"ContractData",A237, "High",, "T")</f>
        <v>182.55</v>
      </c>
      <c r="H237" s="2">
        <f>RTD("cqg.rtd", ,"ContractData",A237, "Low",, "T")</f>
        <v>180.21</v>
      </c>
      <c r="I237" s="4">
        <f>IFERROR(RTD("cqg.rtd",,"StudyData",A237, "PCB","BaseType=Index,Index=1", "Close", "W","0","all",,,,"T")/100,"")</f>
        <v>-4.7710446942692874E-3</v>
      </c>
      <c r="J237" s="4">
        <f>IFERROR(RTD("cqg.rtd",,"StudyData",A237, "PCB","BaseType=Index,Index=1", "Close", "M","0","all",,,,"T")/100,"")</f>
        <v>3.6732362182233518E-2</v>
      </c>
      <c r="K237" s="4">
        <f>IFERROR(RTD("cqg.rtd",,"StudyData",A237, "PCB","BaseType=Index,Index=1", "Close", "Q","0","all",,,,"T")/100,"")</f>
        <v>3.436876603020788E-2</v>
      </c>
      <c r="L237" s="4">
        <f>IFERROR(RTD("cqg.rtd",,"StudyData",A237, "PCB","BaseType=Index,Index=1", "Close", "A","0","all",,,,"T")/100,"")</f>
        <v>-2.7475546763380595E-3</v>
      </c>
      <c r="M237" s="6">
        <f>RTD("cqg.rtd", ,"ContractData",A237, "T_CVol",, "T")</f>
        <v>296714.73294900003</v>
      </c>
      <c r="N237" s="8">
        <f xml:space="preserve"> IFERROR(M237/RTD("cqg.rtd",,"StudyData", $A237, "MA", "InputChoice=Vol,MAType=Sim,Period=21", "MA","D","-1","all",,,,"T"),"")</f>
        <v>0.17634923665543092</v>
      </c>
      <c r="O237" s="9">
        <f>IFERROR(D237/RTD("cqg.rtd",,"StudyData","ATR("&amp;A237&amp;",MAType:=Sim,Period:=21)","Bar",, "Close", "D",,,,,,"T"),"")</f>
        <v>-0.19626168224109422</v>
      </c>
      <c r="P237" s="10">
        <f xml:space="preserve"> RTD("cqg.rtd",,"StudyData", $A237, "MA", "InputChoice=Close,MAType=Sim,Period=21", "MA","D",,"all",,,,"T")</f>
        <v>176.52952380950001</v>
      </c>
      <c r="Q237" s="2">
        <f xml:space="preserve"> RTD("cqg.rtd",,"StudyData",$A237, "StdDev", "InputChoice=Close,Period1=21", "STDDEV","D",,"all",,,,"T")</f>
        <v>4.5301418837999998</v>
      </c>
      <c r="R237" s="2">
        <f t="shared" si="4"/>
        <v>1.0927861240291654</v>
      </c>
    </row>
    <row r="238" spans="1:18" x14ac:dyDescent="0.3">
      <c r="A238" t="s">
        <v>320</v>
      </c>
      <c r="B238" t="str">
        <f>PROPER(RTD("cqg.rtd", ,"ContractData",A238, "LongDescription",, "T"))</f>
        <v>Hubbell Inc Cls B</v>
      </c>
      <c r="C238" s="2">
        <f>RTD("cqg.rtd", ,"ContractData",A238, "LastTrade",, "T")</f>
        <v>512.24</v>
      </c>
      <c r="D238" s="2">
        <f>RTD("cqg.rtd", ,"ContractData",A238, "NetLastTrade",, "T")</f>
        <v>-1.75</v>
      </c>
      <c r="E238" s="4">
        <f>IFERROR(RTD("cqg.rtd", ,"ContractData",A238, "PerCentNetLastTrade",, "T")/100,"")</f>
        <v>-3.404735500690675E-3</v>
      </c>
      <c r="F238" s="2">
        <f>RTD("cqg.rtd", ,"ContractData",A238, "Open",, "T")</f>
        <v>516.82000000000005</v>
      </c>
      <c r="G238" s="2">
        <f>RTD("cqg.rtd", ,"ContractData",A238, "High",, "T")</f>
        <v>516.82000000000005</v>
      </c>
      <c r="H238" s="2">
        <f>RTD("cqg.rtd", ,"ContractData",A238, "Low",, "T")</f>
        <v>511.51</v>
      </c>
      <c r="I238" s="4">
        <f>IFERROR(RTD("cqg.rtd",,"StudyData",A238, "PCB","BaseType=Index,Index=1", "Close", "W","0","all",,,,"T")/100,"")</f>
        <v>-3.404735500690675E-3</v>
      </c>
      <c r="J238" s="4">
        <f>IFERROR(RTD("cqg.rtd",,"StudyData",A238, "PCB","BaseType=Index,Index=1", "Close", "M","0","all",,,,"T")/100,"")</f>
        <v>8.3991112051634745E-2</v>
      </c>
      <c r="K238" s="4">
        <f>IFERROR(RTD("cqg.rtd",,"StudyData",A238, "PCB","BaseType=Index,Index=1", "Close", "Q","0","all",,,,"T")/100,"")</f>
        <v>-2.0948012232415967E-2</v>
      </c>
      <c r="L238" s="4">
        <f>IFERROR(RTD("cqg.rtd",,"StudyData",A238, "PCB","BaseType=Index,Index=1", "Close", "A","0","all",,,,"T")/100,"")</f>
        <v>0.15340793947445452</v>
      </c>
      <c r="M238" s="6">
        <f>RTD("cqg.rtd", ,"ContractData",A238, "T_CVol",, "T")</f>
        <v>72282.958476</v>
      </c>
      <c r="N238" s="8">
        <f xml:space="preserve"> IFERROR(M238/RTD("cqg.rtd",,"StudyData", $A238, "MA", "InputChoice=Vol,MAType=Sim,Period=21", "MA","D","-1","all",,,,"T"),"")</f>
        <v>0.11866221683527638</v>
      </c>
      <c r="O238" s="9">
        <f>IFERROR(D238/RTD("cqg.rtd",,"StudyData","ATR("&amp;A238&amp;",MAType:=Sim,Period:=21)","Bar",, "Close", "D",,,,,,"T"),"")</f>
        <v>-0.1027282383856493</v>
      </c>
      <c r="P238" s="10">
        <f xml:space="preserve"> RTD("cqg.rtd",,"StudyData", $A238, "MA", "InputChoice=Close,MAType=Sim,Period=21", "MA","D",,"all",,,,"T")</f>
        <v>487.73380952380001</v>
      </c>
      <c r="Q238" s="2">
        <f xml:space="preserve"> RTD("cqg.rtd",,"StudyData",$A238, "StdDev", "InputChoice=Close,Period1=21", "STDDEV","D",,"all",,,,"T")</f>
        <v>14.4498292876</v>
      </c>
      <c r="R238" s="2">
        <f t="shared" si="4"/>
        <v>1.6959501727283233</v>
      </c>
    </row>
    <row r="239" spans="1:18" x14ac:dyDescent="0.3">
      <c r="A239" t="s">
        <v>321</v>
      </c>
      <c r="B239" t="str">
        <f>PROPER(RTD("cqg.rtd", ,"ContractData",A239, "LongDescription",, "T"))</f>
        <v>Humana Inc</v>
      </c>
      <c r="C239" s="2">
        <f>RTD("cqg.rtd", ,"ContractData",A239, "LastTrade",, "T")</f>
        <v>388.44</v>
      </c>
      <c r="D239" s="2">
        <f>RTD("cqg.rtd", ,"ContractData",A239, "NetLastTrade",, "T")</f>
        <v>3.4399999999999977</v>
      </c>
      <c r="E239" s="4">
        <f>IFERROR(RTD("cqg.rtd", ,"ContractData",A239, "PerCentNetLastTrade",, "T")/100,"")</f>
        <v>8.9350649350649347E-3</v>
      </c>
      <c r="F239" s="2">
        <f>RTD("cqg.rtd", ,"ContractData",A239, "Open",, "T")</f>
        <v>385</v>
      </c>
      <c r="G239" s="2">
        <f>RTD("cqg.rtd", ,"ContractData",A239, "High",, "T")</f>
        <v>393.47</v>
      </c>
      <c r="H239" s="2">
        <f>RTD("cqg.rtd", ,"ContractData",A239, "Low",, "T")</f>
        <v>384.90000000000003</v>
      </c>
      <c r="I239" s="4">
        <f>IFERROR(RTD("cqg.rtd",,"StudyData",A239, "PCB","BaseType=Index,Index=1", "Close", "W","0","all",,,,"T")/100,"")</f>
        <v>8.9350649350649278E-3</v>
      </c>
      <c r="J239" s="4">
        <f>IFERROR(RTD("cqg.rtd",,"StudyData",A239, "PCB","BaseType=Index,Index=1", "Close", "M","0","all",,,,"T")/100,"")</f>
        <v>6.7553454625405338E-2</v>
      </c>
      <c r="K239" s="4">
        <f>IFERROR(RTD("cqg.rtd",,"StudyData",A239, "PCB","BaseType=Index,Index=1", "Close", "Q","0","all",,,,"T")/100,"")</f>
        <v>-2.2103620160112854E-2</v>
      </c>
      <c r="L239" s="4">
        <f>IFERROR(RTD("cqg.rtd",,"StudyData",A239, "PCB","BaseType=Index,Index=1", "Close", "A","0","all",,,,"T")/100,"")</f>
        <v>0.51657361496115262</v>
      </c>
      <c r="M239" s="6">
        <f>RTD("cqg.rtd", ,"ContractData",A239, "T_CVol",, "T")</f>
        <v>615139.37482400006</v>
      </c>
      <c r="N239" s="8">
        <f xml:space="preserve"> IFERROR(M239/RTD("cqg.rtd",,"StudyData", $A239, "MA", "InputChoice=Vol,MAType=Sim,Period=21", "MA","D","-1","all",,,,"T"),"")</f>
        <v>0.39178576730756981</v>
      </c>
      <c r="O239" s="9">
        <f>IFERROR(D239/RTD("cqg.rtd",,"StudyData","ATR("&amp;A239&amp;",MAType:=Sim,Period:=21)","Bar",, "Close", "D",,,,,,"T"),"")</f>
        <v>0.21116015316649261</v>
      </c>
      <c r="P239" s="10">
        <f xml:space="preserve"> RTD("cqg.rtd",,"StudyData", $A239, "MA", "InputChoice=Close,MAType=Sim,Period=21", "MA","D",,"all",,,,"T")</f>
        <v>385.61619047620002</v>
      </c>
      <c r="Q239" s="2">
        <f xml:space="preserve"> RTD("cqg.rtd",,"StudyData",$A239, "StdDev", "InputChoice=Close,Period1=21", "STDDEV","D",,"all",,,,"T")</f>
        <v>15.541641905100001</v>
      </c>
      <c r="R239" s="2">
        <f t="shared" si="4"/>
        <v>0.18169312747280228</v>
      </c>
    </row>
    <row r="240" spans="1:18" x14ac:dyDescent="0.3">
      <c r="A240" t="s">
        <v>322</v>
      </c>
      <c r="B240" t="str">
        <f>PROPER(RTD("cqg.rtd", ,"ContractData",A240, "LongDescription",, "T"))</f>
        <v>Howmet Aerospace Inc.</v>
      </c>
      <c r="C240" s="2">
        <f>RTD("cqg.rtd", ,"ContractData",A240, "LastTrade",, "T")</f>
        <v>283.95999999999998</v>
      </c>
      <c r="D240" s="2">
        <f>RTD("cqg.rtd", ,"ContractData",A240, "NetLastTrade",, "T")</f>
        <v>2.0799999999999841</v>
      </c>
      <c r="E240" s="4">
        <f>IFERROR(RTD("cqg.rtd", ,"ContractData",A240, "PerCentNetLastTrade",, "T")/100,"")</f>
        <v>7.3790265361146591E-3</v>
      </c>
      <c r="F240" s="2">
        <f>RTD("cqg.rtd", ,"ContractData",A240, "Open",, "T")</f>
        <v>285</v>
      </c>
      <c r="G240" s="2">
        <f>RTD("cqg.rtd", ,"ContractData",A240, "High",, "T")</f>
        <v>286.87</v>
      </c>
      <c r="H240" s="2">
        <f>RTD("cqg.rtd", ,"ContractData",A240, "Low",, "T")</f>
        <v>282.5</v>
      </c>
      <c r="I240" s="4">
        <f>IFERROR(RTD("cqg.rtd",,"StudyData",A240, "PCB","BaseType=Index,Index=1", "Close", "W","0","all",,,,"T")/100,"")</f>
        <v>7.3790265361146027E-3</v>
      </c>
      <c r="J240" s="4">
        <f>IFERROR(RTD("cqg.rtd",,"StudyData",A240, "PCB","BaseType=Index,Index=1", "Close", "M","0","all",,,,"T")/100,"")</f>
        <v>6.0228158435484611E-3</v>
      </c>
      <c r="K240" s="4">
        <f>IFERROR(RTD("cqg.rtd",,"StudyData",A240, "PCB","BaseType=Index,Index=1", "Close", "Q","0","all",,,,"T")/100,"")</f>
        <v>5.6163058841032384E-2</v>
      </c>
      <c r="L240" s="4">
        <f>IFERROR(RTD("cqg.rtd",,"StudyData",A240, "PCB","BaseType=Index,Index=1", "Close", "A","0","all",,,,"T")/100,"")</f>
        <v>0.38503560628231376</v>
      </c>
      <c r="M240" s="6">
        <f>RTD("cqg.rtd", ,"ContractData",A240, "T_CVol",, "T")</f>
        <v>915961.43646700005</v>
      </c>
      <c r="N240" s="8">
        <f xml:space="preserve"> IFERROR(M240/RTD("cqg.rtd",,"StudyData", $A240, "MA", "InputChoice=Vol,MAType=Sim,Period=21", "MA","D","-1","all",,,,"T"),"")</f>
        <v>0.44125179027128147</v>
      </c>
      <c r="O240" s="9">
        <f>IFERROR(D240/RTD("cqg.rtd",,"StudyData","ATR("&amp;A240&amp;",MAType:=Sim,Period:=21)","Bar",, "Close", "D",,,,,,"T"),"")</f>
        <v>0.22843993515078925</v>
      </c>
      <c r="P240" s="10">
        <f xml:space="preserve"> RTD("cqg.rtd",,"StudyData", $A240, "MA", "InputChoice=Close,MAType=Sim,Period=21", "MA","D",,"all",,,,"T")</f>
        <v>281.2752380952</v>
      </c>
      <c r="Q240" s="2">
        <f xml:space="preserve"> RTD("cqg.rtd",,"StudyData",$A240, "StdDev", "InputChoice=Close,Period1=21", "STDDEV","D",,"all",,,,"T")</f>
        <v>6.5652125190000001</v>
      </c>
      <c r="R240" s="2">
        <f t="shared" si="4"/>
        <v>0.40893754726601322</v>
      </c>
    </row>
    <row r="241" spans="1:18" x14ac:dyDescent="0.3">
      <c r="A241" t="s">
        <v>323</v>
      </c>
      <c r="B241" t="str">
        <f>PROPER(RTD("cqg.rtd", ,"ContractData",A241, "LongDescription",, "T"))</f>
        <v>Interactv Brks Cm A</v>
      </c>
      <c r="C241" s="2">
        <f>RTD("cqg.rtd", ,"ContractData",A241, "LastTrade",, "T")</f>
        <v>90.67</v>
      </c>
      <c r="D241" s="2">
        <f>RTD("cqg.rtd", ,"ContractData",A241, "NetLastTrade",, "T")</f>
        <v>2.8400000000000034</v>
      </c>
      <c r="E241" s="4">
        <f>IFERROR(RTD("cqg.rtd", ,"ContractData",A241, "PerCentNetLastTrade",, "T")/100,"")</f>
        <v>3.23351929864511E-2</v>
      </c>
      <c r="F241" s="2">
        <f>RTD("cqg.rtd", ,"ContractData",A241, "Open",, "T")</f>
        <v>88</v>
      </c>
      <c r="G241" s="2">
        <f>RTD("cqg.rtd", ,"ContractData",A241, "High",, "T")</f>
        <v>90.8</v>
      </c>
      <c r="H241" s="2">
        <f>RTD("cqg.rtd", ,"ContractData",A241, "Low",, "T")</f>
        <v>88</v>
      </c>
      <c r="I241" s="4">
        <f>IFERROR(RTD("cqg.rtd",,"StudyData",A241, "PCB","BaseType=Index,Index=1", "Close", "W","0","all",,,,"T")/100,"")</f>
        <v>3.2335192986451135E-2</v>
      </c>
      <c r="J241" s="4">
        <f>IFERROR(RTD("cqg.rtd",,"StudyData",A241, "PCB","BaseType=Index,Index=1", "Close", "M","0","all",,,,"T")/100,"")</f>
        <v>3.0458006591658222E-2</v>
      </c>
      <c r="K241" s="4">
        <f>IFERROR(RTD("cqg.rtd",,"StudyData",A241, "PCB","BaseType=Index,Index=1", "Close", "Q","0","all",,,,"T")/100,"")</f>
        <v>4.1704963235294067E-2</v>
      </c>
      <c r="L241" s="4">
        <f>IFERROR(RTD("cqg.rtd",,"StudyData",A241, "PCB","BaseType=Index,Index=1", "Close", "A","0","all",,,,"T")/100,"")</f>
        <v>0.40988959726325613</v>
      </c>
      <c r="M241" s="6">
        <f>RTD("cqg.rtd", ,"ContractData",A241, "T_CVol",, "T")</f>
        <v>1735771.246234</v>
      </c>
      <c r="N241" s="8">
        <f xml:space="preserve"> IFERROR(M241/RTD("cqg.rtd",,"StudyData", $A241, "MA", "InputChoice=Vol,MAType=Sim,Period=21", "MA","D","-1","all",,,,"T"),"")</f>
        <v>0.36500534988596478</v>
      </c>
      <c r="O241" s="9">
        <f>IFERROR(D241/RTD("cqg.rtd",,"StudyData","ATR("&amp;A241&amp;",MAType:=Sim,Period:=21)","Bar",, "Close", "D",,,,,,"T"),"")</f>
        <v>0.81900576765075084</v>
      </c>
      <c r="P241" s="10">
        <f xml:space="preserve"> RTD("cqg.rtd",,"StudyData", $A241, "MA", "InputChoice=Close,MAType=Sim,Period=21", "MA","D",,"all",,,,"T")</f>
        <v>90.950952380999993</v>
      </c>
      <c r="Q241" s="2">
        <f xml:space="preserve"> RTD("cqg.rtd",,"StudyData",$A241, "StdDev", "InputChoice=Close,Period1=21", "STDDEV","D",,"all",,,,"T")</f>
        <v>2.9254757932</v>
      </c>
      <c r="R241" s="2">
        <f t="shared" si="4"/>
        <v>-9.6036474358475191E-2</v>
      </c>
    </row>
    <row r="242" spans="1:18" x14ac:dyDescent="0.3">
      <c r="A242" t="s">
        <v>324</v>
      </c>
      <c r="B242" t="str">
        <f>PROPER(RTD("cqg.rtd", ,"ContractData",A242, "LongDescription",, "T"))</f>
        <v>International Business Machines</v>
      </c>
      <c r="C242" s="2">
        <f>RTD("cqg.rtd", ,"ContractData",A242, "LastTrade",, "T")</f>
        <v>237.52</v>
      </c>
      <c r="D242" s="2">
        <f>RTD("cqg.rtd", ,"ContractData",A242, "NetLastTrade",, "T")</f>
        <v>0.24000000000000909</v>
      </c>
      <c r="E242" s="4">
        <f>IFERROR(RTD("cqg.rtd", ,"ContractData",A242, "PerCentNetLastTrade",, "T")/100,"")</f>
        <v>1.0114632501685772E-3</v>
      </c>
      <c r="F242" s="2">
        <f>RTD("cqg.rtd", ,"ContractData",A242, "Open",, "T")</f>
        <v>235</v>
      </c>
      <c r="G242" s="2">
        <f>RTD("cqg.rtd", ,"ContractData",A242, "High",, "T")</f>
        <v>240.73000000000002</v>
      </c>
      <c r="H242" s="2">
        <f>RTD("cqg.rtd", ,"ContractData",A242, "Low",, "T")</f>
        <v>234.13</v>
      </c>
      <c r="I242" s="4">
        <f>IFERROR(RTD("cqg.rtd",,"StudyData",A242, "PCB","BaseType=Index,Index=1", "Close", "W","0","all",,,,"T")/100,"")</f>
        <v>1.0114632501686154E-3</v>
      </c>
      <c r="J242" s="4">
        <f>IFERROR(RTD("cqg.rtd",,"StudyData",A242, "PCB","BaseType=Index,Index=1", "Close", "M","0","all",,,,"T")/100,"")</f>
        <v>6.2016543706684572E-2</v>
      </c>
      <c r="K242" s="4">
        <f>IFERROR(RTD("cqg.rtd",,"StudyData",A242, "PCB","BaseType=Index,Index=1", "Close", "Q","0","all",,,,"T")/100,"")</f>
        <v>-0.15536431848085053</v>
      </c>
      <c r="L242" s="4">
        <f>IFERROR(RTD("cqg.rtd",,"StudyData",A242, "PCB","BaseType=Index,Index=1", "Close", "A","0","all",,,,"T")/100,"")</f>
        <v>-0.198136457243172</v>
      </c>
      <c r="M242" s="6">
        <f>RTD("cqg.rtd", ,"ContractData",A242, "T_CVol",, "T")</f>
        <v>2153258.605068</v>
      </c>
      <c r="N242" s="8">
        <f xml:space="preserve"> IFERROR(M242/RTD("cqg.rtd",,"StudyData", $A242, "MA", "InputChoice=Vol,MAType=Sim,Period=21", "MA","D","-1","all",,,,"T"),"")</f>
        <v>0.15985551613093607</v>
      </c>
      <c r="O242" s="9">
        <f>IFERROR(D242/RTD("cqg.rtd",,"StudyData","ATR("&amp;A242&amp;",MAType:=Sim,Period:=21)","Bar",, "Close", "D",,,,,,"T"),"")</f>
        <v>2.0608439646738523E-2</v>
      </c>
      <c r="P242" s="10">
        <f xml:space="preserve"> RTD("cqg.rtd",,"StudyData", $A242, "MA", "InputChoice=Close,MAType=Sim,Period=21", "MA","D",,"all",,,,"T")</f>
        <v>224.83809523810001</v>
      </c>
      <c r="Q242" s="2">
        <f xml:space="preserve"> RTD("cqg.rtd",,"StudyData",$A242, "StdDev", "InputChoice=Close,Period1=21", "STDDEV","D",,"all",,,,"T")</f>
        <v>17.6910570949</v>
      </c>
      <c r="R242" s="2">
        <f t="shared" si="4"/>
        <v>0.71685398412715295</v>
      </c>
    </row>
    <row r="243" spans="1:18" x14ac:dyDescent="0.3">
      <c r="A243" t="s">
        <v>325</v>
      </c>
      <c r="B243" t="str">
        <f>PROPER(RTD("cqg.rtd", ,"ContractData",A243, "LongDescription",, "T"))</f>
        <v>Intercontinental, Inc.</v>
      </c>
      <c r="C243" s="2">
        <f>RTD("cqg.rtd", ,"ContractData",A243, "LastTrade",, "T")</f>
        <v>151.61000000000001</v>
      </c>
      <c r="D243" s="2">
        <f>RTD("cqg.rtd", ,"ContractData",A243, "NetLastTrade",, "T")</f>
        <v>1.3100000000000023</v>
      </c>
      <c r="E243" s="4">
        <f>IFERROR(RTD("cqg.rtd", ,"ContractData",A243, "PerCentNetLastTrade",, "T")/100,"")</f>
        <v>8.7159015302727891E-3</v>
      </c>
      <c r="F243" s="2">
        <f>RTD("cqg.rtd", ,"ContractData",A243, "Open",, "T")</f>
        <v>150.19</v>
      </c>
      <c r="G243" s="2">
        <f>RTD("cqg.rtd", ,"ContractData",A243, "High",, "T")</f>
        <v>152.4</v>
      </c>
      <c r="H243" s="2">
        <f>RTD("cqg.rtd", ,"ContractData",A243, "Low",, "T")</f>
        <v>149.75</v>
      </c>
      <c r="I243" s="4">
        <f>IFERROR(RTD("cqg.rtd",,"StudyData",A243, "PCB","BaseType=Index,Index=1", "Close", "W","0","all",,,,"T")/100,"")</f>
        <v>8.7159015302728012E-3</v>
      </c>
      <c r="J243" s="4">
        <f>IFERROR(RTD("cqg.rtd",,"StudyData",A243, "PCB","BaseType=Index,Index=1", "Close", "M","0","all",,,,"T")/100,"")</f>
        <v>-5.7056663168938626E-3</v>
      </c>
      <c r="K243" s="4">
        <f>IFERROR(RTD("cqg.rtd",,"StudyData",A243, "PCB","BaseType=Index,Index=1", "Close", "Q","0","all",,,,"T")/100,"")</f>
        <v>0.2315002842985949</v>
      </c>
      <c r="L243" s="4">
        <f>IFERROR(RTD("cqg.rtd",,"StudyData",A243, "PCB","BaseType=Index,Index=1", "Close", "A","0","all",,,,"T")/100,"")</f>
        <v>-6.3904667819214583E-2</v>
      </c>
      <c r="M243" s="6">
        <f>RTD("cqg.rtd", ,"ContractData",A243, "T_CVol",, "T")</f>
        <v>540748.48644799995</v>
      </c>
      <c r="N243" s="8">
        <f xml:space="preserve"> IFERROR(M243/RTD("cqg.rtd",,"StudyData", $A243, "MA", "InputChoice=Vol,MAType=Sim,Period=21", "MA","D","-1","all",,,,"T"),"")</f>
        <v>0.12982676816740257</v>
      </c>
      <c r="O243" s="9">
        <f>IFERROR(D243/RTD("cqg.rtd",,"StudyData","ATR("&amp;A243&amp;",MAType:=Sim,Period:=21)","Bar",, "Close", "D",,,,,,"T"),"")</f>
        <v>0.33009359251022308</v>
      </c>
      <c r="P243" s="10">
        <f xml:space="preserve"> RTD("cqg.rtd",,"StudyData", $A243, "MA", "InputChoice=Close,MAType=Sim,Period=21", "MA","D",,"all",,,,"T")</f>
        <v>146.44190476189999</v>
      </c>
      <c r="Q243" s="2">
        <f xml:space="preserve"> RTD("cqg.rtd",,"StudyData",$A243, "StdDev", "InputChoice=Close,Period1=21", "STDDEV","D",,"all",,,,"T")</f>
        <v>5.8408737271</v>
      </c>
      <c r="R243" s="2">
        <f t="shared" si="4"/>
        <v>0.88481543679356123</v>
      </c>
    </row>
    <row r="244" spans="1:18" x14ac:dyDescent="0.3">
      <c r="A244" t="s">
        <v>42</v>
      </c>
      <c r="B244" t="str">
        <f>PROPER(RTD("cqg.rtd", ,"ContractData",A244, "LongDescription",, "T"))</f>
        <v>Idexx Laboratories</v>
      </c>
      <c r="C244" s="2">
        <f>RTD("cqg.rtd", ,"ContractData",A244, "LastTrade",, "T")</f>
        <v>596.57000000000005</v>
      </c>
      <c r="D244" s="2">
        <f>RTD("cqg.rtd", ,"ContractData",A244, "NetLastTrade",, "T")</f>
        <v>9.9000000000000909</v>
      </c>
      <c r="E244" s="4">
        <f>IFERROR(RTD("cqg.rtd", ,"ContractData",A244, "PerCentNetLastTrade",, "T")/100,"")</f>
        <v>1.6874904119862956E-2</v>
      </c>
      <c r="F244" s="2">
        <f>RTD("cqg.rtd", ,"ContractData",A244, "Open",, "T")</f>
        <v>581.9</v>
      </c>
      <c r="G244" s="2">
        <f>RTD("cqg.rtd", ,"ContractData",A244, "High",, "T")</f>
        <v>599.33000000000004</v>
      </c>
      <c r="H244" s="2">
        <f>RTD("cqg.rtd", ,"ContractData",A244, "Low",, "T")</f>
        <v>579.48</v>
      </c>
      <c r="I244" s="4">
        <f>IFERROR(RTD("cqg.rtd",,"StudyData",A244, "PCB","BaseType=Index,Index=1", "Close", "W","0","all",,,,"T")/100,"")</f>
        <v>1.6874904119863112E-2</v>
      </c>
      <c r="J244" s="4">
        <f>IFERROR(RTD("cqg.rtd",,"StudyData",A244, "PCB","BaseType=Index,Index=1", "Close", "M","0","all",,,,"T")/100,"")</f>
        <v>6.7075679253045223E-2</v>
      </c>
      <c r="K244" s="4">
        <f>IFERROR(RTD("cqg.rtd",,"StudyData",A244, "PCB","BaseType=Index,Index=1", "Close", "Q","0","all",,,,"T")/100,"")</f>
        <v>0.13321556112757388</v>
      </c>
      <c r="L244" s="4">
        <f>IFERROR(RTD("cqg.rtd",,"StudyData",A244, "PCB","BaseType=Index,Index=1", "Close", "A","0","all",,,,"T")/100,"")</f>
        <v>-0.11819135884587517</v>
      </c>
      <c r="M244" s="6">
        <f>RTD("cqg.rtd", ,"ContractData",A244, "T_CVol",, "T")</f>
        <v>147462.63396800001</v>
      </c>
      <c r="N244" s="8">
        <f xml:space="preserve"> IFERROR(M244/RTD("cqg.rtd",,"StudyData", $A244, "MA", "InputChoice=Vol,MAType=Sim,Period=21", "MA","D","-1","all",,,,"T"),"")</f>
        <v>0.22541928077733869</v>
      </c>
      <c r="O244" s="9">
        <f>IFERROR(D244/RTD("cqg.rtd",,"StudyData","ATR("&amp;A244&amp;",MAType:=Sim,Period:=21)","Bar",, "Close", "D",,,,,,"T"),"")</f>
        <v>0.49042272126735853</v>
      </c>
      <c r="P244" s="10">
        <f xml:space="preserve"> RTD("cqg.rtd",,"StudyData", $A244, "MA", "InputChoice=Close,MAType=Sim,Period=21", "MA","D",,"all",,,,"T")</f>
        <v>565.60476190479994</v>
      </c>
      <c r="Q244" s="2">
        <f xml:space="preserve"> RTD("cqg.rtd",,"StudyData",$A244, "StdDev", "InputChoice=Close,Period1=21", "STDDEV","D",,"all",,,,"T")</f>
        <v>16.3858968451</v>
      </c>
      <c r="R244" s="2">
        <f t="shared" si="4"/>
        <v>1.8897493611684659</v>
      </c>
    </row>
    <row r="245" spans="1:18" x14ac:dyDescent="0.3">
      <c r="A245" t="s">
        <v>326</v>
      </c>
      <c r="B245" t="str">
        <f>PROPER(RTD("cqg.rtd", ,"ContractData",A245, "LongDescription",, "T"))</f>
        <v>Idex Corp</v>
      </c>
      <c r="C245" s="2">
        <f>RTD("cqg.rtd", ,"ContractData",A245, "LastTrade",, "T")</f>
        <v>234.20000000000002</v>
      </c>
      <c r="D245" s="2">
        <f>RTD("cqg.rtd", ,"ContractData",A245, "NetLastTrade",, "T")</f>
        <v>-0.25999999999999091</v>
      </c>
      <c r="E245" s="4">
        <f>IFERROR(RTD("cqg.rtd", ,"ContractData",A245, "PerCentNetLastTrade",, "T")/100,"")</f>
        <v>-1.1089311609656231E-3</v>
      </c>
      <c r="F245" s="2">
        <f>RTD("cqg.rtd", ,"ContractData",A245, "Open",, "T")</f>
        <v>235.68</v>
      </c>
      <c r="G245" s="2">
        <f>RTD("cqg.rtd", ,"ContractData",A245, "High",, "T")</f>
        <v>235.68</v>
      </c>
      <c r="H245" s="2">
        <f>RTD("cqg.rtd", ,"ContractData",A245, "Low",, "T")</f>
        <v>233.18</v>
      </c>
      <c r="I245" s="4">
        <f>IFERROR(RTD("cqg.rtd",,"StudyData",A245, "PCB","BaseType=Index,Index=1", "Close", "W","0","all",,,,"T")/100,"")</f>
        <v>-1.1089311609655842E-3</v>
      </c>
      <c r="J245" s="4">
        <f>IFERROR(RTD("cqg.rtd",,"StudyData",A245, "PCB","BaseType=Index,Index=1", "Close", "M","0","all",,,,"T")/100,"")</f>
        <v>1.627251030592319E-2</v>
      </c>
      <c r="K245" s="4">
        <f>IFERROR(RTD("cqg.rtd",,"StudyData",A245, "PCB","BaseType=Index,Index=1", "Close", "Q","0","all",,,,"T")/100,"")</f>
        <v>3.1945362414628774E-2</v>
      </c>
      <c r="L245" s="4">
        <f>IFERROR(RTD("cqg.rtd",,"StudyData",A245, "PCB","BaseType=Index,Index=1", "Close", "A","0","all",,,,"T")/100,"")</f>
        <v>0.316173991233</v>
      </c>
      <c r="M245" s="6">
        <f>RTD("cqg.rtd", ,"ContractData",A245, "T_CVol",, "T")</f>
        <v>125063.778087</v>
      </c>
      <c r="N245" s="8">
        <f xml:space="preserve"> IFERROR(M245/RTD("cqg.rtd",,"StudyData", $A245, "MA", "InputChoice=Vol,MAType=Sim,Period=21", "MA","D","-1","all",,,,"T"),"")</f>
        <v>0.16794924057613433</v>
      </c>
      <c r="O245" s="9">
        <f>IFERROR(D245/RTD("cqg.rtd",,"StudyData","ATR("&amp;A245&amp;",MAType:=Sim,Period:=21)","Bar",, "Close", "D",,,,,,"T"),"")</f>
        <v>-4.6013821000984341E-2</v>
      </c>
      <c r="P245" s="10">
        <f xml:space="preserve"> RTD("cqg.rtd",,"StudyData", $A245, "MA", "InputChoice=Close,MAType=Sim,Period=21", "MA","D",,"all",,,,"T")</f>
        <v>227.85380952380001</v>
      </c>
      <c r="Q245" s="2">
        <f xml:space="preserve"> RTD("cqg.rtd",,"StudyData",$A245, "StdDev", "InputChoice=Close,Period1=21", "STDDEV","D",,"all",,,,"T")</f>
        <v>5.5825207450000001</v>
      </c>
      <c r="R245" s="2">
        <f t="shared" si="4"/>
        <v>1.1367965774034947</v>
      </c>
    </row>
    <row r="246" spans="1:18" x14ac:dyDescent="0.3">
      <c r="A246" t="s">
        <v>327</v>
      </c>
      <c r="B246" t="str">
        <f>PROPER(RTD("cqg.rtd", ,"ContractData",A246, "LongDescription",, "T"))</f>
        <v>Intl Flvrs &amp; Fragrances</v>
      </c>
      <c r="C246" s="2">
        <f>RTD("cqg.rtd", ,"ContractData",A246, "LastTrade",, "T")</f>
        <v>84.42</v>
      </c>
      <c r="D246" s="2">
        <f>RTD("cqg.rtd", ,"ContractData",A246, "NetLastTrade",, "T")</f>
        <v>-1.4699999999999989</v>
      </c>
      <c r="E246" s="4">
        <f>IFERROR(RTD("cqg.rtd", ,"ContractData",A246, "PerCentNetLastTrade",, "T")/100,"")</f>
        <v>-1.7114914425427872E-2</v>
      </c>
      <c r="F246" s="2">
        <f>RTD("cqg.rtd", ,"ContractData",A246, "Open",, "T")</f>
        <v>85</v>
      </c>
      <c r="G246" s="2">
        <f>RTD("cqg.rtd", ,"ContractData",A246, "High",, "T")</f>
        <v>85.47</v>
      </c>
      <c r="H246" s="2">
        <f>RTD("cqg.rtd", ,"ContractData",A246, "Low",, "T")</f>
        <v>83.91</v>
      </c>
      <c r="I246" s="4">
        <f>IFERROR(RTD("cqg.rtd",,"StudyData",A246, "PCB","BaseType=Index,Index=1", "Close", "W","0","all",,,,"T")/100,"")</f>
        <v>-1.7114914425427862E-2</v>
      </c>
      <c r="J246" s="4">
        <f>IFERROR(RTD("cqg.rtd",,"StudyData",A246, "PCB","BaseType=Index,Index=1", "Close", "M","0","all",,,,"T")/100,"")</f>
        <v>6.5639989901540047E-2</v>
      </c>
      <c r="K246" s="4">
        <f>IFERROR(RTD("cqg.rtd",,"StudyData",A246, "PCB","BaseType=Index,Index=1", "Close", "Q","0","all",,,,"T")/100,"")</f>
        <v>6.5639989901540047E-2</v>
      </c>
      <c r="L246" s="4">
        <f>IFERROR(RTD("cqg.rtd",,"StudyData",A246, "PCB","BaseType=Index,Index=1", "Close", "A","0","all",,,,"T")/100,"")</f>
        <v>0.25270811693129547</v>
      </c>
      <c r="M246" s="6">
        <f>RTD("cqg.rtd", ,"ContractData",A246, "T_CVol",, "T")</f>
        <v>284929.25666200003</v>
      </c>
      <c r="N246" s="8">
        <f xml:space="preserve"> IFERROR(M246/RTD("cqg.rtd",,"StudyData", $A246, "MA", "InputChoice=Vol,MAType=Sim,Period=21", "MA","D","-1","all",,,,"T"),"")</f>
        <v>0.15709733138453358</v>
      </c>
      <c r="O246" s="9">
        <f>IFERROR(D246/RTD("cqg.rtd",,"StudyData","ATR("&amp;A246&amp;",MAType:=Sim,Period:=21)","Bar",, "Close", "D",,,,,,"T"),"")</f>
        <v>-0.55681818181818132</v>
      </c>
      <c r="P246" s="10">
        <f xml:space="preserve"> RTD("cqg.rtd",,"StudyData", $A246, "MA", "InputChoice=Close,MAType=Sim,Period=21", "MA","D",,"all",,,,"T")</f>
        <v>79.033333333300007</v>
      </c>
      <c r="Q246" s="2">
        <f xml:space="preserve"> RTD("cqg.rtd",,"StudyData",$A246, "StdDev", "InputChoice=Close,Period1=21", "STDDEV","D",,"all",,,,"T")</f>
        <v>3.8053300129999998</v>
      </c>
      <c r="R246" s="2">
        <f t="shared" si="4"/>
        <v>1.4155583479744822</v>
      </c>
    </row>
    <row r="247" spans="1:18" x14ac:dyDescent="0.3">
      <c r="A247" t="s">
        <v>328</v>
      </c>
      <c r="B247" t="str">
        <f>PROPER(RTD("cqg.rtd", ,"ContractData",A247, "LongDescription",, "T"))</f>
        <v>Incyte Corporation</v>
      </c>
      <c r="C247" s="2">
        <f>RTD("cqg.rtd", ,"ContractData",A247, "LastTrade",, "T")</f>
        <v>121.94</v>
      </c>
      <c r="D247" s="2">
        <f>RTD("cqg.rtd", ,"ContractData",A247, "NetLastTrade",, "T")</f>
        <v>1.3799999999999955</v>
      </c>
      <c r="E247" s="4">
        <f>IFERROR(RTD("cqg.rtd", ,"ContractData",A247, "PerCentNetLastTrade",, "T")/100,"")</f>
        <v>1.1446582614465826E-2</v>
      </c>
      <c r="F247" s="2">
        <f>RTD("cqg.rtd", ,"ContractData",A247, "Open",, "T")</f>
        <v>120.56</v>
      </c>
      <c r="G247" s="2">
        <f>RTD("cqg.rtd", ,"ContractData",A247, "High",, "T")</f>
        <v>122.42</v>
      </c>
      <c r="H247" s="2">
        <f>RTD("cqg.rtd", ,"ContractData",A247, "Low",, "T")</f>
        <v>120.5</v>
      </c>
      <c r="I247" s="4">
        <f>IFERROR(RTD("cqg.rtd",,"StudyData",A247, "PCB","BaseType=Index,Index=1", "Close", "W","0","all",,,,"T")/100,"")</f>
        <v>1.1446582614465788E-2</v>
      </c>
      <c r="J247" s="4">
        <f>IFERROR(RTD("cqg.rtd",,"StudyData",A247, "PCB","BaseType=Index,Index=1", "Close", "M","0","all",,,,"T")/100,"")</f>
        <v>2.0247657295850083E-2</v>
      </c>
      <c r="K247" s="4">
        <f>IFERROR(RTD("cqg.rtd",,"StudyData",A247, "PCB","BaseType=Index,Index=1", "Close", "Q","0","all",,,,"T")/100,"")</f>
        <v>7.5688073394495403E-2</v>
      </c>
      <c r="L247" s="4">
        <f>IFERROR(RTD("cqg.rtd",,"StudyData",A247, "PCB","BaseType=Index,Index=1", "Close", "A","0","all",,,,"T")/100,"")</f>
        <v>0.23458540042523032</v>
      </c>
      <c r="M247" s="6">
        <f>RTD("cqg.rtd", ,"ContractData",A247, "T_CVol",, "T")</f>
        <v>289036.094499</v>
      </c>
      <c r="N247" s="8">
        <f xml:space="preserve"> IFERROR(M247/RTD("cqg.rtd",,"StudyData", $A247, "MA", "InputChoice=Vol,MAType=Sim,Period=21", "MA","D","-1","all",,,,"T"),"")</f>
        <v>0.14745192314637856</v>
      </c>
      <c r="O247" s="9">
        <f>IFERROR(D247/RTD("cqg.rtd",,"StudyData","ATR("&amp;A247&amp;",MAType:=Sim,Period:=21)","Bar",, "Close", "D",,,,,,"T"),"")</f>
        <v>0.33310344827241511</v>
      </c>
      <c r="P247" s="10">
        <f xml:space="preserve"> RTD("cqg.rtd",,"StudyData", $A247, "MA", "InputChoice=Close,MAType=Sim,Period=21", "MA","D",,"all",,,,"T")</f>
        <v>119.0195238095</v>
      </c>
      <c r="Q247" s="2">
        <f xml:space="preserve"> RTD("cqg.rtd",,"StudyData",$A247, "StdDev", "InputChoice=Close,Period1=21", "STDDEV","D",,"all",,,,"T")</f>
        <v>3.8488396224999999</v>
      </c>
      <c r="R247" s="2">
        <f t="shared" si="4"/>
        <v>0.75879394231631092</v>
      </c>
    </row>
    <row r="248" spans="1:18" x14ac:dyDescent="0.3">
      <c r="A248" t="s">
        <v>43</v>
      </c>
      <c r="B248" t="str">
        <f>PROPER(RTD("cqg.rtd", ,"ContractData",A248, "LongDescription",, "T"))</f>
        <v>Intel Corp</v>
      </c>
      <c r="C248" s="2">
        <f>RTD("cqg.rtd", ,"ContractData",A248, "LastTrade",, "T")</f>
        <v>98.09</v>
      </c>
      <c r="D248" s="2">
        <f>RTD("cqg.rtd", ,"ContractData",A248, "NetLastTrade",, "T")</f>
        <v>-3.5600000000000023</v>
      </c>
      <c r="E248" s="4">
        <f>IFERROR(RTD("cqg.rtd", ,"ContractData",A248, "PerCentNetLastTrade",, "T")/100,"")</f>
        <v>-3.5022134776192815E-2</v>
      </c>
      <c r="F248" s="2">
        <f>RTD("cqg.rtd", ,"ContractData",A248, "Open",, "T")</f>
        <v>98.26</v>
      </c>
      <c r="G248" s="2">
        <f>RTD("cqg.rtd", ,"ContractData",A248, "High",, "T")</f>
        <v>98.960000000000008</v>
      </c>
      <c r="H248" s="2">
        <f>RTD("cqg.rtd", ,"ContractData",A248, "Low",, "T")</f>
        <v>96.3</v>
      </c>
      <c r="I248" s="4">
        <f>IFERROR(RTD("cqg.rtd",,"StudyData",A248, "PCB","BaseType=Index,Index=1", "Close", "W","0","all",,,,"T")/100,"")</f>
        <v>-3.5022134776192843E-2</v>
      </c>
      <c r="J248" s="4">
        <f>IFERROR(RTD("cqg.rtd",,"StudyData",A248, "PCB","BaseType=Index,Index=1", "Close", "M","0","all",,,,"T")/100,"")</f>
        <v>8.7472283813747234E-2</v>
      </c>
      <c r="K248" s="4">
        <f>IFERROR(RTD("cqg.rtd",,"StudyData",A248, "PCB","BaseType=Index,Index=1", "Close", "Q","0","all",,,,"T")/100,"")</f>
        <v>-0.29750053713385372</v>
      </c>
      <c r="L248" s="4">
        <f>IFERROR(RTD("cqg.rtd",,"StudyData",A248, "PCB","BaseType=Index,Index=1", "Close", "A","0","all",,,,"T")/100,"")</f>
        <v>1.6582655826558266</v>
      </c>
      <c r="M248" s="6">
        <f>RTD("cqg.rtd", ,"ContractData",A248, "T_CVol",, "T")</f>
        <v>45447790.775071003</v>
      </c>
      <c r="N248" s="8">
        <f xml:space="preserve"> IFERROR(M248/RTD("cqg.rtd",,"StudyData", $A248, "MA", "InputChoice=Vol,MAType=Sim,Period=21", "MA","D","-1","all",,,,"T"),"")</f>
        <v>0.40368473760373225</v>
      </c>
      <c r="O248" s="9">
        <f>IFERROR(D248/RTD("cqg.rtd",,"StudyData","ATR("&amp;A248&amp;",MAType:=Sim,Period:=21)","Bar",, "Close", "D",,,,,,"T"),"")</f>
        <v>-0.46836236060350639</v>
      </c>
      <c r="P248" s="10">
        <f xml:space="preserve"> RTD("cqg.rtd",,"StudyData", $A248, "MA", "InputChoice=Close,MAType=Sim,Period=21", "MA","D",,"all",,,,"T")</f>
        <v>97.0104761905</v>
      </c>
      <c r="Q248" s="2">
        <f xml:space="preserve"> RTD("cqg.rtd",,"StudyData",$A248, "StdDev", "InputChoice=Close,Period1=21", "STDDEV","D",,"all",,,,"T")</f>
        <v>6.4681553094000002</v>
      </c>
      <c r="R248" s="2">
        <f t="shared" si="4"/>
        <v>0.16689825118007903</v>
      </c>
    </row>
    <row r="249" spans="1:18" x14ac:dyDescent="0.3">
      <c r="A249" t="s">
        <v>44</v>
      </c>
      <c r="B249" t="str">
        <f>PROPER(RTD("cqg.rtd", ,"ContractData",A249, "LongDescription",, "T"))</f>
        <v>Intuit Inc</v>
      </c>
      <c r="C249" s="2">
        <f>RTD("cqg.rtd", ,"ContractData",A249, "LastTrade",, "T")</f>
        <v>329.88</v>
      </c>
      <c r="D249" s="2">
        <f>RTD("cqg.rtd", ,"ContractData",A249, "NetLastTrade",, "T")</f>
        <v>4.6299999999999955</v>
      </c>
      <c r="E249" s="4">
        <f>IFERROR(RTD("cqg.rtd", ,"ContractData",A249, "PerCentNetLastTrade",, "T")/100,"")</f>
        <v>1.4235203689469638E-2</v>
      </c>
      <c r="F249" s="2">
        <f>RTD("cqg.rtd", ,"ContractData",A249, "Open",, "T")</f>
        <v>322.81</v>
      </c>
      <c r="G249" s="2">
        <f>RTD("cqg.rtd", ,"ContractData",A249, "High",, "T")</f>
        <v>332.05</v>
      </c>
      <c r="H249" s="2">
        <f>RTD("cqg.rtd", ,"ContractData",A249, "Low",, "T")</f>
        <v>321.65000000000003</v>
      </c>
      <c r="I249" s="4">
        <f>IFERROR(RTD("cqg.rtd",,"StudyData",A249, "PCB","BaseType=Index,Index=1", "Close", "W","0","all",,,,"T")/100,"")</f>
        <v>1.4235203689469624E-2</v>
      </c>
      <c r="J249" s="4">
        <f>IFERROR(RTD("cqg.rtd",,"StudyData",A249, "PCB","BaseType=Index,Index=1", "Close", "M","0","all",,,,"T")/100,"")</f>
        <v>4.369285284905243E-2</v>
      </c>
      <c r="K249" s="4">
        <f>IFERROR(RTD("cqg.rtd",,"StudyData",A249, "PCB","BaseType=Index,Index=1", "Close", "Q","0","all",,,,"T")/100,"")</f>
        <v>0.26390804597701151</v>
      </c>
      <c r="L249" s="4">
        <f>IFERROR(RTD("cqg.rtd",,"StudyData",A249, "PCB","BaseType=Index,Index=1", "Close", "A","0","all",,,,"T")/100,"")</f>
        <v>-0.50200778961987857</v>
      </c>
      <c r="M249" s="6">
        <f>RTD("cqg.rtd", ,"ContractData",A249, "T_CVol",, "T")</f>
        <v>896315.44402900001</v>
      </c>
      <c r="N249" s="8">
        <f xml:space="preserve"> IFERROR(M249/RTD("cqg.rtd",,"StudyData", $A249, "MA", "InputChoice=Vol,MAType=Sim,Period=21", "MA","D","-1","all",,,,"T"),"")</f>
        <v>0.22481574933361884</v>
      </c>
      <c r="O249" s="9">
        <f>IFERROR(D249/RTD("cqg.rtd",,"StudyData","ATR("&amp;A249&amp;",MAType:=Sim,Period:=21)","Bar",, "Close", "D",,,,,,"T"),"")</f>
        <v>0.30094713383607513</v>
      </c>
      <c r="P249" s="10">
        <f xml:space="preserve"> RTD("cqg.rtd",,"StudyData", $A249, "MA", "InputChoice=Close,MAType=Sim,Period=21", "MA","D",,"all",,,,"T")</f>
        <v>305.35285714290001</v>
      </c>
      <c r="Q249" s="2">
        <f xml:space="preserve"> RTD("cqg.rtd",,"StudyData",$A249, "StdDev", "InputChoice=Close,Period1=21", "STDDEV","D",,"all",,,,"T")</f>
        <v>17.637082455800002</v>
      </c>
      <c r="R249" s="2">
        <f t="shared" si="4"/>
        <v>1.3906576055629978</v>
      </c>
    </row>
    <row r="250" spans="1:18" x14ac:dyDescent="0.3">
      <c r="A250" t="s">
        <v>329</v>
      </c>
      <c r="B250" t="str">
        <f>PROPER(RTD("cqg.rtd", ,"ContractData",A250, "LongDescription",, "T"))</f>
        <v>Invitation Homes Inc.</v>
      </c>
      <c r="C250" s="2">
        <f>RTD("cqg.rtd", ,"ContractData",A250, "LastTrade",, "T")</f>
        <v>29.89</v>
      </c>
      <c r="D250" s="2">
        <f>RTD("cqg.rtd", ,"ContractData",A250, "NetLastTrade",, "T")</f>
        <v>-0.48000000000000043</v>
      </c>
      <c r="E250" s="4">
        <f>IFERROR(RTD("cqg.rtd", ,"ContractData",A250, "PerCentNetLastTrade",, "T")/100,"")</f>
        <v>-1.5805070793546264E-2</v>
      </c>
      <c r="F250" s="2">
        <f>RTD("cqg.rtd", ,"ContractData",A250, "Open",, "T")</f>
        <v>30.09</v>
      </c>
      <c r="G250" s="2">
        <f>RTD("cqg.rtd", ,"ContractData",A250, "High",, "T")</f>
        <v>30.16</v>
      </c>
      <c r="H250" s="2">
        <f>RTD("cqg.rtd", ,"ContractData",A250, "Low",, "T")</f>
        <v>29.85</v>
      </c>
      <c r="I250" s="4">
        <f>IFERROR(RTD("cqg.rtd",,"StudyData",A250, "PCB","BaseType=Index,Index=1", "Close", "W","0","all",,,,"T")/100,"")</f>
        <v>-1.5805070793546275E-2</v>
      </c>
      <c r="J250" s="4">
        <f>IFERROR(RTD("cqg.rtd",,"StudyData",A250, "PCB","BaseType=Index,Index=1", "Close", "M","0","all",,,,"T")/100,"")</f>
        <v>5.7200538358008644E-3</v>
      </c>
      <c r="K250" s="4">
        <f>IFERROR(RTD("cqg.rtd",,"StudyData",A250, "PCB","BaseType=Index,Index=1", "Close", "Q","0","all",,,,"T")/100,"")</f>
        <v>-1.0592519033432645E-2</v>
      </c>
      <c r="L250" s="4">
        <f>IFERROR(RTD("cqg.rtd",,"StudyData",A250, "PCB","BaseType=Index,Index=1", "Close", "A","0","all",,,,"T")/100,"")</f>
        <v>7.5566750629722984E-2</v>
      </c>
      <c r="M250" s="6">
        <f>RTD("cqg.rtd", ,"ContractData",A250, "T_CVol",, "T")</f>
        <v>725117.87101799995</v>
      </c>
      <c r="N250" s="8">
        <f xml:space="preserve"> IFERROR(M250/RTD("cqg.rtd",,"StudyData", $A250, "MA", "InputChoice=Vol,MAType=Sim,Period=21", "MA","D","-1","all",,,,"T"),"")</f>
        <v>0.16895780580176759</v>
      </c>
      <c r="O250" s="9">
        <f>IFERROR(D250/RTD("cqg.rtd",,"StudyData","ATR("&amp;A250&amp;",MAType:=Sim,Period:=21)","Bar",, "Close", "D",,,,,,"T"),"")</f>
        <v>-0.83374689828371651</v>
      </c>
      <c r="P250" s="10">
        <f xml:space="preserve"> RTD("cqg.rtd",,"StudyData", $A250, "MA", "InputChoice=Close,MAType=Sim,Period=21", "MA","D",,"all",,,,"T")</f>
        <v>30.029523809499999</v>
      </c>
      <c r="Q250" s="2">
        <f xml:space="preserve"> RTD("cqg.rtd",,"StudyData",$A250, "StdDev", "InputChoice=Close,Period1=21", "STDDEV","D",,"all",,,,"T")</f>
        <v>0.32707180209999998</v>
      </c>
      <c r="R250" s="2">
        <f t="shared" si="4"/>
        <v>-0.4265846477873374</v>
      </c>
    </row>
    <row r="251" spans="1:18" x14ac:dyDescent="0.3">
      <c r="A251" t="s">
        <v>330</v>
      </c>
      <c r="B251" t="str">
        <f>PROPER(RTD("cqg.rtd", ,"ContractData",A251, "LongDescription",, "T"))</f>
        <v>International Paper Co</v>
      </c>
      <c r="C251" s="2">
        <f>RTD("cqg.rtd", ,"ContractData",A251, "LastTrade",, "T")</f>
        <v>41.29</v>
      </c>
      <c r="D251" s="2">
        <f>RTD("cqg.rtd", ,"ContractData",A251, "NetLastTrade",, "T")</f>
        <v>-0.28999999999999915</v>
      </c>
      <c r="E251" s="4">
        <f>IFERROR(RTD("cqg.rtd", ,"ContractData",A251, "PerCentNetLastTrade",, "T")/100,"")</f>
        <v>-6.9745069745069744E-3</v>
      </c>
      <c r="F251" s="2">
        <f>RTD("cqg.rtd", ,"ContractData",A251, "Open",, "T")</f>
        <v>41.29</v>
      </c>
      <c r="G251" s="2">
        <f>RTD("cqg.rtd", ,"ContractData",A251, "High",, "T")</f>
        <v>41.5</v>
      </c>
      <c r="H251" s="2">
        <f>RTD("cqg.rtd", ,"ContractData",A251, "Low",, "T")</f>
        <v>40.99</v>
      </c>
      <c r="I251" s="4">
        <f>IFERROR(RTD("cqg.rtd",,"StudyData",A251, "PCB","BaseType=Index,Index=1", "Close", "W","0","all",,,,"T")/100,"")</f>
        <v>-6.9745069745069544E-3</v>
      </c>
      <c r="J251" s="4">
        <f>IFERROR(RTD("cqg.rtd",,"StudyData",A251, "PCB","BaseType=Index,Index=1", "Close", "M","0","all",,,,"T")/100,"")</f>
        <v>1.1266225814352214E-2</v>
      </c>
      <c r="K251" s="4">
        <f>IFERROR(RTD("cqg.rtd",,"StudyData",A251, "PCB","BaseType=Index,Index=1", "Close", "Q","0","all",,,,"T")/100,"")</f>
        <v>8.3727034120734845E-2</v>
      </c>
      <c r="L251" s="4">
        <f>IFERROR(RTD("cqg.rtd",,"StudyData",A251, "PCB","BaseType=Index,Index=1", "Close", "A","0","all",,,,"T")/100,"")</f>
        <v>4.8235592790048208E-2</v>
      </c>
      <c r="M251" s="6">
        <f>RTD("cqg.rtd", ,"ContractData",A251, "T_CVol",, "T")</f>
        <v>580505.15856600006</v>
      </c>
      <c r="N251" s="8">
        <f xml:space="preserve"> IFERROR(M251/RTD("cqg.rtd",,"StudyData", $A251, "MA", "InputChoice=Vol,MAType=Sim,Period=21", "MA","D","-1","all",,,,"T"),"")</f>
        <v>0.10126515014188078</v>
      </c>
      <c r="O251" s="9">
        <f>IFERROR(D251/RTD("cqg.rtd",,"StudyData","ATR("&amp;A251&amp;",MAType:=Sim,Period:=21)","Bar",, "Close", "D",,,,,,"T"),"")</f>
        <v>-0.16954342984173748</v>
      </c>
      <c r="P251" s="10">
        <f xml:space="preserve"> RTD("cqg.rtd",,"StudyData", $A251, "MA", "InputChoice=Close,MAType=Sim,Period=21", "MA","D",,"all",,,,"T")</f>
        <v>39.950476190499998</v>
      </c>
      <c r="Q251" s="2">
        <f xml:space="preserve"> RTD("cqg.rtd",,"StudyData",$A251, "StdDev", "InputChoice=Close,Period1=21", "STDDEV","D",,"all",,,,"T")</f>
        <v>2.5768483448000001</v>
      </c>
      <c r="R251" s="2">
        <f t="shared" si="4"/>
        <v>0.51983028500808692</v>
      </c>
    </row>
    <row r="252" spans="1:18" x14ac:dyDescent="0.3">
      <c r="A252" t="s">
        <v>331</v>
      </c>
      <c r="B252" t="str">
        <f>PROPER(RTD("cqg.rtd", ,"ContractData",A252, "LongDescription",, "T"))</f>
        <v>Iqvia Holdings, Inc.</v>
      </c>
      <c r="C252" s="2">
        <f>RTD("cqg.rtd", ,"ContractData",A252, "LastTrade",, "T")</f>
        <v>240.99</v>
      </c>
      <c r="D252" s="2">
        <f>RTD("cqg.rtd", ,"ContractData",A252, "NetLastTrade",, "T")</f>
        <v>2.289999999999992</v>
      </c>
      <c r="E252" s="4">
        <f>IFERROR(RTD("cqg.rtd", ,"ContractData",A252, "PerCentNetLastTrade",, "T")/100,"")</f>
        <v>9.5936321742773351E-3</v>
      </c>
      <c r="F252" s="2">
        <f>RTD("cqg.rtd", ,"ContractData",A252, "Open",, "T")</f>
        <v>237.55</v>
      </c>
      <c r="G252" s="2">
        <f>RTD("cqg.rtd", ,"ContractData",A252, "High",, "T")</f>
        <v>241.77</v>
      </c>
      <c r="H252" s="2">
        <f>RTD("cqg.rtd", ,"ContractData",A252, "Low",, "T")</f>
        <v>235.75</v>
      </c>
      <c r="I252" s="4">
        <f>IFERROR(RTD("cqg.rtd",,"StudyData",A252, "PCB","BaseType=Index,Index=1", "Close", "W","0","all",,,,"T")/100,"")</f>
        <v>9.5936321742773022E-3</v>
      </c>
      <c r="J252" s="4">
        <f>IFERROR(RTD("cqg.rtd",,"StudyData",A252, "PCB","BaseType=Index,Index=1", "Close", "M","0","all",,,,"T")/100,"")</f>
        <v>2.5402093438856261E-2</v>
      </c>
      <c r="K252" s="4">
        <f>IFERROR(RTD("cqg.rtd",,"StudyData",A252, "PCB","BaseType=Index,Index=1", "Close", "Q","0","all",,,,"T")/100,"")</f>
        <v>0.24723113549322023</v>
      </c>
      <c r="L252" s="4">
        <f>IFERROR(RTD("cqg.rtd",,"StudyData",A252, "PCB","BaseType=Index,Index=1", "Close", "A","0","all",,,,"T")/100,"")</f>
        <v>6.9118495186549014E-2</v>
      </c>
      <c r="M252" s="6">
        <f>RTD("cqg.rtd", ,"ContractData",A252, "T_CVol",, "T")</f>
        <v>265960.46108099999</v>
      </c>
      <c r="N252" s="8">
        <f xml:space="preserve"> IFERROR(M252/RTD("cqg.rtd",,"StudyData", $A252, "MA", "InputChoice=Vol,MAType=Sim,Period=21", "MA","D","-1","all",,,,"T"),"")</f>
        <v>0.17758546478043663</v>
      </c>
      <c r="O252" s="9">
        <f>IFERROR(D252/RTD("cqg.rtd",,"StudyData","ATR("&amp;A252&amp;",MAType:=Sim,Period:=21)","Bar",, "Close", "D",,,,,,"T"),"")</f>
        <v>0.26404216768111893</v>
      </c>
      <c r="P252" s="10">
        <f xml:space="preserve"> RTD("cqg.rtd",,"StudyData", $A252, "MA", "InputChoice=Close,MAType=Sim,Period=21", "MA","D",,"all",,,,"T")</f>
        <v>221.17190476190001</v>
      </c>
      <c r="Q252" s="2">
        <f xml:space="preserve"> RTD("cqg.rtd",,"StudyData",$A252, "StdDev", "InputChoice=Close,Period1=21", "STDDEV","D",,"all",,,,"T")</f>
        <v>16.052653724900001</v>
      </c>
      <c r="R252" s="2">
        <f t="shared" si="4"/>
        <v>1.2345681641010702</v>
      </c>
    </row>
    <row r="253" spans="1:18" x14ac:dyDescent="0.3">
      <c r="A253" t="s">
        <v>332</v>
      </c>
      <c r="B253" t="str">
        <f>PROPER(RTD("cqg.rtd", ,"ContractData",A253, "LongDescription",, "T"))</f>
        <v>Ingersoll Rand Inc.</v>
      </c>
      <c r="C253" s="2">
        <f>RTD("cqg.rtd", ,"ContractData",A253, "LastTrade",, "T")</f>
        <v>86.850000000000009</v>
      </c>
      <c r="D253" s="2">
        <f>RTD("cqg.rtd", ,"ContractData",A253, "NetLastTrade",, "T")</f>
        <v>-0.11999999999999034</v>
      </c>
      <c r="E253" s="4">
        <f>IFERROR(RTD("cqg.rtd", ,"ContractData",A253, "PerCentNetLastTrade",, "T")/100,"")</f>
        <v>-1.3797861331493618E-3</v>
      </c>
      <c r="F253" s="2">
        <f>RTD("cqg.rtd", ,"ContractData",A253, "Open",, "T")</f>
        <v>86.54</v>
      </c>
      <c r="G253" s="2">
        <f>RTD("cqg.rtd", ,"ContractData",A253, "High",, "T")</f>
        <v>87.4</v>
      </c>
      <c r="H253" s="2">
        <f>RTD("cqg.rtd", ,"ContractData",A253, "Low",, "T")</f>
        <v>86.4</v>
      </c>
      <c r="I253" s="4">
        <f>IFERROR(RTD("cqg.rtd",,"StudyData",A253, "PCB","BaseType=Index,Index=1", "Close", "W","0","all",,,,"T")/100,"")</f>
        <v>-1.3797861331492506E-3</v>
      </c>
      <c r="J253" s="4">
        <f>IFERROR(RTD("cqg.rtd",,"StudyData",A253, "PCB","BaseType=Index,Index=1", "Close", "M","0","all",,,,"T")/100,"")</f>
        <v>4.1616694650995607E-2</v>
      </c>
      <c r="K253" s="4">
        <f>IFERROR(RTD("cqg.rtd",,"StudyData",A253, "PCB","BaseType=Index,Index=1", "Close", "Q","0","all",,,,"T")/100,"")</f>
        <v>5.9275521405049568E-2</v>
      </c>
      <c r="L253" s="4">
        <f>IFERROR(RTD("cqg.rtd",,"StudyData",A253, "PCB","BaseType=Index,Index=1", "Close", "A","0","all",,,,"T")/100,"")</f>
        <v>9.6314062105529036E-2</v>
      </c>
      <c r="M253" s="6">
        <f>RTD("cqg.rtd", ,"ContractData",A253, "T_CVol",, "T")</f>
        <v>1046472.133053</v>
      </c>
      <c r="N253" s="8">
        <f xml:space="preserve"> IFERROR(M253/RTD("cqg.rtd",,"StudyData", $A253, "MA", "InputChoice=Vol,MAType=Sim,Period=21", "MA","D","-1","all",,,,"T"),"")</f>
        <v>0.22863768502838208</v>
      </c>
      <c r="O253" s="9">
        <f>IFERROR(D253/RTD("cqg.rtd",,"StudyData","ATR("&amp;A253&amp;",MAType:=Sim,Period:=21)","Bar",, "Close", "D",,,,,,"T"),"")</f>
        <v>-4.1965029142727386E-2</v>
      </c>
      <c r="P253" s="10">
        <f xml:space="preserve"> RTD("cqg.rtd",,"StudyData", $A253, "MA", "InputChoice=Close,MAType=Sim,Period=21", "MA","D",,"all",,,,"T")</f>
        <v>84.277619047599998</v>
      </c>
      <c r="Q253" s="2">
        <f xml:space="preserve"> RTD("cqg.rtd",,"StudyData",$A253, "StdDev", "InputChoice=Close,Period1=21", "STDDEV","D",,"all",,,,"T")</f>
        <v>3.2909427</v>
      </c>
      <c r="R253" s="2">
        <f t="shared" si="4"/>
        <v>0.78165473753159254</v>
      </c>
    </row>
    <row r="254" spans="1:18" x14ac:dyDescent="0.3">
      <c r="A254" t="s">
        <v>333</v>
      </c>
      <c r="B254" t="str">
        <f>PROPER(RTD("cqg.rtd", ,"ContractData",A254, "LongDescription",, "T"))</f>
        <v>Iron Mountain Inc</v>
      </c>
      <c r="C254" s="2">
        <f>RTD("cqg.rtd", ,"ContractData",A254, "LastTrade",, "T")</f>
        <v>121.74000000000001</v>
      </c>
      <c r="D254" s="2">
        <f>RTD("cqg.rtd", ,"ContractData",A254, "NetLastTrade",, "T")</f>
        <v>0.59000000000000341</v>
      </c>
      <c r="E254" s="4">
        <f>IFERROR(RTD("cqg.rtd", ,"ContractData",A254, "PerCentNetLastTrade",, "T")/100,"")</f>
        <v>4.8699958728848532E-3</v>
      </c>
      <c r="F254" s="2">
        <f>RTD("cqg.rtd", ,"ContractData",A254, "Open",, "T")</f>
        <v>120.48</v>
      </c>
      <c r="G254" s="2">
        <f>RTD("cqg.rtd", ,"ContractData",A254, "High",, "T")</f>
        <v>122.82000000000001</v>
      </c>
      <c r="H254" s="2">
        <f>RTD("cqg.rtd", ,"ContractData",A254, "Low",, "T")</f>
        <v>120.3</v>
      </c>
      <c r="I254" s="4">
        <f>IFERROR(RTD("cqg.rtd",,"StudyData",A254, "PCB","BaseType=Index,Index=1", "Close", "W","0","all",,,,"T")/100,"")</f>
        <v>4.8699958728848818E-3</v>
      </c>
      <c r="J254" s="4">
        <f>IFERROR(RTD("cqg.rtd",,"StudyData",A254, "PCB","BaseType=Index,Index=1", "Close", "M","0","all",,,,"T")/100,"")</f>
        <v>-4.7416612164813462E-3</v>
      </c>
      <c r="K254" s="4">
        <f>IFERROR(RTD("cqg.rtd",,"StudyData",A254, "PCB","BaseType=Index,Index=1", "Close", "Q","0","all",,,,"T")/100,"")</f>
        <v>-3.6180824954477026E-2</v>
      </c>
      <c r="L254" s="4">
        <f>IFERROR(RTD("cqg.rtd",,"StudyData",A254, "PCB","BaseType=Index,Index=1", "Close", "A","0","all",,,,"T")/100,"")</f>
        <v>0.46763110307414107</v>
      </c>
      <c r="M254" s="6">
        <f>RTD("cqg.rtd", ,"ContractData",A254, "T_CVol",, "T")</f>
        <v>611965.115078</v>
      </c>
      <c r="N254" s="8">
        <f xml:space="preserve"> IFERROR(M254/RTD("cqg.rtd",,"StudyData", $A254, "MA", "InputChoice=Vol,MAType=Sim,Period=21", "MA","D","-1","all",,,,"T"),"")</f>
        <v>0.2911587300899342</v>
      </c>
      <c r="O254" s="9">
        <f>IFERROR(D254/RTD("cqg.rtd",,"StudyData","ATR("&amp;A254&amp;",MAType:=Sim,Period:=21)","Bar",, "Close", "D",,,,,,"T"),"")</f>
        <v>0.1238504598163219</v>
      </c>
      <c r="P254" s="10">
        <f xml:space="preserve"> RTD("cqg.rtd",,"StudyData", $A254, "MA", "InputChoice=Close,MAType=Sim,Period=21", "MA","D",,"all",,,,"T")</f>
        <v>123.96</v>
      </c>
      <c r="Q254" s="2">
        <f xml:space="preserve"> RTD("cqg.rtd",,"StudyData",$A254, "StdDev", "InputChoice=Close,Period1=21", "STDDEV","D",,"all",,,,"T")</f>
        <v>2.0340225217999999</v>
      </c>
      <c r="R254" s="2">
        <f t="shared" si="4"/>
        <v>-1.0914333426531604</v>
      </c>
    </row>
    <row r="255" spans="1:18" x14ac:dyDescent="0.3">
      <c r="A255" t="s">
        <v>45</v>
      </c>
      <c r="B255" t="str">
        <f>PROPER(RTD("cqg.rtd", ,"ContractData",A255, "LongDescription",, "T"))</f>
        <v>Intuitive Surg, Inc.</v>
      </c>
      <c r="C255" s="2">
        <f>RTD("cqg.rtd", ,"ContractData",A255, "LastTrade",, "T")</f>
        <v>387.76</v>
      </c>
      <c r="D255" s="2">
        <f>RTD("cqg.rtd", ,"ContractData",A255, "NetLastTrade",, "T")</f>
        <v>8.9499999999999886</v>
      </c>
      <c r="E255" s="4">
        <f>IFERROR(RTD("cqg.rtd", ,"ContractData",A255, "PerCentNetLastTrade",, "T")/100,"")</f>
        <v>2.3626620205380006E-2</v>
      </c>
      <c r="F255" s="2">
        <f>RTD("cqg.rtd", ,"ContractData",A255, "Open",, "T")</f>
        <v>379.24</v>
      </c>
      <c r="G255" s="2">
        <f>RTD("cqg.rtd", ,"ContractData",A255, "High",, "T")</f>
        <v>388.17</v>
      </c>
      <c r="H255" s="2">
        <f>RTD("cqg.rtd", ,"ContractData",A255, "Low",, "T")</f>
        <v>378</v>
      </c>
      <c r="I255" s="4">
        <f>IFERROR(RTD("cqg.rtd",,"StudyData",A255, "PCB","BaseType=Index,Index=1", "Close", "W","0","all",,,,"T")/100,"")</f>
        <v>2.3626620205379974E-2</v>
      </c>
      <c r="J255" s="4">
        <f>IFERROR(RTD("cqg.rtd",,"StudyData",A255, "PCB","BaseType=Index,Index=1", "Close", "M","0","all",,,,"T")/100,"")</f>
        <v>9.744431551241052E-2</v>
      </c>
      <c r="K255" s="4">
        <f>IFERROR(RTD("cqg.rtd",,"StudyData",A255, "PCB","BaseType=Index,Index=1", "Close", "Q","0","all",,,,"T")/100,"")</f>
        <v>-2.494467913900628E-2</v>
      </c>
      <c r="L255" s="4">
        <f>IFERROR(RTD("cqg.rtd",,"StudyData",A255, "PCB","BaseType=Index,Index=1", "Close", "A","0","all",,,,"T")/100,"")</f>
        <v>-0.31534712903453638</v>
      </c>
      <c r="M255" s="6">
        <f>RTD("cqg.rtd", ,"ContractData",A255, "T_CVol",, "T")</f>
        <v>1008630.154915</v>
      </c>
      <c r="N255" s="8">
        <f xml:space="preserve"> IFERROR(M255/RTD("cqg.rtd",,"StudyData", $A255, "MA", "InputChoice=Vol,MAType=Sim,Period=21", "MA","D","-1","all",,,,"T"),"")</f>
        <v>0.24200527431744179</v>
      </c>
      <c r="O255" s="9">
        <f>IFERROR(D255/RTD("cqg.rtd",,"StudyData","ATR("&amp;A255&amp;",MAType:=Sim,Period:=21)","Bar",, "Close", "D",,,,,,"T"),"")</f>
        <v>0.58196061431936374</v>
      </c>
      <c r="P255" s="10">
        <f xml:space="preserve"> RTD("cqg.rtd",,"StudyData", $A255, "MA", "InputChoice=Close,MAType=Sim,Period=21", "MA","D",,"all",,,,"T")</f>
        <v>365.42666666669999</v>
      </c>
      <c r="Q255" s="2">
        <f xml:space="preserve"> RTD("cqg.rtd",,"StudyData",$A255, "StdDev", "InputChoice=Close,Period1=21", "STDDEV","D",,"all",,,,"T")</f>
        <v>20.280402065499999</v>
      </c>
      <c r="R255" s="2">
        <f t="shared" si="4"/>
        <v>1.1012273455511195</v>
      </c>
    </row>
    <row r="256" spans="1:18" x14ac:dyDescent="0.3">
      <c r="A256" t="s">
        <v>334</v>
      </c>
      <c r="B256" t="str">
        <f>PROPER(RTD("cqg.rtd", ,"ContractData",A256, "LongDescription",, "T"))</f>
        <v>Gartner Group</v>
      </c>
      <c r="C256" s="2">
        <f>RTD("cqg.rtd", ,"ContractData",A256, "LastTrade",, "T")</f>
        <v>189.77</v>
      </c>
      <c r="D256" s="2">
        <f>RTD("cqg.rtd", ,"ContractData",A256, "NetLastTrade",, "T")</f>
        <v>4.1700000000000159</v>
      </c>
      <c r="E256" s="4">
        <f>IFERROR(RTD("cqg.rtd", ,"ContractData",A256, "PerCentNetLastTrade",, "T")/100,"")</f>
        <v>2.2467672413793105E-2</v>
      </c>
      <c r="F256" s="2">
        <f>RTD("cqg.rtd", ,"ContractData",A256, "Open",, "T")</f>
        <v>182.78</v>
      </c>
      <c r="G256" s="2">
        <f>RTD("cqg.rtd", ,"ContractData",A256, "High",, "T")</f>
        <v>190.74</v>
      </c>
      <c r="H256" s="2">
        <f>RTD("cqg.rtd", ,"ContractData",A256, "Low",, "T")</f>
        <v>182.62</v>
      </c>
      <c r="I256" s="4">
        <f>IFERROR(RTD("cqg.rtd",,"StudyData",A256, "PCB","BaseType=Index,Index=1", "Close", "W","0","all",,,,"T")/100,"")</f>
        <v>2.2467672413793188E-2</v>
      </c>
      <c r="J256" s="4">
        <f>IFERROR(RTD("cqg.rtd",,"StudyData",A256, "PCB","BaseType=Index,Index=1", "Close", "M","0","all",,,,"T")/100,"")</f>
        <v>0.25658853132035492</v>
      </c>
      <c r="K256" s="4">
        <f>IFERROR(RTD("cqg.rtd",,"StudyData",A256, "PCB","BaseType=Index,Index=1", "Close", "Q","0","all",,,,"T")/100,"")</f>
        <v>0.46404875790773031</v>
      </c>
      <c r="L256" s="4">
        <f>IFERROR(RTD("cqg.rtd",,"StudyData",A256, "PCB","BaseType=Index,Index=1", "Close", "A","0","all",,,,"T")/100,"")</f>
        <v>-0.24778024417314093</v>
      </c>
      <c r="M256" s="6">
        <f>RTD("cqg.rtd", ,"ContractData",A256, "T_CVol",, "T")</f>
        <v>347033.55489799997</v>
      </c>
      <c r="N256" s="8">
        <f xml:space="preserve"> IFERROR(M256/RTD("cqg.rtd",,"StudyData", $A256, "MA", "InputChoice=Vol,MAType=Sim,Period=21", "MA","D","-1","all",,,,"T"),"")</f>
        <v>0.23028431778669717</v>
      </c>
      <c r="O256" s="9">
        <f>IFERROR(D256/RTD("cqg.rtd",,"StudyData","ATR("&amp;A256&amp;",MAType:=Sim,Period:=21)","Bar",, "Close", "D",,,,,,"T"),"")</f>
        <v>0.4191757216024049</v>
      </c>
      <c r="P256" s="10">
        <f xml:space="preserve"> RTD("cqg.rtd",,"StudyData", $A256, "MA", "InputChoice=Close,MAType=Sim,Period=21", "MA","D",,"all",,,,"T")</f>
        <v>153.8114285714</v>
      </c>
      <c r="Q256" s="2">
        <f xml:space="preserve"> RTD("cqg.rtd",,"StudyData",$A256, "StdDev", "InputChoice=Close,Period1=21", "STDDEV","D",,"all",,,,"T")</f>
        <v>20.029792639899998</v>
      </c>
      <c r="R256" s="2">
        <f t="shared" si="4"/>
        <v>1.795254303180821</v>
      </c>
    </row>
    <row r="257" spans="1:18" x14ac:dyDescent="0.3">
      <c r="A257" t="s">
        <v>335</v>
      </c>
      <c r="B257" t="str">
        <f>PROPER(RTD("cqg.rtd", ,"ContractData",A257, "LongDescription",, "T"))</f>
        <v>Illinois Tools Works Inc</v>
      </c>
      <c r="C257" s="2">
        <f>RTD("cqg.rtd", ,"ContractData",A257, "LastTrade",, "T")</f>
        <v>295.40000000000003</v>
      </c>
      <c r="D257" s="2">
        <f>RTD("cqg.rtd", ,"ContractData",A257, "NetLastTrade",, "T")</f>
        <v>-1.2599999999999909</v>
      </c>
      <c r="E257" s="4">
        <f>IFERROR(RTD("cqg.rtd", ,"ContractData",A257, "PerCentNetLastTrade",, "T")/100,"")</f>
        <v>-4.2472864558754132E-3</v>
      </c>
      <c r="F257" s="2">
        <f>RTD("cqg.rtd", ,"ContractData",A257, "Open",, "T")</f>
        <v>296.18</v>
      </c>
      <c r="G257" s="2">
        <f>RTD("cqg.rtd", ,"ContractData",A257, "High",, "T")</f>
        <v>296.7</v>
      </c>
      <c r="H257" s="2">
        <f>RTD("cqg.rtd", ,"ContractData",A257, "Low",, "T")</f>
        <v>293.43</v>
      </c>
      <c r="I257" s="4">
        <f>IFERROR(RTD("cqg.rtd",,"StudyData",A257, "PCB","BaseType=Index,Index=1", "Close", "W","0","all",,,,"T")/100,"")</f>
        <v>-4.247286455875382E-3</v>
      </c>
      <c r="J257" s="4">
        <f>IFERROR(RTD("cqg.rtd",,"StudyData",A257, "PCB","BaseType=Index,Index=1", "Close", "M","0","all",,,,"T")/100,"")</f>
        <v>2.9447638961491707E-2</v>
      </c>
      <c r="K257" s="4">
        <f>IFERROR(RTD("cqg.rtd",,"StudyData",A257, "PCB","BaseType=Index,Index=1", "Close", "Q","0","all",,,,"T")/100,"")</f>
        <v>9.2172884238547734E-2</v>
      </c>
      <c r="L257" s="4">
        <f>IFERROR(RTD("cqg.rtd",,"StudyData",A257, "PCB","BaseType=Index,Index=1", "Close", "A","0","all",,,,"T")/100,"")</f>
        <v>0.19935038570848565</v>
      </c>
      <c r="M257" s="6">
        <f>RTD("cqg.rtd", ,"ContractData",A257, "T_CVol",, "T")</f>
        <v>193871.23619200001</v>
      </c>
      <c r="N257" s="8">
        <f xml:space="preserve"> IFERROR(M257/RTD("cqg.rtd",,"StudyData", $A257, "MA", "InputChoice=Vol,MAType=Sim,Period=21", "MA","D","-1","all",,,,"T"),"")</f>
        <v>0.12785307820812297</v>
      </c>
      <c r="O257" s="9">
        <f>IFERROR(D257/RTD("cqg.rtd",,"StudyData","ATR("&amp;A257&amp;",MAType:=Sim,Period:=21)","Bar",, "Close", "D",,,,,,"T"),"")</f>
        <v>-0.17522018409260703</v>
      </c>
      <c r="P257" s="10">
        <f xml:space="preserve"> RTD("cqg.rtd",,"StudyData", $A257, "MA", "InputChoice=Close,MAType=Sim,Period=21", "MA","D",,"all",,,,"T")</f>
        <v>283.92666666669999</v>
      </c>
      <c r="Q257" s="2">
        <f xml:space="preserve"> RTD("cqg.rtd",,"StudyData",$A257, "StdDev", "InputChoice=Close,Period1=21", "STDDEV","D",,"all",,,,"T")</f>
        <v>9.4986747614000002</v>
      </c>
      <c r="R257" s="2">
        <f t="shared" si="4"/>
        <v>1.2078877971403459</v>
      </c>
    </row>
    <row r="258" spans="1:18" x14ac:dyDescent="0.3">
      <c r="A258" t="s">
        <v>336</v>
      </c>
      <c r="B258" t="str">
        <f>PROPER(RTD("cqg.rtd", ,"ContractData",A258, "LongDescription",, "T"))</f>
        <v>Invesco Ltd.</v>
      </c>
      <c r="C258" s="2">
        <f>RTD("cqg.rtd", ,"ContractData",A258, "LastTrade",, "T")</f>
        <v>31.990000000000002</v>
      </c>
      <c r="D258" s="2">
        <f>RTD("cqg.rtd", ,"ContractData",A258, "NetLastTrade",, "T")</f>
        <v>0.41000000000000014</v>
      </c>
      <c r="E258" s="4">
        <f>IFERROR(RTD("cqg.rtd", ,"ContractData",A258, "PerCentNetLastTrade",, "T")/100,"")</f>
        <v>1.2982900569981E-2</v>
      </c>
      <c r="F258" s="2">
        <f>RTD("cqg.rtd", ,"ContractData",A258, "Open",, "T")</f>
        <v>31.45</v>
      </c>
      <c r="G258" s="2">
        <f>RTD("cqg.rtd", ,"ContractData",A258, "High",, "T")</f>
        <v>32.17</v>
      </c>
      <c r="H258" s="2">
        <f>RTD("cqg.rtd", ,"ContractData",A258, "Low",, "T")</f>
        <v>31.2</v>
      </c>
      <c r="I258" s="4">
        <f>IFERROR(RTD("cqg.rtd",,"StudyData",A258, "PCB","BaseType=Index,Index=1", "Close", "W","0","all",,,,"T")/100,"")</f>
        <v>1.2982900569981004E-2</v>
      </c>
      <c r="J258" s="4">
        <f>IFERROR(RTD("cqg.rtd",,"StudyData",A258, "PCB","BaseType=Index,Index=1", "Close", "M","0","all",,,,"T")/100,"")</f>
        <v>8.0743243243243265E-2</v>
      </c>
      <c r="K258" s="4">
        <f>IFERROR(RTD("cqg.rtd",,"StudyData",A258, "PCB","BaseType=Index,Index=1", "Close", "Q","0","all",,,,"T")/100,"")</f>
        <v>0.2122015915119364</v>
      </c>
      <c r="L258" s="4">
        <f>IFERROR(RTD("cqg.rtd",,"StudyData",A258, "PCB","BaseType=Index,Index=1", "Close", "A","0","all",,,,"T")/100,"")</f>
        <v>0.21773886562618966</v>
      </c>
      <c r="M258" s="6">
        <f>RTD("cqg.rtd", ,"ContractData",A258, "T_CVol",, "T")</f>
        <v>938964.77290400001</v>
      </c>
      <c r="N258" s="8">
        <f xml:space="preserve"> IFERROR(M258/RTD("cqg.rtd",,"StudyData", $A258, "MA", "InputChoice=Vol,MAType=Sim,Period=21", "MA","D","-1","all",,,,"T"),"")</f>
        <v>0.17932775583387431</v>
      </c>
      <c r="O258" s="9">
        <f>IFERROR(D258/RTD("cqg.rtd",,"StudyData","ATR("&amp;A258&amp;",MAType:=Sim,Period:=21)","Bar",, "Close", "D",,,,,,"T"),"")</f>
        <v>0.42878486055349829</v>
      </c>
      <c r="P258" s="10">
        <f xml:space="preserve"> RTD("cqg.rtd",,"StudyData", $A258, "MA", "InputChoice=Close,MAType=Sim,Period=21", "MA","D",,"all",,,,"T")</f>
        <v>30.198095238099999</v>
      </c>
      <c r="Q258" s="2">
        <f xml:space="preserve"> RTD("cqg.rtd",,"StudyData",$A258, "StdDev", "InputChoice=Close,Period1=21", "STDDEV","D",,"all",,,,"T")</f>
        <v>1.1302196121999999</v>
      </c>
      <c r="R258" s="2">
        <f t="shared" si="4"/>
        <v>1.5854482992132981</v>
      </c>
    </row>
    <row r="259" spans="1:18" x14ac:dyDescent="0.3">
      <c r="A259" t="s">
        <v>337</v>
      </c>
      <c r="B259" t="str">
        <f>PROPER(RTD("cqg.rtd", ,"ContractData",A259, "LongDescription",, "T"))</f>
        <v>Jacobs Solutions Inc.</v>
      </c>
      <c r="C259" s="2">
        <f>RTD("cqg.rtd", ,"ContractData",A259, "LastTrade",, "T")</f>
        <v>146.6</v>
      </c>
      <c r="D259" s="2">
        <f>RTD("cqg.rtd", ,"ContractData",A259, "NetLastTrade",, "T")</f>
        <v>1.5300000000000011</v>
      </c>
      <c r="E259" s="4">
        <f>IFERROR(RTD("cqg.rtd", ,"ContractData",A259, "PerCentNetLastTrade",, "T")/100,"")</f>
        <v>1.0546632660095125E-2</v>
      </c>
      <c r="F259" s="2">
        <f>RTD("cqg.rtd", ,"ContractData",A259, "Open",, "T")</f>
        <v>144.91</v>
      </c>
      <c r="G259" s="2">
        <f>RTD("cqg.rtd", ,"ContractData",A259, "High",, "T")</f>
        <v>147.59</v>
      </c>
      <c r="H259" s="2">
        <f>RTD("cqg.rtd", ,"ContractData",A259, "Low",, "T")</f>
        <v>144.91</v>
      </c>
      <c r="I259" s="4">
        <f>IFERROR(RTD("cqg.rtd",,"StudyData",A259, "PCB","BaseType=Index,Index=1", "Close", "W","0","all",,,,"T")/100,"")</f>
        <v>1.0546632660095135E-2</v>
      </c>
      <c r="J259" s="4">
        <f>IFERROR(RTD("cqg.rtd",,"StudyData",A259, "PCB","BaseType=Index,Index=1", "Close", "M","0","all",,,,"T")/100,"")</f>
        <v>8.648929074334831E-2</v>
      </c>
      <c r="K259" s="4">
        <f>IFERROR(RTD("cqg.rtd",,"StudyData",A259, "PCB","BaseType=Index,Index=1", "Close", "Q","0","all",,,,"T")/100,"")</f>
        <v>0.16349206349206344</v>
      </c>
      <c r="L259" s="4">
        <f>IFERROR(RTD("cqg.rtd",,"StudyData",A259, "PCB","BaseType=Index,Index=1", "Close", "A","0","all",,,,"T")/100,"")</f>
        <v>0.10674920730786643</v>
      </c>
      <c r="M259" s="6">
        <f>RTD("cqg.rtd", ,"ContractData",A259, "T_CVol",, "T")</f>
        <v>199771.96248700001</v>
      </c>
      <c r="N259" s="8">
        <f xml:space="preserve"> IFERROR(M259/RTD("cqg.rtd",,"StudyData", $A259, "MA", "InputChoice=Vol,MAType=Sim,Period=21", "MA","D","-1","all",,,,"T"),"")</f>
        <v>0.22067746082318884</v>
      </c>
      <c r="O259" s="9">
        <f>IFERROR(D259/RTD("cqg.rtd",,"StudyData","ATR("&amp;A259&amp;",MAType:=Sim,Period:=21)","Bar",, "Close", "D",,,,,,"T"),"")</f>
        <v>0.39101861993000009</v>
      </c>
      <c r="P259" s="10">
        <f xml:space="preserve"> RTD("cqg.rtd",,"StudyData", $A259, "MA", "InputChoice=Close,MAType=Sim,Period=21", "MA","D",,"all",,,,"T")</f>
        <v>135.56714285710001</v>
      </c>
      <c r="Q259" s="2">
        <f xml:space="preserve"> RTD("cqg.rtd",,"StudyData",$A259, "StdDev", "InputChoice=Close,Period1=21", "STDDEV","D",,"all",,,,"T")</f>
        <v>5.9915338229000001</v>
      </c>
      <c r="R259" s="2">
        <f t="shared" si="4"/>
        <v>1.8414078045811486</v>
      </c>
    </row>
    <row r="260" spans="1:18" x14ac:dyDescent="0.3">
      <c r="A260" t="s">
        <v>338</v>
      </c>
      <c r="B260" t="str">
        <f>PROPER(RTD("cqg.rtd", ,"ContractData",A260, "LongDescription",, "T"))</f>
        <v>J B Hunt Transport C</v>
      </c>
      <c r="C260" s="2">
        <f>RTD("cqg.rtd", ,"ContractData",A260, "LastTrade",, "T")</f>
        <v>266.52</v>
      </c>
      <c r="D260" s="2">
        <f>RTD("cqg.rtd", ,"ContractData",A260, "NetLastTrade",, "T")</f>
        <v>-2</v>
      </c>
      <c r="E260" s="4">
        <f>IFERROR(RTD("cqg.rtd", ,"ContractData",A260, "PerCentNetLastTrade",, "T")/100,"")</f>
        <v>-7.448234768359898E-3</v>
      </c>
      <c r="F260" s="2">
        <f>RTD("cqg.rtd", ,"ContractData",A260, "Open",, "T")</f>
        <v>266.58</v>
      </c>
      <c r="G260" s="2">
        <f>RTD("cqg.rtd", ,"ContractData",A260, "High",, "T")</f>
        <v>272.14999999999998</v>
      </c>
      <c r="H260" s="2">
        <f>RTD("cqg.rtd", ,"ContractData",A260, "Low",, "T")</f>
        <v>265.35000000000002</v>
      </c>
      <c r="I260" s="4">
        <f>IFERROR(RTD("cqg.rtd",,"StudyData",A260, "PCB","BaseType=Index,Index=1", "Close", "W","0","all",,,,"T")/100,"")</f>
        <v>-7.4482347683598989E-3</v>
      </c>
      <c r="J260" s="4">
        <f>IFERROR(RTD("cqg.rtd",,"StudyData",A260, "PCB","BaseType=Index,Index=1", "Close", "M","0","all",,,,"T")/100,"")</f>
        <v>-1.9245630174793076E-2</v>
      </c>
      <c r="K260" s="4">
        <f>IFERROR(RTD("cqg.rtd",,"StudyData",A260, "PCB","BaseType=Index,Index=1", "Close", "Q","0","all",,,,"T")/100,"")</f>
        <v>-7.9155581660505223E-2</v>
      </c>
      <c r="L260" s="4">
        <f>IFERROR(RTD("cqg.rtd",,"StudyData",A260, "PCB","BaseType=Index,Index=1", "Close", "A","0","all",,,,"T")/100,"")</f>
        <v>0.37141092929916625</v>
      </c>
      <c r="M260" s="6">
        <f>RTD("cqg.rtd", ,"ContractData",A260, "T_CVol",, "T")</f>
        <v>163096.93873600001</v>
      </c>
      <c r="N260" s="8">
        <f xml:space="preserve"> IFERROR(M260/RTD("cqg.rtd",,"StudyData", $A260, "MA", "InputChoice=Vol,MAType=Sim,Period=21", "MA","D","-1","all",,,,"T"),"")</f>
        <v>0.15387121805704676</v>
      </c>
      <c r="O260" s="9">
        <f>IFERROR(D260/RTD("cqg.rtd",,"StudyData","ATR("&amp;A260&amp;",MAType:=Sim,Period:=21)","Bar",, "Close", "D",,,,,,"T"),"")</f>
        <v>-0.23908464735123394</v>
      </c>
      <c r="P260" s="10">
        <f xml:space="preserve"> RTD("cqg.rtd",,"StudyData", $A260, "MA", "InputChoice=Close,MAType=Sim,Period=21", "MA","D",,"all",,,,"T")</f>
        <v>279.79857142859998</v>
      </c>
      <c r="Q260" s="2">
        <f xml:space="preserve"> RTD("cqg.rtd",,"StudyData",$A260, "StdDev", "InputChoice=Close,Period1=21", "STDDEV","D",,"all",,,,"T")</f>
        <v>9.8185763130999995</v>
      </c>
      <c r="R260" s="2">
        <f t="shared" si="4"/>
        <v>-1.3523927507579341</v>
      </c>
    </row>
    <row r="261" spans="1:18" x14ac:dyDescent="0.3">
      <c r="A261" t="s">
        <v>339</v>
      </c>
      <c r="B261" t="str">
        <f>PROPER(RTD("cqg.rtd", ,"ContractData",A261, "LongDescription",, "T"))</f>
        <v>Jabil Inc.</v>
      </c>
      <c r="C261" s="2">
        <f>RTD("cqg.rtd", ,"ContractData",A261, "LastTrade",, "T")</f>
        <v>343.38</v>
      </c>
      <c r="D261" s="2">
        <f>RTD("cqg.rtd", ,"ContractData",A261, "NetLastTrade",, "T")</f>
        <v>2.1599999999999682</v>
      </c>
      <c r="E261" s="4">
        <f>IFERROR(RTD("cqg.rtd", ,"ContractData",A261, "PerCentNetLastTrade",, "T")/100,"")</f>
        <v>6.3302268331281875E-3</v>
      </c>
      <c r="F261" s="2">
        <f>RTD("cqg.rtd", ,"ContractData",A261, "Open",, "T")</f>
        <v>345.04</v>
      </c>
      <c r="G261" s="2">
        <f>RTD("cqg.rtd", ,"ContractData",A261, "High",, "T")</f>
        <v>349.25</v>
      </c>
      <c r="H261" s="2">
        <f>RTD("cqg.rtd", ,"ContractData",A261, "Low",, "T")</f>
        <v>341.22</v>
      </c>
      <c r="I261" s="4">
        <f>IFERROR(RTD("cqg.rtd",,"StudyData",A261, "PCB","BaseType=Index,Index=1", "Close", "W","0","all",,,,"T")/100,"")</f>
        <v>6.3302268331280939E-3</v>
      </c>
      <c r="J261" s="4">
        <f>IFERROR(RTD("cqg.rtd",,"StudyData",A261, "PCB","BaseType=Index,Index=1", "Close", "M","0","all",,,,"T")/100,"")</f>
        <v>8.9922234565941853E-2</v>
      </c>
      <c r="K261" s="4">
        <f>IFERROR(RTD("cqg.rtd",,"StudyData",A261, "PCB","BaseType=Index,Index=1", "Close", "Q","0","all",,,,"T")/100,"")</f>
        <v>-0.10921448583584109</v>
      </c>
      <c r="L261" s="4">
        <f>IFERROR(RTD("cqg.rtd",,"StudyData",A261, "PCB","BaseType=Index,Index=1", "Close", "A","0","all",,,,"T")/100,"")</f>
        <v>0.50592053328655373</v>
      </c>
      <c r="M261" s="6">
        <f>RTD("cqg.rtd", ,"ContractData",A261, "T_CVol",, "T")</f>
        <v>160858.48418999999</v>
      </c>
      <c r="N261" s="8">
        <f xml:space="preserve"> IFERROR(M261/RTD("cqg.rtd",,"StudyData", $A261, "MA", "InputChoice=Vol,MAType=Sim,Period=21", "MA","D","-1","all",,,,"T"),"")</f>
        <v>0.15142358835253694</v>
      </c>
      <c r="O261" s="9">
        <f>IFERROR(D261/RTD("cqg.rtd",,"StudyData","ATR("&amp;A261&amp;",MAType:=Sim,Period:=21)","Bar",, "Close", "D",,,,,,"T"),"")</f>
        <v>0.14143177849820016</v>
      </c>
      <c r="P261" s="10">
        <f xml:space="preserve"> RTD("cqg.rtd",,"StudyData", $A261, "MA", "InputChoice=Close,MAType=Sim,Period=21", "MA","D",,"all",,,,"T")</f>
        <v>319.29619047620002</v>
      </c>
      <c r="Q261" s="2">
        <f xml:space="preserve"> RTD("cqg.rtd",,"StudyData",$A261, "StdDev", "InputChoice=Close,Period1=21", "STDDEV","D",,"all",,,,"T")</f>
        <v>15.093940593199999</v>
      </c>
      <c r="R261" s="2">
        <f t="shared" si="4"/>
        <v>1.5955945616116984</v>
      </c>
    </row>
    <row r="262" spans="1:18" x14ac:dyDescent="0.3">
      <c r="A262" t="s">
        <v>340</v>
      </c>
      <c r="B262" t="str">
        <f>PROPER(RTD("cqg.rtd", ,"ContractData",A262, "LongDescription",, "T"))</f>
        <v>Johnson Controls International Plc</v>
      </c>
      <c r="C262" s="2">
        <f>RTD("cqg.rtd", ,"ContractData",A262, "LastTrade",, "T")</f>
        <v>151.75</v>
      </c>
      <c r="D262" s="2">
        <f>RTD("cqg.rtd", ,"ContractData",A262, "NetLastTrade",, "T")</f>
        <v>-0.46000000000000796</v>
      </c>
      <c r="E262" s="4">
        <f>IFERROR(RTD("cqg.rtd", ,"ContractData",A262, "PerCentNetLastTrade",, "T")/100,"")</f>
        <v>-3.0221404638328623E-3</v>
      </c>
      <c r="F262" s="2">
        <f>RTD("cqg.rtd", ,"ContractData",A262, "Open",, "T")</f>
        <v>153.30000000000001</v>
      </c>
      <c r="G262" s="2">
        <f>RTD("cqg.rtd", ,"ContractData",A262, "High",, "T")</f>
        <v>153.81</v>
      </c>
      <c r="H262" s="2">
        <f>RTD("cqg.rtd", ,"ContractData",A262, "Low",, "T")</f>
        <v>150.33000000000001</v>
      </c>
      <c r="I262" s="4">
        <f>IFERROR(RTD("cqg.rtd",,"StudyData",A262, "PCB","BaseType=Index,Index=1", "Close", "W","0","all",,,,"T")/100,"")</f>
        <v>-3.0221404638329148E-3</v>
      </c>
      <c r="J262" s="4">
        <f>IFERROR(RTD("cqg.rtd",,"StudyData",A262, "PCB","BaseType=Index,Index=1", "Close", "M","0","all",,,,"T")/100,"")</f>
        <v>3.4706123005591186E-2</v>
      </c>
      <c r="K262" s="4">
        <f>IFERROR(RTD("cqg.rtd",,"StudyData",A262, "PCB","BaseType=Index,Index=1", "Close", "Q","0","all",,,,"T")/100,"")</f>
        <v>3.8601054000410549E-2</v>
      </c>
      <c r="L262" s="4">
        <f>IFERROR(RTD("cqg.rtd",,"StudyData",A262, "PCB","BaseType=Index,Index=1", "Close", "A","0","all",,,,"T")/100,"")</f>
        <v>0.26722338204592899</v>
      </c>
      <c r="M262" s="6">
        <f>RTD("cqg.rtd", ,"ContractData",A262, "T_CVol",, "T")</f>
        <v>497588.746147</v>
      </c>
      <c r="N262" s="8">
        <f xml:space="preserve"> IFERROR(M262/RTD("cqg.rtd",,"StudyData", $A262, "MA", "InputChoice=Vol,MAType=Sim,Period=21", "MA","D","-1","all",,,,"T"),"")</f>
        <v>0.14058147318639228</v>
      </c>
      <c r="O262" s="9">
        <f>IFERROR(D262/RTD("cqg.rtd",,"StudyData","ATR("&amp;A262&amp;",MAType:=Sim,Period:=21)","Bar",, "Close", "D",,,,,,"T"),"")</f>
        <v>-9.666766736657828E-2</v>
      </c>
      <c r="P262" s="10">
        <f xml:space="preserve"> RTD("cqg.rtd",,"StudyData", $A262, "MA", "InputChoice=Close,MAType=Sim,Period=21", "MA","D",,"all",,,,"T")</f>
        <v>145.22285714290001</v>
      </c>
      <c r="Q262" s="2">
        <f xml:space="preserve"> RTD("cqg.rtd",,"StudyData",$A262, "StdDev", "InputChoice=Close,Period1=21", "STDDEV","D",,"all",,,,"T")</f>
        <v>4.8501518315999999</v>
      </c>
      <c r="R262" s="2">
        <f t="shared" si="4"/>
        <v>1.3457605212632637</v>
      </c>
    </row>
    <row r="263" spans="1:18" x14ac:dyDescent="0.3">
      <c r="A263" t="s">
        <v>341</v>
      </c>
      <c r="B263" t="str">
        <f>PROPER(RTD("cqg.rtd", ,"ContractData",A263, "LongDescription",, "T"))</f>
        <v>Jack Henry &amp; Assoc</v>
      </c>
      <c r="C263" s="2">
        <f>RTD("cqg.rtd", ,"ContractData",A263, "LastTrade",, "T")</f>
        <v>154.82</v>
      </c>
      <c r="D263" s="2">
        <f>RTD("cqg.rtd", ,"ContractData",A263, "NetLastTrade",, "T")</f>
        <v>-1.1300000000000239</v>
      </c>
      <c r="E263" s="4">
        <f>IFERROR(RTD("cqg.rtd", ,"ContractData",A263, "PerCentNetLastTrade",, "T")/100,"")</f>
        <v>-7.245912151330555E-3</v>
      </c>
      <c r="F263" s="2">
        <f>RTD("cqg.rtd", ,"ContractData",A263, "Open",, "T")</f>
        <v>151.95000000000002</v>
      </c>
      <c r="G263" s="2">
        <f>RTD("cqg.rtd", ,"ContractData",A263, "High",, "T")</f>
        <v>155.89000000000001</v>
      </c>
      <c r="H263" s="2">
        <f>RTD("cqg.rtd", ,"ContractData",A263, "Low",, "T")</f>
        <v>151.95000000000002</v>
      </c>
      <c r="I263" s="4">
        <f>IFERROR(RTD("cqg.rtd",,"StudyData",A263, "PCB","BaseType=Index,Index=1", "Close", "W","0","all",,,,"T")/100,"")</f>
        <v>-7.2459121513307068E-3</v>
      </c>
      <c r="J263" s="4">
        <f>IFERROR(RTD("cqg.rtd",,"StudyData",A263, "PCB","BaseType=Index,Index=1", "Close", "M","0","all",,,,"T")/100,"")</f>
        <v>5.0636198390028638E-3</v>
      </c>
      <c r="K263" s="4">
        <f>IFERROR(RTD("cqg.rtd",,"StudyData",A263, "PCB","BaseType=Index,Index=1", "Close", "Q","0","all",,,,"T")/100,"")</f>
        <v>0.1240017424132422</v>
      </c>
      <c r="L263" s="4">
        <f>IFERROR(RTD("cqg.rtd",,"StudyData",A263, "PCB","BaseType=Index,Index=1", "Close", "A","0","all",,,,"T")/100,"")</f>
        <v>-0.15157825515124942</v>
      </c>
      <c r="M263" s="6">
        <f>RTD("cqg.rtd", ,"ContractData",A263, "T_CVol",, "T")</f>
        <v>147401.34914100001</v>
      </c>
      <c r="N263" s="8">
        <f xml:space="preserve"> IFERROR(M263/RTD("cqg.rtd",,"StudyData", $A263, "MA", "InputChoice=Vol,MAType=Sim,Period=21", "MA","D","-1","all",,,,"T"),"")</f>
        <v>0.1444458848445189</v>
      </c>
      <c r="O263" s="9">
        <f>IFERROR(D263/RTD("cqg.rtd",,"StudyData","ATR("&amp;A263&amp;",MAType:=Sim,Period:=21)","Bar",, "Close", "D",,,,,,"T"),"")</f>
        <v>-0.22578496669666864</v>
      </c>
      <c r="P263" s="10">
        <f xml:space="preserve"> RTD("cqg.rtd",,"StudyData", $A263, "MA", "InputChoice=Close,MAType=Sim,Period=21", "MA","D",,"all",,,,"T")</f>
        <v>152.96</v>
      </c>
      <c r="Q263" s="2">
        <f xml:space="preserve"> RTD("cqg.rtd",,"StudyData",$A263, "StdDev", "InputChoice=Close,Period1=21", "STDDEV","D",,"all",,,,"T")</f>
        <v>3.9179975449</v>
      </c>
      <c r="R263" s="2">
        <f t="shared" si="4"/>
        <v>0.47473230360267071</v>
      </c>
    </row>
    <row r="264" spans="1:18" x14ac:dyDescent="0.3">
      <c r="A264" t="s">
        <v>342</v>
      </c>
      <c r="B264" t="str">
        <f>PROPER(RTD("cqg.rtd", ,"ContractData",A264, "LongDescription",, "T"))</f>
        <v>Johnson &amp; Johnson</v>
      </c>
      <c r="C264" s="2">
        <f>RTD("cqg.rtd", ,"ContractData",A264, "LastTrade",, "T")</f>
        <v>259.95999999999998</v>
      </c>
      <c r="D264" s="2">
        <f>RTD("cqg.rtd", ,"ContractData",A264, "NetLastTrade",, "T")</f>
        <v>0.71999999999997044</v>
      </c>
      <c r="E264" s="4">
        <f>IFERROR(RTD("cqg.rtd", ,"ContractData",A264, "PerCentNetLastTrade",, "T")/100,"")</f>
        <v>2.7773491745101066E-3</v>
      </c>
      <c r="F264" s="2">
        <f>RTD("cqg.rtd", ,"ContractData",A264, "Open",, "T")</f>
        <v>259.06</v>
      </c>
      <c r="G264" s="2">
        <f>RTD("cqg.rtd", ,"ContractData",A264, "High",, "T")</f>
        <v>261.05</v>
      </c>
      <c r="H264" s="2">
        <f>RTD("cqg.rtd", ,"ContractData",A264, "Low",, "T")</f>
        <v>258.55</v>
      </c>
      <c r="I264" s="4">
        <f>IFERROR(RTD("cqg.rtd",,"StudyData",A264, "PCB","BaseType=Index,Index=1", "Close", "W","0","all",,,,"T")/100,"")</f>
        <v>2.7773491745099921E-3</v>
      </c>
      <c r="J264" s="4">
        <f>IFERROR(RTD("cqg.rtd",,"StudyData",A264, "PCB","BaseType=Index,Index=1", "Close", "M","0","all",,,,"T")/100,"")</f>
        <v>1.4082309342695365E-2</v>
      </c>
      <c r="K264" s="4">
        <f>IFERROR(RTD("cqg.rtd",,"StudyData",A264, "PCB","BaseType=Index,Index=1", "Close", "Q","0","all",,,,"T")/100,"")</f>
        <v>2.3585462849942833E-2</v>
      </c>
      <c r="L264" s="4">
        <f>IFERROR(RTD("cqg.rtd",,"StudyData",A264, "PCB","BaseType=Index,Index=1", "Close", "A","0","all",,,,"T")/100,"")</f>
        <v>0.25614882821937646</v>
      </c>
      <c r="M264" s="6">
        <f>RTD("cqg.rtd", ,"ContractData",A264, "T_CVol",, "T")</f>
        <v>2499187.413745</v>
      </c>
      <c r="N264" s="8">
        <f xml:space="preserve"> IFERROR(M264/RTD("cqg.rtd",,"StudyData", $A264, "MA", "InputChoice=Vol,MAType=Sim,Period=21", "MA","D","-1","all",,,,"T"),"")</f>
        <v>0.31145781610718715</v>
      </c>
      <c r="O264" s="9">
        <f>IFERROR(D264/RTD("cqg.rtd",,"StudyData","ATR("&amp;A264&amp;",MAType:=Sim,Period:=21)","Bar",, "Close", "D",,,,,,"T"),"")</f>
        <v>0.11842105263157408</v>
      </c>
      <c r="P264" s="10">
        <f xml:space="preserve"> RTD("cqg.rtd",,"StudyData", $A264, "MA", "InputChoice=Close,MAType=Sim,Period=21", "MA","D",,"all",,,,"T")</f>
        <v>256.80333333329997</v>
      </c>
      <c r="Q264" s="2">
        <f xml:space="preserve"> RTD("cqg.rtd",,"StudyData",$A264, "StdDev", "InputChoice=Close,Period1=21", "STDDEV","D",,"all",,,,"T")</f>
        <v>5.3657301756000004</v>
      </c>
      <c r="R264" s="2">
        <f t="shared" si="4"/>
        <v>0.58830141721522999</v>
      </c>
    </row>
    <row r="265" spans="1:18" x14ac:dyDescent="0.3">
      <c r="A265" t="s">
        <v>343</v>
      </c>
      <c r="B265" t="str">
        <f>PROPER(RTD("cqg.rtd", ,"ContractData",A265, "LongDescription",, "T"))</f>
        <v>Jpmorgan Chase &amp; Co.</v>
      </c>
      <c r="C265" s="2">
        <f>RTD("cqg.rtd", ,"ContractData",A265, "LastTrade",, "T")</f>
        <v>358.63</v>
      </c>
      <c r="D265" s="2">
        <f>RTD("cqg.rtd", ,"ContractData",A265, "NetLastTrade",, "T")</f>
        <v>1.1100000000000136</v>
      </c>
      <c r="E265" s="4">
        <f>IFERROR(RTD("cqg.rtd", ,"ContractData",A265, "PerCentNetLastTrade",, "T")/100,"")</f>
        <v>3.104721414186619E-3</v>
      </c>
      <c r="F265" s="2">
        <f>RTD("cqg.rtd", ,"ContractData",A265, "Open",, "T")</f>
        <v>357.96</v>
      </c>
      <c r="G265" s="2">
        <f>RTD("cqg.rtd", ,"ContractData",A265, "High",, "T")</f>
        <v>359.99</v>
      </c>
      <c r="H265" s="2">
        <f>RTD("cqg.rtd", ,"ContractData",A265, "Low",, "T")</f>
        <v>356.5</v>
      </c>
      <c r="I265" s="4">
        <f>IFERROR(RTD("cqg.rtd",,"StudyData",A265, "PCB","BaseType=Index,Index=1", "Close", "W","0","all",,,,"T")/100,"")</f>
        <v>3.1047214141866576E-3</v>
      </c>
      <c r="J265" s="4">
        <f>IFERROR(RTD("cqg.rtd",,"StudyData",A265, "PCB","BaseType=Index,Index=1", "Close", "M","0","all",,,,"T")/100,"")</f>
        <v>1.9443417948207663E-2</v>
      </c>
      <c r="K265" s="4">
        <f>IFERROR(RTD("cqg.rtd",,"StudyData",A265, "PCB","BaseType=Index,Index=1", "Close", "Q","0","all",,,,"T")/100,"")</f>
        <v>9.562215501176187E-2</v>
      </c>
      <c r="L265" s="4">
        <f>IFERROR(RTD("cqg.rtd",,"StudyData",A265, "PCB","BaseType=Index,Index=1", "Close", "A","0","all",,,,"T")/100,"")</f>
        <v>0.11299733101607586</v>
      </c>
      <c r="M265" s="6">
        <f>RTD("cqg.rtd", ,"ContractData",A265, "T_CVol",, "T")</f>
        <v>1563297.4320360001</v>
      </c>
      <c r="N265" s="8">
        <f xml:space="preserve"> IFERROR(M265/RTD("cqg.rtd",,"StudyData", $A265, "MA", "InputChoice=Vol,MAType=Sim,Period=21", "MA","D","-1","all",,,,"T"),"")</f>
        <v>0.19531509593447946</v>
      </c>
      <c r="O265" s="9">
        <f>IFERROR(D265/RTD("cqg.rtd",,"StudyData","ATR("&amp;A265&amp;",MAType:=Sim,Period:=21)","Bar",, "Close", "D",,,,,,"T"),"")</f>
        <v>0.14827301062254711</v>
      </c>
      <c r="P265" s="10">
        <f xml:space="preserve"> RTD("cqg.rtd",,"StudyData", $A265, "MA", "InputChoice=Close,MAType=Sim,Period=21", "MA","D",,"all",,,,"T")</f>
        <v>349.8433333333</v>
      </c>
      <c r="Q265" s="2">
        <f xml:space="preserve"> RTD("cqg.rtd",,"StudyData",$A265, "StdDev", "InputChoice=Close,Period1=21", "STDDEV","D",,"all",,,,"T")</f>
        <v>6.9985980454999996</v>
      </c>
      <c r="R265" s="2">
        <f t="shared" si="4"/>
        <v>1.2554895437022138</v>
      </c>
    </row>
    <row r="266" spans="1:18" x14ac:dyDescent="0.3">
      <c r="A266" t="s">
        <v>46</v>
      </c>
      <c r="B266" t="str">
        <f>PROPER(RTD("cqg.rtd", ,"ContractData",A266, "LongDescription",, "T"))</f>
        <v>Keurig Dr Pepper Inc</v>
      </c>
      <c r="C266" s="2">
        <f>RTD("cqg.rtd", ,"ContractData",A266, "LastTrade",, "T")</f>
        <v>29.18</v>
      </c>
      <c r="D266" s="2">
        <f>RTD("cqg.rtd", ,"ContractData",A266, "NetLastTrade",, "T")</f>
        <v>-0.83000000000000185</v>
      </c>
      <c r="E266" s="4">
        <f>IFERROR(RTD("cqg.rtd", ,"ContractData",A266, "PerCentNetLastTrade",, "T")/100,"")</f>
        <v>-2.7657447517494167E-2</v>
      </c>
      <c r="F266" s="2">
        <f>RTD("cqg.rtd", ,"ContractData",A266, "Open",, "T")</f>
        <v>29.75</v>
      </c>
      <c r="G266" s="2">
        <f>RTD("cqg.rtd", ,"ContractData",A266, "High",, "T")</f>
        <v>29.75</v>
      </c>
      <c r="H266" s="2">
        <f>RTD("cqg.rtd", ,"ContractData",A266, "Low",, "T")</f>
        <v>28.87</v>
      </c>
      <c r="I266" s="4">
        <f>IFERROR(RTD("cqg.rtd",,"StudyData",A266, "PCB","BaseType=Index,Index=1", "Close", "W","0","all",,,,"T")/100,"")</f>
        <v>-2.765744751749423E-2</v>
      </c>
      <c r="J266" s="4">
        <f>IFERROR(RTD("cqg.rtd",,"StudyData",A266, "PCB","BaseType=Index,Index=1", "Close", "M","0","all",,,,"T")/100,"")</f>
        <v>-6.2339331619537315E-2</v>
      </c>
      <c r="K266" s="4">
        <f>IFERROR(RTD("cqg.rtd",,"StudyData",A266, "PCB","BaseType=Index,Index=1", "Close", "Q","0","all",,,,"T")/100,"")</f>
        <v>-0.10846318362358703</v>
      </c>
      <c r="L266" s="4">
        <f>IFERROR(RTD("cqg.rtd",,"StudyData",A266, "PCB","BaseType=Index,Index=1", "Close", "A","0","all",,,,"T")/100,"")</f>
        <v>4.1770796144234137E-2</v>
      </c>
      <c r="M266" s="6">
        <f>RTD("cqg.rtd", ,"ContractData",A266, "T_CVol",, "T")</f>
        <v>3675255.9445620002</v>
      </c>
      <c r="N266" s="8">
        <f xml:space="preserve"> IFERROR(M266/RTD("cqg.rtd",,"StudyData", $A266, "MA", "InputChoice=Vol,MAType=Sim,Period=21", "MA","D","-1","all",,,,"T"),"")</f>
        <v>0.298051876682007</v>
      </c>
      <c r="O266" s="9">
        <f>IFERROR(D266/RTD("cqg.rtd",,"StudyData","ATR("&amp;A266&amp;",MAType:=Sim,Period:=21)","Bar",, "Close", "D",,,,,,"T"),"")</f>
        <v>-0.88074785243293285</v>
      </c>
      <c r="P266" s="10">
        <f xml:space="preserve"> RTD("cqg.rtd",,"StudyData", $A266, "MA", "InputChoice=Close,MAType=Sim,Period=21", "MA","D",,"all",,,,"T")</f>
        <v>30.568571428599999</v>
      </c>
      <c r="Q266" s="2">
        <f xml:space="preserve"> RTD("cqg.rtd",,"StudyData",$A266, "StdDev", "InputChoice=Close,Period1=21", "STDDEV","D",,"all",,,,"T")</f>
        <v>0.6382213806</v>
      </c>
      <c r="R266" s="2">
        <f t="shared" si="4"/>
        <v>-2.175689299682479</v>
      </c>
    </row>
    <row r="267" spans="1:18" x14ac:dyDescent="0.3">
      <c r="A267" t="s">
        <v>344</v>
      </c>
      <c r="B267" t="str">
        <f>PROPER(RTD("cqg.rtd", ,"ContractData",A267, "LongDescription",, "T"))</f>
        <v>Keycorp</v>
      </c>
      <c r="C267" s="2">
        <f>RTD("cqg.rtd", ,"ContractData",A267, "LastTrade",, "T")</f>
        <v>22.71</v>
      </c>
      <c r="D267" s="2">
        <f>RTD("cqg.rtd", ,"ContractData",A267, "NetLastTrade",, "T")</f>
        <v>-1.9999999999999574E-2</v>
      </c>
      <c r="E267" s="4">
        <f>IFERROR(RTD("cqg.rtd", ,"ContractData",A267, "PerCentNetLastTrade",, "T")/100,"")</f>
        <v>-8.7989441267047959E-4</v>
      </c>
      <c r="F267" s="2">
        <f>RTD("cqg.rtd", ,"ContractData",A267, "Open",, "T")</f>
        <v>22.63</v>
      </c>
      <c r="G267" s="2">
        <f>RTD("cqg.rtd", ,"ContractData",A267, "High",, "T")</f>
        <v>22.8</v>
      </c>
      <c r="H267" s="2">
        <f>RTD("cqg.rtd", ,"ContractData",A267, "Low",, "T")</f>
        <v>22.56</v>
      </c>
      <c r="I267" s="4">
        <f>IFERROR(RTD("cqg.rtd",,"StudyData",A267, "PCB","BaseType=Index,Index=1", "Close", "W","0","all",,,,"T")/100,"")</f>
        <v>-8.7989441267046073E-4</v>
      </c>
      <c r="J267" s="4">
        <f>IFERROR(RTD("cqg.rtd",,"StudyData",A267, "PCB","BaseType=Index,Index=1", "Close", "M","0","all",,,,"T")/100,"")</f>
        <v>5.3120849933599376E-3</v>
      </c>
      <c r="K267" s="4">
        <f>IFERROR(RTD("cqg.rtd",,"StudyData",A267, "PCB","BaseType=Index,Index=1", "Close", "Q","0","all",,,,"T")/100,"")</f>
        <v>-1.4750542299349237E-2</v>
      </c>
      <c r="L267" s="4">
        <f>IFERROR(RTD("cqg.rtd",,"StudyData",A267, "PCB","BaseType=Index,Index=1", "Close", "A","0","all",,,,"T")/100,"")</f>
        <v>0.10029069767441862</v>
      </c>
      <c r="M267" s="6">
        <f>RTD("cqg.rtd", ,"ContractData",A267, "T_CVol",, "T")</f>
        <v>1655045.8804840001</v>
      </c>
      <c r="N267" s="8">
        <f xml:space="preserve"> IFERROR(M267/RTD("cqg.rtd",,"StudyData", $A267, "MA", "InputChoice=Vol,MAType=Sim,Period=21", "MA","D","-1","all",,,,"T"),"")</f>
        <v>0.15706518790176738</v>
      </c>
      <c r="O267" s="9">
        <f>IFERROR(D267/RTD("cqg.rtd",,"StudyData","ATR("&amp;A267&amp;",MAType:=Sim,Period:=21)","Bar",, "Close", "D",,,,,,"T"),"")</f>
        <v>-4.4164037850709083E-2</v>
      </c>
      <c r="P267" s="10">
        <f xml:space="preserve"> RTD("cqg.rtd",,"StudyData", $A267, "MA", "InputChoice=Close,MAType=Sim,Period=21", "MA","D",,"all",,,,"T")</f>
        <v>22.950476190500002</v>
      </c>
      <c r="Q267" s="2">
        <f xml:space="preserve"> RTD("cqg.rtd",,"StudyData",$A267, "StdDev", "InputChoice=Close,Period1=21", "STDDEV","D",,"all",,,,"T")</f>
        <v>0.41774309929999998</v>
      </c>
      <c r="R267" s="2">
        <f t="shared" si="4"/>
        <v>-0.57565568624104091</v>
      </c>
    </row>
    <row r="268" spans="1:18" x14ac:dyDescent="0.3">
      <c r="A268" t="s">
        <v>345</v>
      </c>
      <c r="B268" t="str">
        <f>PROPER(RTD("cqg.rtd", ,"ContractData",A268, "LongDescription",, "T"))</f>
        <v>Keysight Technologies Inc.</v>
      </c>
      <c r="C268" s="2">
        <f>RTD("cqg.rtd", ,"ContractData",A268, "LastTrade",, "T")</f>
        <v>340.79</v>
      </c>
      <c r="D268" s="2">
        <f>RTD("cqg.rtd", ,"ContractData",A268, "NetLastTrade",, "T")</f>
        <v>-0.18000000000000682</v>
      </c>
      <c r="E268" s="4">
        <f>IFERROR(RTD("cqg.rtd", ,"ContractData",A268, "PerCentNetLastTrade",, "T")/100,"")</f>
        <v>-5.2790568085168781E-4</v>
      </c>
      <c r="F268" s="2">
        <f>RTD("cqg.rtd", ,"ContractData",A268, "Open",, "T")</f>
        <v>344.77</v>
      </c>
      <c r="G268" s="2">
        <f>RTD("cqg.rtd", ,"ContractData",A268, "High",, "T")</f>
        <v>344.98</v>
      </c>
      <c r="H268" s="2">
        <f>RTD("cqg.rtd", ,"ContractData",A268, "Low",, "T")</f>
        <v>338.14</v>
      </c>
      <c r="I268" s="4">
        <f>IFERROR(RTD("cqg.rtd",,"StudyData",A268, "PCB","BaseType=Index,Index=1", "Close", "W","0","all",,,,"T")/100,"")</f>
        <v>-5.2790568085170787E-4</v>
      </c>
      <c r="J268" s="4">
        <f>IFERROR(RTD("cqg.rtd",,"StudyData",A268, "PCB","BaseType=Index,Index=1", "Close", "M","0","all",,,,"T")/100,"")</f>
        <v>6.8039363169111314E-2</v>
      </c>
      <c r="K268" s="4">
        <f>IFERROR(RTD("cqg.rtd",,"StudyData",A268, "PCB","BaseType=Index,Index=1", "Close", "Q","0","all",,,,"T")/100,"")</f>
        <v>-2.6508983917502133E-2</v>
      </c>
      <c r="L268" s="4">
        <f>IFERROR(RTD("cqg.rtd",,"StudyData",A268, "PCB","BaseType=Index,Index=1", "Close", "A","0","all",,,,"T")/100,"")</f>
        <v>0.67719868103745273</v>
      </c>
      <c r="M268" s="6">
        <f>RTD("cqg.rtd", ,"ContractData",A268, "T_CVol",, "T")</f>
        <v>214683.372695</v>
      </c>
      <c r="N268" s="8">
        <f xml:space="preserve"> IFERROR(M268/RTD("cqg.rtd",,"StudyData", $A268, "MA", "InputChoice=Vol,MAType=Sim,Period=21", "MA","D","-1","all",,,,"T"),"")</f>
        <v>0.18004020084401723</v>
      </c>
      <c r="O268" s="9">
        <f>IFERROR(D268/RTD("cqg.rtd",,"StudyData","ATR("&amp;A268&amp;",MAType:=Sim,Period:=21)","Bar",, "Close", "D",,,,,,"T"),"")</f>
        <v>-1.3672864067095438E-2</v>
      </c>
      <c r="P268" s="10">
        <f xml:space="preserve"> RTD("cqg.rtd",,"StudyData", $A268, "MA", "InputChoice=Close,MAType=Sim,Period=21", "MA","D",,"all",,,,"T")</f>
        <v>322.70047619050001</v>
      </c>
      <c r="Q268" s="2">
        <f xml:space="preserve"> RTD("cqg.rtd",,"StudyData",$A268, "StdDev", "InputChoice=Close,Period1=21", "STDDEV","D",,"all",,,,"T")</f>
        <v>11.688484555400001</v>
      </c>
      <c r="R268" s="2">
        <f t="shared" si="4"/>
        <v>1.5476363701180382</v>
      </c>
    </row>
    <row r="269" spans="1:18" x14ac:dyDescent="0.3">
      <c r="A269" t="s">
        <v>47</v>
      </c>
      <c r="B269" t="str">
        <f>PROPER(RTD("cqg.rtd", ,"ContractData",A269, "LongDescription",, "T"))</f>
        <v>Kraft Heinz Co Cmn</v>
      </c>
      <c r="C269" s="2">
        <f>RTD("cqg.rtd", ,"ContractData",A269, "LastTrade",, "T")</f>
        <v>24.79</v>
      </c>
      <c r="D269" s="2">
        <f>RTD("cqg.rtd", ,"ContractData",A269, "NetLastTrade",, "T")</f>
        <v>-0.53000000000000114</v>
      </c>
      <c r="E269" s="4">
        <f>IFERROR(RTD("cqg.rtd", ,"ContractData",A269, "PerCentNetLastTrade",, "T")/100,"")</f>
        <v>-2.0932069510268561E-2</v>
      </c>
      <c r="F269" s="2">
        <f>RTD("cqg.rtd", ,"ContractData",A269, "Open",, "T")</f>
        <v>25.25</v>
      </c>
      <c r="G269" s="2">
        <f>RTD("cqg.rtd", ,"ContractData",A269, "High",, "T")</f>
        <v>25.55</v>
      </c>
      <c r="H269" s="2">
        <f>RTD("cqg.rtd", ,"ContractData",A269, "Low",, "T")</f>
        <v>24.73</v>
      </c>
      <c r="I269" s="4">
        <f>IFERROR(RTD("cqg.rtd",,"StudyData",A269, "PCB","BaseType=Index,Index=1", "Close", "W","0","all",,,,"T")/100,"")</f>
        <v>-2.0932069510268606E-2</v>
      </c>
      <c r="J269" s="4">
        <f>IFERROR(RTD("cqg.rtd",,"StudyData",A269, "PCB","BaseType=Index,Index=1", "Close", "M","0","all",,,,"T")/100,"")</f>
        <v>-4.1005802707930458E-2</v>
      </c>
      <c r="K269" s="4">
        <f>IFERROR(RTD("cqg.rtd",,"StudyData",A269, "PCB","BaseType=Index,Index=1", "Close", "Q","0","all",,,,"T")/100,"")</f>
        <v>4.9534292972057498E-2</v>
      </c>
      <c r="L269" s="4">
        <f>IFERROR(RTD("cqg.rtd",,"StudyData",A269, "PCB","BaseType=Index,Index=1", "Close", "A","0","all",,,,"T")/100,"")</f>
        <v>2.2268041237113363E-2</v>
      </c>
      <c r="M269" s="6">
        <f>RTD("cqg.rtd", ,"ContractData",A269, "T_CVol",, "T")</f>
        <v>5322524.2913349997</v>
      </c>
      <c r="N269" s="8">
        <f xml:space="preserve"> IFERROR(M269/RTD("cqg.rtd",,"StudyData", $A269, "MA", "InputChoice=Vol,MAType=Sim,Period=21", "MA","D","-1","all",,,,"T"),"")</f>
        <v>0.36760262649829911</v>
      </c>
      <c r="O269" s="9">
        <f>IFERROR(D269/RTD("cqg.rtd",,"StudyData","ATR("&amp;A269&amp;",MAType:=Sim,Period:=21)","Bar",, "Close", "D",,,,,,"T"),"")</f>
        <v>-0.6277495769775352</v>
      </c>
      <c r="P269" s="10">
        <f xml:space="preserve"> RTD("cqg.rtd",,"StudyData", $A269, "MA", "InputChoice=Close,MAType=Sim,Period=21", "MA","D",,"all",,,,"T")</f>
        <v>25.8923809524</v>
      </c>
      <c r="Q269" s="2">
        <f xml:space="preserve"> RTD("cqg.rtd",,"StudyData",$A269, "StdDev", "InputChoice=Close,Period1=21", "STDDEV","D",,"all",,,,"T")</f>
        <v>0.70191509969999999</v>
      </c>
      <c r="R269" s="2">
        <f t="shared" si="4"/>
        <v>-1.570533178259252</v>
      </c>
    </row>
    <row r="270" spans="1:18" x14ac:dyDescent="0.3">
      <c r="A270" t="s">
        <v>346</v>
      </c>
      <c r="B270" t="str">
        <f>PROPER(RTD("cqg.rtd", ,"ContractData",A270, "LongDescription",, "T"))</f>
        <v>Kimco Realty Corp</v>
      </c>
      <c r="C270" s="2">
        <f>RTD("cqg.rtd", ,"ContractData",A270, "LastTrade",, "T")</f>
        <v>24.07</v>
      </c>
      <c r="D270" s="2">
        <f>RTD("cqg.rtd", ,"ContractData",A270, "NetLastTrade",, "T")</f>
        <v>-0.39000000000000057</v>
      </c>
      <c r="E270" s="4">
        <f>IFERROR(RTD("cqg.rtd", ,"ContractData",A270, "PerCentNetLastTrade",, "T")/100,"")</f>
        <v>-1.5944399018806215E-2</v>
      </c>
      <c r="F270" s="2">
        <f>RTD("cqg.rtd", ,"ContractData",A270, "Open",, "T")</f>
        <v>24.330000000000002</v>
      </c>
      <c r="G270" s="2">
        <f>RTD("cqg.rtd", ,"ContractData",A270, "High",, "T")</f>
        <v>24.400000000000002</v>
      </c>
      <c r="H270" s="2">
        <f>RTD("cqg.rtd", ,"ContractData",A270, "Low",, "T")</f>
        <v>23.96</v>
      </c>
      <c r="I270" s="4">
        <f>IFERROR(RTD("cqg.rtd",,"StudyData",A270, "PCB","BaseType=Index,Index=1", "Close", "W","0","all",,,,"T")/100,"")</f>
        <v>-1.5944399018806236E-2</v>
      </c>
      <c r="J270" s="4">
        <f>IFERROR(RTD("cqg.rtd",,"StudyData",A270, "PCB","BaseType=Index,Index=1", "Close", "M","0","all",,,,"T")/100,"")</f>
        <v>-5.5337519623233911E-2</v>
      </c>
      <c r="K270" s="4">
        <f>IFERROR(RTD("cqg.rtd",,"StudyData",A270, "PCB","BaseType=Index,Index=1", "Close", "Q","0","all",,,,"T")/100,"")</f>
        <v>-5.0493096646942848E-2</v>
      </c>
      <c r="L270" s="4">
        <f>IFERROR(RTD("cqg.rtd",,"StudyData",A270, "PCB","BaseType=Index,Index=1", "Close", "A","0","all",,,,"T")/100,"")</f>
        <v>0.1874691662555501</v>
      </c>
      <c r="M270" s="6">
        <f>RTD("cqg.rtd", ,"ContractData",A270, "T_CVol",, "T")</f>
        <v>1197851.914633</v>
      </c>
      <c r="N270" s="8">
        <f xml:space="preserve"> IFERROR(M270/RTD("cqg.rtd",,"StudyData", $A270, "MA", "InputChoice=Vol,MAType=Sim,Period=21", "MA","D","-1","all",,,,"T"),"")</f>
        <v>0.26238141305753931</v>
      </c>
      <c r="O270" s="9">
        <f>IFERROR(D270/RTD("cqg.rtd",,"StudyData","ATR("&amp;A270&amp;",MAType:=Sim,Period:=21)","Bar",, "Close", "D",,,,,,"T"),"")</f>
        <v>-0.77851711019215741</v>
      </c>
      <c r="P270" s="10">
        <f xml:space="preserve"> RTD("cqg.rtd",,"StudyData", $A270, "MA", "InputChoice=Close,MAType=Sim,Period=21", "MA","D",,"all",,,,"T")</f>
        <v>25.503809523800001</v>
      </c>
      <c r="Q270" s="2">
        <f xml:space="preserve"> RTD("cqg.rtd",,"StudyData",$A270, "StdDev", "InputChoice=Close,Period1=21", "STDDEV","D",,"all",,,,"T")</f>
        <v>0.65519518129999998</v>
      </c>
      <c r="R270" s="2">
        <f t="shared" si="4"/>
        <v>-2.1883700685269383</v>
      </c>
    </row>
    <row r="271" spans="1:18" x14ac:dyDescent="0.3">
      <c r="A271" t="s">
        <v>347</v>
      </c>
      <c r="B271" t="str">
        <f>PROPER(RTD("cqg.rtd", ,"ContractData",A271, "LongDescription",, "T"))</f>
        <v>Kkr &amp; Co. Inc.</v>
      </c>
      <c r="C271" s="2">
        <f>RTD("cqg.rtd", ,"ContractData",A271, "LastTrade",, "T")</f>
        <v>103.16</v>
      </c>
      <c r="D271" s="2">
        <f>RTD("cqg.rtd", ,"ContractData",A271, "NetLastTrade",, "T")</f>
        <v>0.34999999999999432</v>
      </c>
      <c r="E271" s="4">
        <f>IFERROR(RTD("cqg.rtd", ,"ContractData",A271, "PerCentNetLastTrade",, "T")/100,"")</f>
        <v>3.4043380994066724E-3</v>
      </c>
      <c r="F271" s="2">
        <f>RTD("cqg.rtd", ,"ContractData",A271, "Open",, "T")</f>
        <v>101.81</v>
      </c>
      <c r="G271" s="2">
        <f>RTD("cqg.rtd", ,"ContractData",A271, "High",, "T")</f>
        <v>103.25</v>
      </c>
      <c r="H271" s="2">
        <f>RTD("cqg.rtd", ,"ContractData",A271, "Low",, "T")</f>
        <v>101.15</v>
      </c>
      <c r="I271" s="4">
        <f>IFERROR(RTD("cqg.rtd",,"StudyData",A271, "PCB","BaseType=Index,Index=1", "Close", "W","0","all",,,,"T")/100,"")</f>
        <v>3.4043380994066169E-3</v>
      </c>
      <c r="J271" s="4">
        <f>IFERROR(RTD("cqg.rtd",,"StudyData",A271, "PCB","BaseType=Index,Index=1", "Close", "M","0","all",,,,"T")/100,"")</f>
        <v>1.7056097801439313E-2</v>
      </c>
      <c r="K271" s="4">
        <f>IFERROR(RTD("cqg.rtd",,"StudyData",A271, "PCB","BaseType=Index,Index=1", "Close", "Q","0","all",,,,"T")/100,"")</f>
        <v>0.12399215515362819</v>
      </c>
      <c r="L271" s="4">
        <f>IFERROR(RTD("cqg.rtd",,"StudyData",A271, "PCB","BaseType=Index,Index=1", "Close", "A","0","all",,,,"T")/100,"")</f>
        <v>-0.1907750235331033</v>
      </c>
      <c r="M271" s="6">
        <f>RTD("cqg.rtd", ,"ContractData",A271, "T_CVol",, "T")</f>
        <v>1813326.7595830001</v>
      </c>
      <c r="N271" s="8">
        <f xml:space="preserve"> IFERROR(M271/RTD("cqg.rtd",,"StudyData", $A271, "MA", "InputChoice=Vol,MAType=Sim,Period=21", "MA","D","-1","all",,,,"T"),"")</f>
        <v>0.43572299935665076</v>
      </c>
      <c r="O271" s="9">
        <f>IFERROR(D271/RTD("cqg.rtd",,"StudyData","ATR("&amp;A271&amp;",MAType:=Sim,Period:=21)","Bar",, "Close", "D",,,,,,"T"),"")</f>
        <v>9.8222637980337243E-2</v>
      </c>
      <c r="P271" s="10">
        <f xml:space="preserve"> RTD("cqg.rtd",,"StudyData", $A271, "MA", "InputChoice=Close,MAType=Sim,Period=21", "MA","D",,"all",,,,"T")</f>
        <v>100.92476190479999</v>
      </c>
      <c r="Q271" s="2">
        <f xml:space="preserve"> RTD("cqg.rtd",,"StudyData",$A271, "StdDev", "InputChoice=Close,Period1=21", "STDDEV","D",,"all",,,,"T")</f>
        <v>3.4337742930999999</v>
      </c>
      <c r="R271" s="2">
        <f t="shared" si="4"/>
        <v>0.65095661636573021</v>
      </c>
    </row>
    <row r="272" spans="1:18" x14ac:dyDescent="0.3">
      <c r="A272" t="s">
        <v>48</v>
      </c>
      <c r="B272" t="str">
        <f>PROPER(RTD("cqg.rtd", ,"ContractData",A272, "LongDescription",, "T"))</f>
        <v>Kla Cp Cmn Stk</v>
      </c>
      <c r="C272" s="2">
        <f>RTD("cqg.rtd", ,"ContractData",A272, "LastTrade",, "T")</f>
        <v>194.62</v>
      </c>
      <c r="D272" s="2">
        <f>RTD("cqg.rtd", ,"ContractData",A272, "NetLastTrade",, "T")</f>
        <v>-3.4900000000000091</v>
      </c>
      <c r="E272" s="4">
        <f>IFERROR(RTD("cqg.rtd", ,"ContractData",A272, "PerCentNetLastTrade",, "T")/100,"")</f>
        <v>-1.761647569532078E-2</v>
      </c>
      <c r="F272" s="2">
        <f>RTD("cqg.rtd", ,"ContractData",A272, "Open",, "T")</f>
        <v>204.78</v>
      </c>
      <c r="G272" s="2">
        <f>RTD("cqg.rtd", ,"ContractData",A272, "High",, "T")</f>
        <v>205.06</v>
      </c>
      <c r="H272" s="2">
        <f>RTD("cqg.rtd", ,"ContractData",A272, "Low",, "T")</f>
        <v>193.61</v>
      </c>
      <c r="I272" s="4">
        <f>IFERROR(RTD("cqg.rtd",,"StudyData",A272, "PCB","BaseType=Index,Index=1", "Close", "W","0","all",,,,"T")/100,"")</f>
        <v>-1.7616475695320828E-2</v>
      </c>
      <c r="J272" s="4">
        <f>IFERROR(RTD("cqg.rtd",,"StudyData",A272, "PCB","BaseType=Index,Index=1", "Close", "M","0","all",,,,"T")/100,"")</f>
        <v>6.4544360573241505E-2</v>
      </c>
      <c r="K272" s="4">
        <f>IFERROR(RTD("cqg.rtd",,"StudyData",A272, "PCB","BaseType=Index,Index=1", "Close", "Q","0","all",,,,"T")/100,"")</f>
        <v>-0.35494348878061716</v>
      </c>
      <c r="L272" s="4">
        <f>IFERROR(RTD("cqg.rtd",,"StudyData",A272, "PCB","BaseType=Index,Index=1", "Close", "A","0","all",,,,"T")/100,"")</f>
        <v>0.60181069958847744</v>
      </c>
      <c r="M272" s="6">
        <f>RTD("cqg.rtd", ,"ContractData",A272, "T_CVol",, "T")</f>
        <v>2769901.0756109999</v>
      </c>
      <c r="N272" s="8">
        <f xml:space="preserve"> IFERROR(M272/RTD("cqg.rtd",,"StudyData", $A272, "MA", "InputChoice=Vol,MAType=Sim,Period=21", "MA","D","-1","all",,,,"T"),"")</f>
        <v>0.23161898861576813</v>
      </c>
      <c r="O272" s="9">
        <f>IFERROR(D272/RTD("cqg.rtd",,"StudyData","ATR("&amp;A272&amp;",MAType:=Sim,Period:=21)","Bar",, "Close", "D",,,,,,"T"),"")</f>
        <v>-0.26372795969839802</v>
      </c>
      <c r="P272" s="10">
        <f xml:space="preserve"> RTD("cqg.rtd",,"StudyData", $A272, "MA", "InputChoice=Close,MAType=Sim,Period=21", "MA","D",,"all",,,,"T")</f>
        <v>202.99</v>
      </c>
      <c r="Q272" s="2">
        <f xml:space="preserve"> RTD("cqg.rtd",,"StudyData",$A272, "StdDev", "InputChoice=Close,Period1=21", "STDDEV","D",,"all",,,,"T")</f>
        <v>16.2220845939</v>
      </c>
      <c r="R272" s="2">
        <f t="shared" si="4"/>
        <v>-0.51596328150991033</v>
      </c>
    </row>
    <row r="273" spans="1:18" x14ac:dyDescent="0.3">
      <c r="A273" t="s">
        <v>348</v>
      </c>
      <c r="B273" t="str">
        <f>PROPER(RTD("cqg.rtd", ,"ContractData",A273, "LongDescription",, "T"))</f>
        <v>Kimberly Clark Cp</v>
      </c>
      <c r="C273" s="2">
        <f>RTD("cqg.rtd", ,"ContractData",A273, "LastTrade",, "T")</f>
        <v>108.03</v>
      </c>
      <c r="D273" s="2">
        <f>RTD("cqg.rtd", ,"ContractData",A273, "NetLastTrade",, "T")</f>
        <v>-1.6500000000000057</v>
      </c>
      <c r="E273" s="4">
        <f>IFERROR(RTD("cqg.rtd", ,"ContractData",A273, "PerCentNetLastTrade",, "T")/100,"")</f>
        <v>-1.5043763676148797E-2</v>
      </c>
      <c r="F273" s="2">
        <f>RTD("cqg.rtd", ,"ContractData",A273, "Open",, "T")</f>
        <v>108.37</v>
      </c>
      <c r="G273" s="2">
        <f>RTD("cqg.rtd", ,"ContractData",A273, "High",, "T")</f>
        <v>108.72</v>
      </c>
      <c r="H273" s="2">
        <f>RTD("cqg.rtd", ,"ContractData",A273, "Low",, "T")</f>
        <v>107.29</v>
      </c>
      <c r="I273" s="4">
        <f>IFERROR(RTD("cqg.rtd",,"StudyData",A273, "PCB","BaseType=Index,Index=1", "Close", "W","0","all",,,,"T")/100,"")</f>
        <v>-1.5043763676148847E-2</v>
      </c>
      <c r="J273" s="4">
        <f>IFERROR(RTD("cqg.rtd",,"StudyData",A273, "PCB","BaseType=Index,Index=1", "Close", "M","0","all",,,,"T")/100,"")</f>
        <v>-1.170981611929376E-2</v>
      </c>
      <c r="K273" s="4">
        <f>IFERROR(RTD("cqg.rtd",,"StudyData",A273, "PCB","BaseType=Index,Index=1", "Close", "Q","0","all",,,,"T")/100,"")</f>
        <v>-1.5851325498770111E-2</v>
      </c>
      <c r="L273" s="4">
        <f>IFERROR(RTD("cqg.rtd",,"StudyData",A273, "PCB","BaseType=Index,Index=1", "Close", "A","0","all",,,,"T")/100,"")</f>
        <v>7.0770145703241166E-2</v>
      </c>
      <c r="M273" s="6">
        <f>RTD("cqg.rtd", ,"ContractData",A273, "T_CVol",, "T")</f>
        <v>692069.64165699994</v>
      </c>
      <c r="N273" s="8">
        <f xml:space="preserve"> IFERROR(M273/RTD("cqg.rtd",,"StudyData", $A273, "MA", "InputChoice=Vol,MAType=Sim,Period=21", "MA","D","-1","all",,,,"T"),"")</f>
        <v>0.17661287474097237</v>
      </c>
      <c r="O273" s="9">
        <f>IFERROR(D273/RTD("cqg.rtd",,"StudyData","ATR("&amp;A273&amp;",MAType:=Sim,Period:=21)","Bar",, "Close", "D",,,,,,"T"),"")</f>
        <v>-0.48272499303360056</v>
      </c>
      <c r="P273" s="10">
        <f xml:space="preserve"> RTD("cqg.rtd",,"StudyData", $A273, "MA", "InputChoice=Close,MAType=Sim,Period=21", "MA","D",,"all",,,,"T")</f>
        <v>109.4476190476</v>
      </c>
      <c r="Q273" s="2">
        <f xml:space="preserve"> RTD("cqg.rtd",,"StudyData",$A273, "StdDev", "InputChoice=Close,Period1=21", "STDDEV","D",,"all",,,,"T")</f>
        <v>1.9082075976999999</v>
      </c>
      <c r="R273" s="2">
        <f t="shared" si="4"/>
        <v>-0.74290609119714379</v>
      </c>
    </row>
    <row r="274" spans="1:18" x14ac:dyDescent="0.3">
      <c r="A274" t="s">
        <v>349</v>
      </c>
      <c r="B274" t="str">
        <f>PROPER(RTD("cqg.rtd", ,"ContractData",A274, "LongDescription",, "T"))</f>
        <v>Kinder Morgan, Inc.</v>
      </c>
      <c r="C274" s="2">
        <f>RTD("cqg.rtd", ,"ContractData",A274, "LastTrade",, "T")</f>
        <v>31.03</v>
      </c>
      <c r="D274" s="2">
        <f>RTD("cqg.rtd", ,"ContractData",A274, "NetLastTrade",, "T")</f>
        <v>0.17999999999999972</v>
      </c>
      <c r="E274" s="4">
        <f>IFERROR(RTD("cqg.rtd", ,"ContractData",A274, "PerCentNetLastTrade",, "T")/100,"")</f>
        <v>5.8346839546191244E-3</v>
      </c>
      <c r="F274" s="2">
        <f>RTD("cqg.rtd", ,"ContractData",A274, "Open",, "T")</f>
        <v>31.080000000000002</v>
      </c>
      <c r="G274" s="2">
        <f>RTD("cqg.rtd", ,"ContractData",A274, "High",, "T")</f>
        <v>31.17</v>
      </c>
      <c r="H274" s="2">
        <f>RTD("cqg.rtd", ,"ContractData",A274, "Low",, "T")</f>
        <v>30.93</v>
      </c>
      <c r="I274" s="4">
        <f>IFERROR(RTD("cqg.rtd",,"StudyData",A274, "PCB","BaseType=Index,Index=1", "Close", "W","0","all",,,,"T")/100,"")</f>
        <v>5.8346839546191158E-3</v>
      </c>
      <c r="J274" s="4">
        <f>IFERROR(RTD("cqg.rtd",,"StudyData",A274, "PCB","BaseType=Index,Index=1", "Close", "M","0","all",,,,"T")/100,"")</f>
        <v>-3.5736482287134823E-2</v>
      </c>
      <c r="K274" s="4">
        <f>IFERROR(RTD("cqg.rtd",,"StudyData",A274, "PCB","BaseType=Index,Index=1", "Close", "Q","0","all",,,,"T")/100,"")</f>
        <v>-2.9402564904598097E-2</v>
      </c>
      <c r="L274" s="4">
        <f>IFERROR(RTD("cqg.rtd",,"StudyData",A274, "PCB","BaseType=Index,Index=1", "Close", "A","0","all",,,,"T")/100,"")</f>
        <v>0.12877409967260819</v>
      </c>
      <c r="M274" s="6">
        <f>RTD("cqg.rtd", ,"ContractData",A274, "T_CVol",, "T")</f>
        <v>1622219.5120910001</v>
      </c>
      <c r="N274" s="8">
        <f xml:space="preserve"> IFERROR(M274/RTD("cqg.rtd",,"StudyData", $A274, "MA", "InputChoice=Vol,MAType=Sim,Period=21", "MA","D","-1","all",,,,"T"),"")</f>
        <v>0.16393317609360145</v>
      </c>
      <c r="O274" s="9">
        <f>IFERROR(D274/RTD("cqg.rtd",,"StudyData","ATR("&amp;A274&amp;",MAType:=Sim,Period:=21)","Bar",, "Close", "D",,,,,,"T"),"")</f>
        <v>0.25149700599304348</v>
      </c>
      <c r="P274" s="10">
        <f xml:space="preserve"> RTD("cqg.rtd",,"StudyData", $A274, "MA", "InputChoice=Close,MAType=Sim,Period=21", "MA","D",,"all",,,,"T")</f>
        <v>31.952857142900001</v>
      </c>
      <c r="Q274" s="2">
        <f xml:space="preserve"> RTD("cqg.rtd",,"StudyData",$A274, "StdDev", "InputChoice=Close,Period1=21", "STDDEV","D",,"all",,,,"T")</f>
        <v>0.59614749580000004</v>
      </c>
      <c r="R274" s="2">
        <f t="shared" si="4"/>
        <v>-1.5480349232392092</v>
      </c>
    </row>
    <row r="275" spans="1:18" x14ac:dyDescent="0.3">
      <c r="A275" t="s">
        <v>350</v>
      </c>
      <c r="B275" t="str">
        <f>PROPER(RTD("cqg.rtd", ,"ContractData",A275, "LongDescription",, "T"))</f>
        <v>Coca-Cola Company</v>
      </c>
      <c r="C275" s="2">
        <f>RTD("cqg.rtd", ,"ContractData",A275, "LastTrade",, "T")</f>
        <v>87.44</v>
      </c>
      <c r="D275" s="2">
        <f>RTD("cqg.rtd", ,"ContractData",A275, "NetLastTrade",, "T")</f>
        <v>0.39000000000000057</v>
      </c>
      <c r="E275" s="4">
        <f>IFERROR(RTD("cqg.rtd", ,"ContractData",A275, "PerCentNetLastTrade",, "T")/100,"")</f>
        <v>4.4801838024124069E-3</v>
      </c>
      <c r="F275" s="2">
        <f>RTD("cqg.rtd", ,"ContractData",A275, "Open",, "T")</f>
        <v>87.11</v>
      </c>
      <c r="G275" s="2">
        <f>RTD("cqg.rtd", ,"ContractData",A275, "High",, "T")</f>
        <v>87.53</v>
      </c>
      <c r="H275" s="2">
        <f>RTD("cqg.rtd", ,"ContractData",A275, "Low",, "T")</f>
        <v>86.43</v>
      </c>
      <c r="I275" s="4">
        <f>IFERROR(RTD("cqg.rtd",,"StudyData",A275, "PCB","BaseType=Index,Index=1", "Close", "W","0","all",,,,"T")/100,"")</f>
        <v>4.480183802412413E-3</v>
      </c>
      <c r="J275" s="4">
        <f>IFERROR(RTD("cqg.rtd",,"StudyData",A275, "PCB","BaseType=Index,Index=1", "Close", "M","0","all",,,,"T")/100,"")</f>
        <v>-1.7125242607604254E-3</v>
      </c>
      <c r="K275" s="4">
        <f>IFERROR(RTD("cqg.rtd",,"StudyData",A275, "PCB","BaseType=Index,Index=1", "Close", "Q","0","all",,,,"T")/100,"")</f>
        <v>7.5919773594192233E-2</v>
      </c>
      <c r="L275" s="4">
        <f>IFERROR(RTD("cqg.rtd",,"StudyData",A275, "PCB","BaseType=Index,Index=1", "Close", "A","0","all",,,,"T")/100,"")</f>
        <v>0.25075096552710635</v>
      </c>
      <c r="M275" s="6">
        <f>RTD("cqg.rtd", ,"ContractData",A275, "T_CVol",, "T")</f>
        <v>4869552.0669630002</v>
      </c>
      <c r="N275" s="8">
        <f xml:space="preserve"> IFERROR(M275/RTD("cqg.rtd",,"StudyData", $A275, "MA", "InputChoice=Vol,MAType=Sim,Period=21", "MA","D","-1","all",,,,"T"),"")</f>
        <v>0.28326090254820835</v>
      </c>
      <c r="O275" s="9">
        <f>IFERROR(D275/RTD("cqg.rtd",,"StudyData","ATR("&amp;A275&amp;",MAType:=Sim,Period:=21)","Bar",, "Close", "D",,,,,,"T"),"")</f>
        <v>0.2090885882095298</v>
      </c>
      <c r="P275" s="10">
        <f xml:space="preserve"> RTD("cqg.rtd",,"StudyData", $A275, "MA", "InputChoice=Close,MAType=Sim,Period=21", "MA","D",,"all",,,,"T")</f>
        <v>85.002857142899998</v>
      </c>
      <c r="Q275" s="2">
        <f xml:space="preserve"> RTD("cqg.rtd",,"StudyData",$A275, "StdDev", "InputChoice=Close,Period1=21", "STDDEV","D",,"all",,,,"T")</f>
        <v>2.5824594089000001</v>
      </c>
      <c r="R275" s="2">
        <f t="shared" si="4"/>
        <v>0.94372939559119795</v>
      </c>
    </row>
    <row r="276" spans="1:18" x14ac:dyDescent="0.3">
      <c r="A276" t="s">
        <v>351</v>
      </c>
      <c r="B276" t="str">
        <f>PROPER(RTD("cqg.rtd", ,"ContractData",A276, "LongDescription",, "T"))</f>
        <v>Kroger Co (The)</v>
      </c>
      <c r="C276" s="2">
        <f>RTD("cqg.rtd", ,"ContractData",A276, "LastTrade",, "T")</f>
        <v>56.65</v>
      </c>
      <c r="D276" s="2">
        <f>RTD("cqg.rtd", ,"ContractData",A276, "NetLastTrade",, "T")</f>
        <v>-8.00000000000054E-2</v>
      </c>
      <c r="E276" s="4">
        <f>IFERROR(RTD("cqg.rtd", ,"ContractData",A276, "PerCentNetLastTrade",, "T")/100,"")</f>
        <v>-1.4101886127269522E-3</v>
      </c>
      <c r="F276" s="2">
        <f>RTD("cqg.rtd", ,"ContractData",A276, "Open",, "T")</f>
        <v>57.04</v>
      </c>
      <c r="G276" s="2">
        <f>RTD("cqg.rtd", ,"ContractData",A276, "High",, "T")</f>
        <v>57.04</v>
      </c>
      <c r="H276" s="2">
        <f>RTD("cqg.rtd", ,"ContractData",A276, "Low",, "T")</f>
        <v>56.24</v>
      </c>
      <c r="I276" s="4">
        <f>IFERROR(RTD("cqg.rtd",,"StudyData",A276, "PCB","BaseType=Index,Index=1", "Close", "W","0","all",,,,"T")/100,"")</f>
        <v>-1.4101886127270474E-3</v>
      </c>
      <c r="J276" s="4">
        <f>IFERROR(RTD("cqg.rtd",,"StudyData",A276, "PCB","BaseType=Index,Index=1", "Close", "M","0","all",,,,"T")/100,"")</f>
        <v>-1.8877727745064139E-2</v>
      </c>
      <c r="K276" s="4">
        <f>IFERROR(RTD("cqg.rtd",,"StudyData",A276, "PCB","BaseType=Index,Index=1", "Close", "Q","0","all",,,,"T")/100,"")</f>
        <v>2.0169277867819149E-2</v>
      </c>
      <c r="L276" s="4">
        <f>IFERROR(RTD("cqg.rtd",,"StudyData",A276, "PCB","BaseType=Index,Index=1", "Close", "A","0","all",,,,"T")/100,"")</f>
        <v>-9.3309859154929675E-2</v>
      </c>
      <c r="M276" s="6">
        <f>RTD("cqg.rtd", ,"ContractData",A276, "T_CVol",, "T")</f>
        <v>1541616.1798960001</v>
      </c>
      <c r="N276" s="8">
        <f xml:space="preserve"> IFERROR(M276/RTD("cqg.rtd",,"StudyData", $A276, "MA", "InputChoice=Vol,MAType=Sim,Period=21", "MA","D","-1","all",,,,"T"),"")</f>
        <v>0.22146354967415305</v>
      </c>
      <c r="O276" s="9">
        <f>IFERROR(D276/RTD("cqg.rtd",,"StudyData","ATR("&amp;A276&amp;",MAType:=Sim,Period:=21)","Bar",, "Close", "D",,,,,,"T"),"")</f>
        <v>-4.8137535816760092E-2</v>
      </c>
      <c r="P276" s="10">
        <f xml:space="preserve"> RTD("cqg.rtd",,"StudyData", $A276, "MA", "InputChoice=Close,MAType=Sim,Period=21", "MA","D",,"all",,,,"T")</f>
        <v>57.827619047600002</v>
      </c>
      <c r="Q276" s="2">
        <f xml:space="preserve"> RTD("cqg.rtd",,"StudyData",$A276, "StdDev", "InputChoice=Close,Period1=21", "STDDEV","D",,"all",,,,"T")</f>
        <v>1.0275996291</v>
      </c>
      <c r="R276" s="2">
        <f t="shared" si="4"/>
        <v>-1.1459901446552632</v>
      </c>
    </row>
    <row r="277" spans="1:18" x14ac:dyDescent="0.3">
      <c r="A277" t="s">
        <v>352</v>
      </c>
      <c r="B277" t="str">
        <f>PROPER(RTD("cqg.rtd", ,"ContractData",A277, "LongDescription",, "T"))</f>
        <v>Kenvue Inc.</v>
      </c>
      <c r="C277" s="2">
        <f>RTD("cqg.rtd", ,"ContractData",A277, "LastTrade",, "T")</f>
        <v>19</v>
      </c>
      <c r="D277" s="2">
        <f>RTD("cqg.rtd", ,"ContractData",A277, "NetLastTrade",, "T")</f>
        <v>-0.23000000000000043</v>
      </c>
      <c r="E277" s="4">
        <f>IFERROR(RTD("cqg.rtd", ,"ContractData",A277, "PerCentNetLastTrade",, "T")/100,"")</f>
        <v>-1.1960478419136767E-2</v>
      </c>
      <c r="F277" s="2">
        <f>RTD("cqg.rtd", ,"ContractData",A277, "Open",, "T")</f>
        <v>19.03</v>
      </c>
      <c r="G277" s="2">
        <f>RTD("cqg.rtd", ,"ContractData",A277, "High",, "T")</f>
        <v>19.11</v>
      </c>
      <c r="H277" s="2">
        <f>RTD("cqg.rtd", ,"ContractData",A277, "Low",, "T")</f>
        <v>18.89</v>
      </c>
      <c r="I277" s="4">
        <f>IFERROR(RTD("cqg.rtd",,"StudyData",A277, "PCB","BaseType=Index,Index=1", "Close", "W","0","all",,,,"T")/100,"")</f>
        <v>-1.1960478419136788E-2</v>
      </c>
      <c r="J277" s="4">
        <f>IFERROR(RTD("cqg.rtd",,"StudyData",A277, "PCB","BaseType=Index,Index=1", "Close", "M","0","all",,,,"T")/100,"")</f>
        <v>-1.2474012474012575E-2</v>
      </c>
      <c r="K277" s="4">
        <f>IFERROR(RTD("cqg.rtd",,"StudyData",A277, "PCB","BaseType=Index,Index=1", "Close", "Q","0","all",,,,"T")/100,"")</f>
        <v>-5.7561486132914411E-3</v>
      </c>
      <c r="L277" s="4">
        <f>IFERROR(RTD("cqg.rtd",,"StudyData",A277, "PCB","BaseType=Index,Index=1", "Close", "A","0","all",,,,"T")/100,"")</f>
        <v>0.10144927536231885</v>
      </c>
      <c r="M277" s="6">
        <f>RTD("cqg.rtd", ,"ContractData",A277, "T_CVol",, "T")</f>
        <v>5399275.0396659998</v>
      </c>
      <c r="N277" s="8">
        <f xml:space="preserve"> IFERROR(M277/RTD("cqg.rtd",,"StudyData", $A277, "MA", "InputChoice=Vol,MAType=Sim,Period=21", "MA","D","-1","all",,,,"T"),"")</f>
        <v>0.25697947265896348</v>
      </c>
      <c r="O277" s="9">
        <f>IFERROR(D277/RTD("cqg.rtd",,"StudyData","ATR("&amp;A277&amp;",MAType:=Sim,Period:=21)","Bar",, "Close", "D",,,,,,"T"),"")</f>
        <v>-0.45738636359738266</v>
      </c>
      <c r="P277" s="10">
        <f xml:space="preserve"> RTD("cqg.rtd",,"StudyData", $A277, "MA", "InputChoice=Close,MAType=Sim,Period=21", "MA","D",,"all",,,,"T")</f>
        <v>19.2019047619</v>
      </c>
      <c r="Q277" s="2">
        <f xml:space="preserve"> RTD("cqg.rtd",,"StudyData",$A277, "StdDev", "InputChoice=Close,Period1=21", "STDDEV","D",,"all",,,,"T")</f>
        <v>0.29749140120000001</v>
      </c>
      <c r="R277" s="2">
        <f t="shared" si="4"/>
        <v>-0.67869108513916887</v>
      </c>
    </row>
    <row r="278" spans="1:18" x14ac:dyDescent="0.3">
      <c r="A278" t="s">
        <v>353</v>
      </c>
      <c r="B278" t="str">
        <f>PROPER(RTD("cqg.rtd", ,"ContractData",A278, "LongDescription",, "T"))</f>
        <v>Loews Corporation</v>
      </c>
      <c r="C278" s="2">
        <f>RTD("cqg.rtd", ,"ContractData",A278, "LastTrade",, "T")</f>
        <v>114.49000000000001</v>
      </c>
      <c r="D278" s="2">
        <f>RTD("cqg.rtd", ,"ContractData",A278, "NetLastTrade",, "T")</f>
        <v>-1.039999999999992</v>
      </c>
      <c r="E278" s="4">
        <f>IFERROR(RTD("cqg.rtd", ,"ContractData",A278, "PerCentNetLastTrade",, "T")/100,"")</f>
        <v>-9.001990824893967E-3</v>
      </c>
      <c r="F278" s="2">
        <f>RTD("cqg.rtd", ,"ContractData",A278, "Open",, "T")</f>
        <v>113.22</v>
      </c>
      <c r="G278" s="2">
        <f>RTD("cqg.rtd", ,"ContractData",A278, "High",, "T")</f>
        <v>115.44</v>
      </c>
      <c r="H278" s="2">
        <f>RTD("cqg.rtd", ,"ContractData",A278, "Low",, "T")</f>
        <v>113.22</v>
      </c>
      <c r="I278" s="4">
        <f>IFERROR(RTD("cqg.rtd",,"StudyData",A278, "PCB","BaseType=Index,Index=1", "Close", "W","0","all",,,,"T")/100,"")</f>
        <v>-9.0019908248938976E-3</v>
      </c>
      <c r="J278" s="4">
        <f>IFERROR(RTD("cqg.rtd",,"StudyData",A278, "PCB","BaseType=Index,Index=1", "Close", "M","0","all",,,,"T")/100,"")</f>
        <v>-1.3102318765623617E-2</v>
      </c>
      <c r="K278" s="4">
        <f>IFERROR(RTD("cqg.rtd",,"StudyData",A278, "PCB","BaseType=Index,Index=1", "Close", "Q","0","all",,,,"T")/100,"")</f>
        <v>1.1306421694196635E-2</v>
      </c>
      <c r="L278" s="4">
        <f>IFERROR(RTD("cqg.rtd",,"StudyData",A278, "PCB","BaseType=Index,Index=1", "Close", "A","0","all",,,,"T")/100,"")</f>
        <v>8.7171208812078682E-2</v>
      </c>
      <c r="M278" s="6">
        <f>RTD("cqg.rtd", ,"ContractData",A278, "T_CVol",, "T")</f>
        <v>112872.430673</v>
      </c>
      <c r="N278" s="8">
        <f xml:space="preserve"> IFERROR(M278/RTD("cqg.rtd",,"StudyData", $A278, "MA", "InputChoice=Vol,MAType=Sim,Period=21", "MA","D","-1","all",,,,"T"),"")</f>
        <v>0.14958354459658785</v>
      </c>
      <c r="O278" s="9">
        <f>IFERROR(D278/RTD("cqg.rtd",,"StudyData","ATR("&amp;A278&amp;",MAType:=Sim,Period:=21)","Bar",, "Close", "D",,,,,,"T"),"")</f>
        <v>-0.45863082738730121</v>
      </c>
      <c r="P278" s="10">
        <f xml:space="preserve"> RTD("cqg.rtd",,"StudyData", $A278, "MA", "InputChoice=Close,MAType=Sim,Period=21", "MA","D",,"all",,,,"T")</f>
        <v>115.83190476190001</v>
      </c>
      <c r="Q278" s="2">
        <f xml:space="preserve"> RTD("cqg.rtd",,"StudyData",$A278, "StdDev", "InputChoice=Close,Period1=21", "STDDEV","D",,"all",,,,"T")</f>
        <v>1.6874850801000001</v>
      </c>
      <c r="R278" s="2">
        <f t="shared" si="4"/>
        <v>-0.79520985265272737</v>
      </c>
    </row>
    <row r="279" spans="1:18" x14ac:dyDescent="0.3">
      <c r="A279" t="s">
        <v>354</v>
      </c>
      <c r="B279" t="str">
        <f>PROPER(RTD("cqg.rtd", ,"ContractData",A279, "LongDescription",, "T"))</f>
        <v>Leidos Holdings, Inc.</v>
      </c>
      <c r="C279" s="2">
        <f>RTD("cqg.rtd", ,"ContractData",A279, "LastTrade",, "T")</f>
        <v>140.36000000000001</v>
      </c>
      <c r="D279" s="2">
        <f>RTD("cqg.rtd", ,"ContractData",A279, "NetLastTrade",, "T")</f>
        <v>2.7900000000000205</v>
      </c>
      <c r="E279" s="4">
        <f>IFERROR(RTD("cqg.rtd", ,"ContractData",A279, "PerCentNetLastTrade",, "T")/100,"")</f>
        <v>2.0280584429744855E-2</v>
      </c>
      <c r="F279" s="2">
        <f>RTD("cqg.rtd", ,"ContractData",A279, "Open",, "T")</f>
        <v>137.33000000000001</v>
      </c>
      <c r="G279" s="2">
        <f>RTD("cqg.rtd", ,"ContractData",A279, "High",, "T")</f>
        <v>141</v>
      </c>
      <c r="H279" s="2">
        <f>RTD("cqg.rtd", ,"ContractData",A279, "Low",, "T")</f>
        <v>136.78</v>
      </c>
      <c r="I279" s="4">
        <f>IFERROR(RTD("cqg.rtd",,"StudyData",A279, "PCB","BaseType=Index,Index=1", "Close", "W","0","all",,,,"T")/100,"")</f>
        <v>2.0280584429745008E-2</v>
      </c>
      <c r="J279" s="4">
        <f>IFERROR(RTD("cqg.rtd",,"StudyData",A279, "PCB","BaseType=Index,Index=1", "Close", "M","0","all",,,,"T")/100,"")</f>
        <v>0.2141868512110727</v>
      </c>
      <c r="K279" s="4">
        <f>IFERROR(RTD("cqg.rtd",,"StudyData",A279, "PCB","BaseType=Index,Index=1", "Close", "Q","0","all",,,,"T")/100,"")</f>
        <v>0.36311547052539589</v>
      </c>
      <c r="L279" s="4">
        <f>IFERROR(RTD("cqg.rtd",,"StudyData",A279, "PCB","BaseType=Index,Index=1", "Close", "A","0","all",,,,"T")/100,"")</f>
        <v>-0.2219512195121951</v>
      </c>
      <c r="M279" s="6">
        <f>RTD("cqg.rtd", ,"ContractData",A279, "T_CVol",, "T")</f>
        <v>429190.38819199998</v>
      </c>
      <c r="N279" s="8">
        <f xml:space="preserve"> IFERROR(M279/RTD("cqg.rtd",,"StudyData", $A279, "MA", "InputChoice=Vol,MAType=Sim,Period=21", "MA","D","-1","all",,,,"T"),"")</f>
        <v>0.27550491659536164</v>
      </c>
      <c r="O279" s="9">
        <f>IFERROR(D279/RTD("cqg.rtd",,"StudyData","ATR("&amp;A279&amp;",MAType:=Sim,Period:=21)","Bar",, "Close", "D",,,,,,"T"),"")</f>
        <v>0.59901850526776446</v>
      </c>
      <c r="P279" s="10">
        <f xml:space="preserve"> RTD("cqg.rtd",,"StudyData", $A279, "MA", "InputChoice=Close,MAType=Sim,Period=21", "MA","D",,"all",,,,"T")</f>
        <v>116.3257142857</v>
      </c>
      <c r="Q279" s="2">
        <f xml:space="preserve"> RTD("cqg.rtd",,"StudyData",$A279, "StdDev", "InputChoice=Close,Period1=21", "STDDEV","D",,"all",,,,"T")</f>
        <v>10.918537566199999</v>
      </c>
      <c r="R279" s="2">
        <f t="shared" si="4"/>
        <v>2.2012367103724415</v>
      </c>
    </row>
    <row r="280" spans="1:18" x14ac:dyDescent="0.3">
      <c r="A280" t="s">
        <v>355</v>
      </c>
      <c r="B280" t="str">
        <f>PROPER(RTD("cqg.rtd", ,"ContractData",A280, "LongDescription",, "T"))</f>
        <v>Lennar Corp</v>
      </c>
      <c r="C280" s="2">
        <f>RTD("cqg.rtd", ,"ContractData",A280, "LastTrade",, "T")</f>
        <v>85.56</v>
      </c>
      <c r="D280" s="2">
        <f>RTD("cqg.rtd", ,"ContractData",A280, "NetLastTrade",, "T")</f>
        <v>-2.6200000000000045</v>
      </c>
      <c r="E280" s="4">
        <f>IFERROR(RTD("cqg.rtd", ,"ContractData",A280, "PerCentNetLastTrade",, "T")/100,"")</f>
        <v>-2.9711952823769563E-2</v>
      </c>
      <c r="F280" s="2">
        <f>RTD("cqg.rtd", ,"ContractData",A280, "Open",, "T")</f>
        <v>87.76</v>
      </c>
      <c r="G280" s="2">
        <f>RTD("cqg.rtd", ,"ContractData",A280, "High",, "T")</f>
        <v>87.76</v>
      </c>
      <c r="H280" s="2">
        <f>RTD("cqg.rtd", ,"ContractData",A280, "Low",, "T")</f>
        <v>85.12</v>
      </c>
      <c r="I280" s="4">
        <f>IFERROR(RTD("cqg.rtd",,"StudyData",A280, "PCB","BaseType=Index,Index=1", "Close", "W","0","all",,,,"T")/100,"")</f>
        <v>-2.9711952823769608E-2</v>
      </c>
      <c r="J280" s="4">
        <f>IFERROR(RTD("cqg.rtd",,"StudyData",A280, "PCB","BaseType=Index,Index=1", "Close", "M","0","all",,,,"T")/100,"")</f>
        <v>3.8979963570127424E-2</v>
      </c>
      <c r="K280" s="4">
        <f>IFERROR(RTD("cqg.rtd",,"StudyData",A280, "PCB","BaseType=Index,Index=1", "Close", "Q","0","all",,,,"T")/100,"")</f>
        <v>-5.4481158139020804E-2</v>
      </c>
      <c r="L280" s="4">
        <f>IFERROR(RTD("cqg.rtd",,"StudyData",A280, "PCB","BaseType=Index,Index=1", "Close", "A","0","all",,,,"T")/100,"")</f>
        <v>-0.16770428015564195</v>
      </c>
      <c r="M280" s="6">
        <f>RTD("cqg.rtd", ,"ContractData",A280, "T_CVol",, "T")</f>
        <v>410204.08315800002</v>
      </c>
      <c r="N280" s="8">
        <f xml:space="preserve"> IFERROR(M280/RTD("cqg.rtd",,"StudyData", $A280, "MA", "InputChoice=Vol,MAType=Sim,Period=21", "MA","D","-1","all",,,,"T"),"")</f>
        <v>0.16904244816050237</v>
      </c>
      <c r="O280" s="9">
        <f>IFERROR(D280/RTD("cqg.rtd",,"StudyData","ATR("&amp;A280&amp;",MAType:=Sim,Period:=21)","Bar",, "Close", "D",,,,,,"T"),"")</f>
        <v>-0.92083682009601275</v>
      </c>
      <c r="P280" s="10">
        <f xml:space="preserve"> RTD("cqg.rtd",,"StudyData", $A280, "MA", "InputChoice=Close,MAType=Sim,Period=21", "MA","D",,"all",,,,"T")</f>
        <v>84.657142857099998</v>
      </c>
      <c r="Q280" s="2">
        <f xml:space="preserve"> RTD("cqg.rtd",,"StudyData",$A280, "StdDev", "InputChoice=Close,Period1=21", "STDDEV","D",,"all",,,,"T")</f>
        <v>1.9110932867999999</v>
      </c>
      <c r="R280" s="2">
        <f t="shared" si="4"/>
        <v>0.47242965538944404</v>
      </c>
    </row>
    <row r="281" spans="1:18" x14ac:dyDescent="0.3">
      <c r="A281" t="s">
        <v>356</v>
      </c>
      <c r="B281" t="str">
        <f>PROPER(RTD("cqg.rtd", ,"ContractData",A281, "LongDescription",, "T"))</f>
        <v>Laboratory Corp Of Amer</v>
      </c>
      <c r="C281" s="2">
        <f>RTD("cqg.rtd", ,"ContractData",A281, "LastTrade",, "T")</f>
        <v>318.09000000000003</v>
      </c>
      <c r="D281" s="2">
        <f>RTD("cqg.rtd", ,"ContractData",A281, "NetLastTrade",, "T")</f>
        <v>-1.0799999999999841</v>
      </c>
      <c r="E281" s="4">
        <f>IFERROR(RTD("cqg.rtd", ,"ContractData",A281, "PerCentNetLastTrade",, "T")/100,"")</f>
        <v>-3.3837766707397309E-3</v>
      </c>
      <c r="F281" s="2">
        <f>RTD("cqg.rtd", ,"ContractData",A281, "Open",, "T")</f>
        <v>318.27</v>
      </c>
      <c r="G281" s="2">
        <f>RTD("cqg.rtd", ,"ContractData",A281, "High",, "T")</f>
        <v>321</v>
      </c>
      <c r="H281" s="2">
        <f>RTD("cqg.rtd", ,"ContractData",A281, "Low",, "T")</f>
        <v>316.7</v>
      </c>
      <c r="I281" s="4">
        <f>IFERROR(RTD("cqg.rtd",,"StudyData",A281, "PCB","BaseType=Index,Index=1", "Close", "W","0","all",,,,"T")/100,"")</f>
        <v>-3.383776670739681E-3</v>
      </c>
      <c r="J281" s="4">
        <f>IFERROR(RTD("cqg.rtd",,"StudyData",A281, "PCB","BaseType=Index,Index=1", "Close", "M","0","all",,,,"T")/100,"")</f>
        <v>2.8751617076326147E-2</v>
      </c>
      <c r="K281" s="4">
        <f>IFERROR(RTD("cqg.rtd",,"StudyData",A281, "PCB","BaseType=Index,Index=1", "Close", "Q","0","all",,,,"T")/100,"")</f>
        <v>0.1360357142857144</v>
      </c>
      <c r="L281" s="4">
        <f>IFERROR(RTD("cqg.rtd",,"StudyData",A281, "PCB","BaseType=Index,Index=1", "Close", "A","0","all",,,,"T")/100,"")</f>
        <v>0.26789700255102056</v>
      </c>
      <c r="M281" s="6">
        <f>RTD("cqg.rtd", ,"ContractData",A281, "T_CVol",, "T")</f>
        <v>135373.63551399999</v>
      </c>
      <c r="N281" s="8">
        <f xml:space="preserve"> IFERROR(M281/RTD("cqg.rtd",,"StudyData", $A281, "MA", "InputChoice=Vol,MAType=Sim,Period=21", "MA","D","-1","all",,,,"T"),"")</f>
        <v>0.16973911474112593</v>
      </c>
      <c r="O281" s="9">
        <f>IFERROR(D281/RTD("cqg.rtd",,"StudyData","ATR("&amp;A281&amp;",MAType:=Sim,Period:=21)","Bar",, "Close", "D",,,,,,"T"),"")</f>
        <v>-0.11861924686142662</v>
      </c>
      <c r="P281" s="10">
        <f xml:space="preserve"> RTD("cqg.rtd",,"StudyData", $A281, "MA", "InputChoice=Close,MAType=Sim,Period=21", "MA","D",,"all",,,,"T")</f>
        <v>297.83666666670001</v>
      </c>
      <c r="Q281" s="2">
        <f xml:space="preserve"> RTD("cqg.rtd",,"StudyData",$A281, "StdDev", "InputChoice=Close,Period1=21", "STDDEV","D",,"all",,,,"T")</f>
        <v>16.2974871955</v>
      </c>
      <c r="R281" s="2">
        <f t="shared" si="4"/>
        <v>1.2427273659029039</v>
      </c>
    </row>
    <row r="282" spans="1:18" x14ac:dyDescent="0.3">
      <c r="A282" t="s">
        <v>357</v>
      </c>
      <c r="B282" t="str">
        <f>PROPER(RTD("cqg.rtd", ,"ContractData",A282, "LongDescription",, "T"))</f>
        <v>L3Harris Technologies, Inc.</v>
      </c>
      <c r="C282" s="2">
        <f>RTD("cqg.rtd", ,"ContractData",A282, "LastTrade",, "T")</f>
        <v>293.52</v>
      </c>
      <c r="D282" s="2">
        <f>RTD("cqg.rtd", ,"ContractData",A282, "NetLastTrade",, "T")</f>
        <v>6.8499999999999659</v>
      </c>
      <c r="E282" s="4">
        <f>IFERROR(RTD("cqg.rtd", ,"ContractData",A282, "PerCentNetLastTrade",, "T")/100,"")</f>
        <v>2.389507098754666E-2</v>
      </c>
      <c r="F282" s="2">
        <f>RTD("cqg.rtd", ,"ContractData",A282, "Open",, "T")</f>
        <v>288.86</v>
      </c>
      <c r="G282" s="2">
        <f>RTD("cqg.rtd", ,"ContractData",A282, "High",, "T")</f>
        <v>294.14</v>
      </c>
      <c r="H282" s="2">
        <f>RTD("cqg.rtd", ,"ContractData",A282, "Low",, "T")</f>
        <v>288.22000000000003</v>
      </c>
      <c r="I282" s="4">
        <f>IFERROR(RTD("cqg.rtd",,"StudyData",A282, "PCB","BaseType=Index,Index=1", "Close", "W","0","all",,,,"T")/100,"")</f>
        <v>2.3895070987546538E-2</v>
      </c>
      <c r="J282" s="4">
        <f>IFERROR(RTD("cqg.rtd",,"StudyData",A282, "PCB","BaseType=Index,Index=1", "Close", "M","0","all",,,,"T")/100,"")</f>
        <v>5.9409514184653067E-2</v>
      </c>
      <c r="K282" s="4">
        <f>IFERROR(RTD("cqg.rtd",,"StudyData",A282, "PCB","BaseType=Index,Index=1", "Close", "Q","0","all",,,,"T")/100,"")</f>
        <v>1.0082934719019752E-2</v>
      </c>
      <c r="L282" s="4">
        <f>IFERROR(RTD("cqg.rtd",,"StudyData",A282, "PCB","BaseType=Index,Index=1", "Close", "A","0","all",,,,"T")/100,"")</f>
        <v>-1.7031713049702409E-4</v>
      </c>
      <c r="M282" s="6">
        <f>RTD("cqg.rtd", ,"ContractData",A282, "T_CVol",, "T")</f>
        <v>316393.17300200003</v>
      </c>
      <c r="N282" s="8">
        <f xml:space="preserve"> IFERROR(M282/RTD("cqg.rtd",,"StudyData", $A282, "MA", "InputChoice=Vol,MAType=Sim,Period=21", "MA","D","-1","all",,,,"T"),"")</f>
        <v>0.20800150994375785</v>
      </c>
      <c r="O282" s="9">
        <f>IFERROR(D282/RTD("cqg.rtd",,"StudyData","ATR("&amp;A282&amp;",MAType:=Sim,Period:=21)","Bar",, "Close", "D",,,,,,"T"),"")</f>
        <v>0.74824447333888522</v>
      </c>
      <c r="P282" s="10">
        <f xml:space="preserve"> RTD("cqg.rtd",,"StudyData", $A282, "MA", "InputChoice=Close,MAType=Sim,Period=21", "MA","D",,"all",,,,"T")</f>
        <v>288.0680952381</v>
      </c>
      <c r="Q282" s="2">
        <f xml:space="preserve"> RTD("cqg.rtd",,"StudyData",$A282, "StdDev", "InputChoice=Close,Period1=21", "STDDEV","D",,"all",,,,"T")</f>
        <v>8.8977539269000001</v>
      </c>
      <c r="R282" s="2">
        <f t="shared" si="4"/>
        <v>0.61272820159901176</v>
      </c>
    </row>
    <row r="283" spans="1:18" x14ac:dyDescent="0.3">
      <c r="A283" t="s">
        <v>358</v>
      </c>
      <c r="B283" t="str">
        <f>PROPER(RTD("cqg.rtd", ,"ContractData",A283, "LongDescription",, "T"))</f>
        <v>Lennox Internatl</v>
      </c>
      <c r="C283" s="2">
        <f>RTD("cqg.rtd", ,"ContractData",A283, "LastTrade",, "T")</f>
        <v>426.43</v>
      </c>
      <c r="D283" s="2">
        <f>RTD("cqg.rtd", ,"ContractData",A283, "NetLastTrade",, "T")</f>
        <v>-13.339999999999975</v>
      </c>
      <c r="E283" s="4">
        <f>IFERROR(RTD("cqg.rtd", ,"ContractData",A283, "PerCentNetLastTrade",, "T")/100,"")</f>
        <v>-3.0334038247265615E-2</v>
      </c>
      <c r="F283" s="2">
        <f>RTD("cqg.rtd", ,"ContractData",A283, "Open",, "T")</f>
        <v>437.83</v>
      </c>
      <c r="G283" s="2">
        <f>RTD("cqg.rtd", ,"ContractData",A283, "High",, "T")</f>
        <v>439.96000000000004</v>
      </c>
      <c r="H283" s="2">
        <f>RTD("cqg.rtd", ,"ContractData",A283, "Low",, "T")</f>
        <v>425.92</v>
      </c>
      <c r="I283" s="4">
        <f>IFERROR(RTD("cqg.rtd",,"StudyData",A283, "PCB","BaseType=Index,Index=1", "Close", "W","0","all",,,,"T")/100,"")</f>
        <v>-3.0334038247265559E-2</v>
      </c>
      <c r="J283" s="4">
        <f>IFERROR(RTD("cqg.rtd",,"StudyData",A283, "PCB","BaseType=Index,Index=1", "Close", "M","0","all",,,,"T")/100,"")</f>
        <v>2.5367894584976462E-2</v>
      </c>
      <c r="K283" s="4">
        <f>IFERROR(RTD("cqg.rtd",,"StudyData",A283, "PCB","BaseType=Index,Index=1", "Close", "Q","0","all",,,,"T")/100,"")</f>
        <v>-0.25572912121476576</v>
      </c>
      <c r="L283" s="4">
        <f>IFERROR(RTD("cqg.rtd",,"StudyData",A283, "PCB","BaseType=Index,Index=1", "Close", "A","0","all",,,,"T")/100,"")</f>
        <v>-0.121813089501215</v>
      </c>
      <c r="M283" s="6">
        <f>RTD("cqg.rtd", ,"ContractData",A283, "T_CVol",, "T")</f>
        <v>91082.890557000006</v>
      </c>
      <c r="N283" s="8">
        <f xml:space="preserve"> IFERROR(M283/RTD("cqg.rtd",,"StudyData", $A283, "MA", "InputChoice=Vol,MAType=Sim,Period=21", "MA","D","-1","all",,,,"T"),"")</f>
        <v>0.1529884251142844</v>
      </c>
      <c r="O283" s="9">
        <f>IFERROR(D283/RTD("cqg.rtd",,"StudyData","ATR("&amp;A283&amp;",MAType:=Sim,Period:=21)","Bar",, "Close", "D",,,,,,"T"),"")</f>
        <v>-0.64946445959104071</v>
      </c>
      <c r="P283" s="10">
        <f xml:space="preserve"> RTD("cqg.rtd",,"StudyData", $A283, "MA", "InputChoice=Close,MAType=Sim,Period=21", "MA","D",,"all",,,,"T")</f>
        <v>496.4633333333</v>
      </c>
      <c r="Q283" s="2">
        <f xml:space="preserve"> RTD("cqg.rtd",,"StudyData",$A283, "StdDev", "InputChoice=Close,Period1=21", "STDDEV","D",,"all",,,,"T")</f>
        <v>56.179555282599999</v>
      </c>
      <c r="R283" s="2">
        <f t="shared" si="4"/>
        <v>-1.2465982149736028</v>
      </c>
    </row>
    <row r="284" spans="1:18" x14ac:dyDescent="0.3">
      <c r="A284" t="s">
        <v>49</v>
      </c>
      <c r="B284" t="str">
        <f>PROPER(RTD("cqg.rtd", ,"ContractData",A284, "LongDescription",, "T"))</f>
        <v>Linde Plc</v>
      </c>
      <c r="C284" s="2">
        <f>RTD("cqg.rtd", ,"ContractData",A284, "LastTrade",, "T")</f>
        <v>488.39</v>
      </c>
      <c r="D284" s="2">
        <f>RTD("cqg.rtd", ,"ContractData",A284, "NetLastTrade",, "T")</f>
        <v>-1.5900000000000318</v>
      </c>
      <c r="E284" s="4">
        <f>IFERROR(RTD("cqg.rtd", ,"ContractData",A284, "PerCentNetLastTrade",, "T")/100,"")</f>
        <v>-3.2450304094044659E-3</v>
      </c>
      <c r="F284" s="2">
        <f>RTD("cqg.rtd", ,"ContractData",A284, "Open",, "T")</f>
        <v>489.29</v>
      </c>
      <c r="G284" s="2">
        <f>RTD("cqg.rtd", ,"ContractData",A284, "High",, "T")</f>
        <v>490.55</v>
      </c>
      <c r="H284" s="2">
        <f>RTD("cqg.rtd", ,"ContractData",A284, "Low",, "T")</f>
        <v>487.02</v>
      </c>
      <c r="I284" s="4">
        <f>IFERROR(RTD("cqg.rtd",,"StudyData",A284, "PCB","BaseType=Index,Index=1", "Close", "W","0","all",,,,"T")/100,"")</f>
        <v>-3.2450304094045301E-3</v>
      </c>
      <c r="J284" s="4">
        <f>IFERROR(RTD("cqg.rtd",,"StudyData",A284, "PCB","BaseType=Index,Index=1", "Close", "M","0","all",,,,"T")/100,"")</f>
        <v>2.0924787825577974E-2</v>
      </c>
      <c r="K284" s="4">
        <f>IFERROR(RTD("cqg.rtd",,"StudyData",A284, "PCB","BaseType=Index,Index=1", "Close", "Q","0","all",,,,"T")/100,"")</f>
        <v>-5.8870004239411237E-2</v>
      </c>
      <c r="L284" s="4">
        <f>IFERROR(RTD("cqg.rtd",,"StudyData",A284, "PCB","BaseType=Index,Index=1", "Close", "A","0","all",,,,"T")/100,"")</f>
        <v>0.1454067872135838</v>
      </c>
      <c r="M284" s="6">
        <f>RTD("cqg.rtd", ,"ContractData",A284, "T_CVol",, "T")</f>
        <v>553156.138469</v>
      </c>
      <c r="N284" s="8">
        <f xml:space="preserve"> IFERROR(M284/RTD("cqg.rtd",,"StudyData", $A284, "MA", "InputChoice=Vol,MAType=Sim,Period=21", "MA","D","-1","all",,,,"T"),"")</f>
        <v>0.25514798840922687</v>
      </c>
      <c r="O284" s="9">
        <f>IFERROR(D284/RTD("cqg.rtd",,"StudyData","ATR("&amp;A284&amp;",MAType:=Sim,Period:=21)","Bar",, "Close", "D",,,,,,"T"),"")</f>
        <v>-0.14629337539394013</v>
      </c>
      <c r="P284" s="10">
        <f xml:space="preserve"> RTD("cqg.rtd",,"StudyData", $A284, "MA", "InputChoice=Close,MAType=Sim,Period=21", "MA","D",,"all",,,,"T")</f>
        <v>503.81333333330002</v>
      </c>
      <c r="Q284" s="2">
        <f xml:space="preserve"> RTD("cqg.rtd",,"StudyData",$A284, "StdDev", "InputChoice=Close,Period1=21", "STDDEV","D",,"all",,,,"T")</f>
        <v>13.6191025973</v>
      </c>
      <c r="R284" s="2">
        <f t="shared" si="4"/>
        <v>-1.1324779458198462</v>
      </c>
    </row>
    <row r="285" spans="1:18" x14ac:dyDescent="0.3">
      <c r="A285" t="s">
        <v>50</v>
      </c>
      <c r="B285" t="str">
        <f>PROPER(RTD("cqg.rtd", ,"ContractData",A285, "LongDescription",, "T"))</f>
        <v>Lumentum Hld Cm</v>
      </c>
      <c r="C285" s="2">
        <f>RTD("cqg.rtd", ,"ContractData",A285, "LastTrade",, "T")</f>
        <v>840</v>
      </c>
      <c r="D285" s="2">
        <f>RTD("cqg.rtd", ,"ContractData",A285, "NetLastTrade",, "T")</f>
        <v>-50.170000000000073</v>
      </c>
      <c r="E285" s="4">
        <f>IFERROR(RTD("cqg.rtd", ,"ContractData",A285, "PerCentNetLastTrade",, "T")/100,"")</f>
        <v>-5.6360021119561433E-2</v>
      </c>
      <c r="F285" s="2">
        <f>RTD("cqg.rtd", ,"ContractData",A285, "Open",, "T")</f>
        <v>931.05000000000007</v>
      </c>
      <c r="G285" s="2">
        <f>RTD("cqg.rtd", ,"ContractData",A285, "High",, "T")</f>
        <v>937</v>
      </c>
      <c r="H285" s="2">
        <f>RTD("cqg.rtd", ,"ContractData",A285, "Low",, "T")</f>
        <v>824.33</v>
      </c>
      <c r="I285" s="4">
        <f>IFERROR(RTD("cqg.rtd",,"StudyData",A285, "PCB","BaseType=Index,Index=1", "Close", "W","0","all",,,,"T")/100,"")</f>
        <v>-5.6360021119561503E-2</v>
      </c>
      <c r="J285" s="4">
        <f>IFERROR(RTD("cqg.rtd",,"StudyData",A285, "PCB","BaseType=Index,Index=1", "Close", "M","0","all",,,,"T")/100,"")</f>
        <v>0.17656945961845522</v>
      </c>
      <c r="K285" s="4">
        <f>IFERROR(RTD("cqg.rtd",,"StudyData",A285, "PCB","BaseType=Index,Index=1", "Close", "Q","0","all",,,,"T")/100,"")</f>
        <v>-2.1047479197259002E-2</v>
      </c>
      <c r="L285" s="4">
        <f>IFERROR(RTD("cqg.rtd",,"StudyData",A285, "PCB","BaseType=Index,Index=1", "Close", "A","0","all",,,,"T")/100,"")</f>
        <v>1.2789549363791743</v>
      </c>
      <c r="M285" s="6">
        <f>RTD("cqg.rtd", ,"ContractData",A285, "T_CVol",, "T")</f>
        <v>3243385.8043</v>
      </c>
      <c r="N285" s="8">
        <f xml:space="preserve"> IFERROR(M285/RTD("cqg.rtd",,"StudyData", $A285, "MA", "InputChoice=Vol,MAType=Sim,Period=21", "MA","D","-1","all",,,,"T"),"")</f>
        <v>0.71706713742254757</v>
      </c>
      <c r="O285" s="9">
        <f>IFERROR(D285/RTD("cqg.rtd",,"StudyData","ATR("&amp;A285&amp;",MAType:=Sim,Period:=21)","Bar",, "Close", "D",,,,,,"T"),"")</f>
        <v>-0.61856814071978616</v>
      </c>
      <c r="P285" s="10">
        <f xml:space="preserve"> RTD("cqg.rtd",,"StudyData", $A285, "MA", "InputChoice=Close,MAType=Sim,Period=21", "MA","D",,"all",,,,"T")</f>
        <v>771.46238095240005</v>
      </c>
      <c r="Q285" s="2">
        <f xml:space="preserve"> RTD("cqg.rtd",,"StudyData",$A285, "StdDev", "InputChoice=Close,Period1=21", "STDDEV","D",,"all",,,,"T")</f>
        <v>71.709711496400004</v>
      </c>
      <c r="R285" s="2">
        <f t="shared" si="4"/>
        <v>0.95576481368274224</v>
      </c>
    </row>
    <row r="286" spans="1:18" x14ac:dyDescent="0.3">
      <c r="A286" t="s">
        <v>359</v>
      </c>
      <c r="B286" t="str">
        <f>PROPER(RTD("cqg.rtd", ,"ContractData",A286, "LongDescription",, "T"))</f>
        <v>Lilly (Eli) &amp; Company</v>
      </c>
      <c r="C286" s="2">
        <f>RTD("cqg.rtd", ,"ContractData",A286, "LastTrade",, "T")</f>
        <v>1214.25</v>
      </c>
      <c r="D286" s="2">
        <f>RTD("cqg.rtd", ,"ContractData",A286, "NetLastTrade",, "T")</f>
        <v>28.539999999999964</v>
      </c>
      <c r="E286" s="4">
        <f>IFERROR(RTD("cqg.rtd", ,"ContractData",A286, "PerCentNetLastTrade",, "T")/100,"")</f>
        <v>2.406996651795127E-2</v>
      </c>
      <c r="F286" s="2">
        <f>RTD("cqg.rtd", ,"ContractData",A286, "Open",, "T")</f>
        <v>1185.01</v>
      </c>
      <c r="G286" s="2">
        <f>RTD("cqg.rtd", ,"ContractData",A286, "High",, "T")</f>
        <v>1218</v>
      </c>
      <c r="H286" s="2">
        <f>RTD("cqg.rtd", ,"ContractData",A286, "Low",, "T")</f>
        <v>1184.4000000000001</v>
      </c>
      <c r="I286" s="4">
        <f>IFERROR(RTD("cqg.rtd",,"StudyData",A286, "PCB","BaseType=Index,Index=1", "Close", "W","0","all",,,,"T")/100,"")</f>
        <v>2.4069966517951239E-2</v>
      </c>
      <c r="J286" s="4">
        <f>IFERROR(RTD("cqg.rtd",,"StudyData",A286, "PCB","BaseType=Index,Index=1", "Close", "M","0","all",,,,"T")/100,"")</f>
        <v>5.6935691654190386E-2</v>
      </c>
      <c r="K286" s="4">
        <f>IFERROR(RTD("cqg.rtd",,"StudyData",A286, "PCB","BaseType=Index,Index=1", "Close", "Q","0","all",,,,"T")/100,"")</f>
        <v>1.2355869037792899E-2</v>
      </c>
      <c r="L286" s="4">
        <f>IFERROR(RTD("cqg.rtd",,"StudyData",A286, "PCB","BaseType=Index,Index=1", "Close", "A","0","all",,,,"T")/100,"")</f>
        <v>0.12987121747869126</v>
      </c>
      <c r="M286" s="6">
        <f>RTD("cqg.rtd", ,"ContractData",A286, "T_CVol",, "T")</f>
        <v>946408.69859399996</v>
      </c>
      <c r="N286" s="8">
        <f xml:space="preserve"> IFERROR(M286/RTD("cqg.rtd",,"StudyData", $A286, "MA", "InputChoice=Vol,MAType=Sim,Period=21", "MA","D","-1","all",,,,"T"),"")</f>
        <v>0.34946089741414132</v>
      </c>
      <c r="O286" s="9">
        <f>IFERROR(D286/RTD("cqg.rtd",,"StudyData","ATR("&amp;A286&amp;",MAType:=Sim,Period:=21)","Bar",, "Close", "D",,,,,,"T"),"")</f>
        <v>0.71445260347069806</v>
      </c>
      <c r="P286" s="10">
        <f xml:space="preserve"> RTD("cqg.rtd",,"StudyData", $A286, "MA", "InputChoice=Close,MAType=Sim,Period=21", "MA","D",,"all",,,,"T")</f>
        <v>1173.2076190476</v>
      </c>
      <c r="Q286" s="2">
        <f xml:space="preserve"> RTD("cqg.rtd",,"StudyData",$A286, "StdDev", "InputChoice=Close,Period1=21", "STDDEV","D",,"all",,,,"T")</f>
        <v>27.286506678399999</v>
      </c>
      <c r="R286" s="2">
        <f t="shared" si="4"/>
        <v>1.5041273489540943</v>
      </c>
    </row>
    <row r="287" spans="1:18" x14ac:dyDescent="0.3">
      <c r="A287" t="s">
        <v>360</v>
      </c>
      <c r="B287" t="str">
        <f>PROPER(RTD("cqg.rtd", ,"ContractData",A287, "LongDescription",, "T"))</f>
        <v>Lockheed Martin Corp</v>
      </c>
      <c r="C287" s="2">
        <f>RTD("cqg.rtd", ,"ContractData",A287, "LastTrade",, "T")</f>
        <v>603.69000000000005</v>
      </c>
      <c r="D287" s="2">
        <f>RTD("cqg.rtd", ,"ContractData",A287, "NetLastTrade",, "T")</f>
        <v>15.740000000000009</v>
      </c>
      <c r="E287" s="4">
        <f>IFERROR(RTD("cqg.rtd", ,"ContractData",A287, "PerCentNetLastTrade",, "T")/100,"")</f>
        <v>2.6770983927204693E-2</v>
      </c>
      <c r="F287" s="2">
        <f>RTD("cqg.rtd", ,"ContractData",A287, "Open",, "T")</f>
        <v>591.77</v>
      </c>
      <c r="G287" s="2">
        <f>RTD("cqg.rtd", ,"ContractData",A287, "High",, "T")</f>
        <v>604.95000000000005</v>
      </c>
      <c r="H287" s="2">
        <f>RTD("cqg.rtd", ,"ContractData",A287, "Low",, "T")</f>
        <v>589.71</v>
      </c>
      <c r="I287" s="4">
        <f>IFERROR(RTD("cqg.rtd",,"StudyData",A287, "PCB","BaseType=Index,Index=1", "Close", "W","0","all",,,,"T")/100,"")</f>
        <v>2.6770983927204707E-2</v>
      </c>
      <c r="J287" s="4">
        <f>IFERROR(RTD("cqg.rtd",,"StudyData",A287, "PCB","BaseType=Index,Index=1", "Close", "M","0","all",,,,"T")/100,"")</f>
        <v>3.5950852867488149E-2</v>
      </c>
      <c r="K287" s="4">
        <f>IFERROR(RTD("cqg.rtd",,"StudyData",A287, "PCB","BaseType=Index,Index=1", "Close", "Q","0","all",,,,"T")/100,"")</f>
        <v>0.18496054646095866</v>
      </c>
      <c r="L287" s="4">
        <f>IFERROR(RTD("cqg.rtd",,"StudyData",A287, "PCB","BaseType=Index,Index=1", "Close", "A","0","all",,,,"T")/100,"")</f>
        <v>0.24814439597246063</v>
      </c>
      <c r="M287" s="6">
        <f>RTD("cqg.rtd", ,"ContractData",A287, "T_CVol",, "T")</f>
        <v>502820.06211300002</v>
      </c>
      <c r="N287" s="8">
        <f xml:space="preserve"> IFERROR(M287/RTD("cqg.rtd",,"StudyData", $A287, "MA", "InputChoice=Vol,MAType=Sim,Period=21", "MA","D","-1","all",,,,"T"),"")</f>
        <v>0.41961205355323156</v>
      </c>
      <c r="O287" s="9">
        <f>IFERROR(D287/RTD("cqg.rtd",,"StudyData","ATR("&amp;A287&amp;",MAType:=Sim,Period:=21)","Bar",, "Close", "D",,,,,,"T"),"")</f>
        <v>0.97023599858849052</v>
      </c>
      <c r="P287" s="10">
        <f xml:space="preserve"> RTD("cqg.rtd",,"StudyData", $A287, "MA", "InputChoice=Close,MAType=Sim,Period=21", "MA","D",,"all",,,,"T")</f>
        <v>555.69857142859996</v>
      </c>
      <c r="Q287" s="2">
        <f xml:space="preserve"> RTD("cqg.rtd",,"StudyData",$A287, "StdDev", "InputChoice=Close,Period1=21", "STDDEV","D",,"all",,,,"T")</f>
        <v>34.353704075000003</v>
      </c>
      <c r="R287" s="2">
        <f t="shared" si="4"/>
        <v>1.3969797395537495</v>
      </c>
    </row>
    <row r="288" spans="1:18" x14ac:dyDescent="0.3">
      <c r="A288" t="s">
        <v>361</v>
      </c>
      <c r="B288" t="str">
        <f>PROPER(RTD("cqg.rtd", ,"ContractData",A288, "LongDescription",, "T"))</f>
        <v>Alliant Energy Cmn</v>
      </c>
      <c r="C288" s="2">
        <f>RTD("cqg.rtd", ,"ContractData",A288, "LastTrade",, "T")</f>
        <v>68.45</v>
      </c>
      <c r="D288" s="2">
        <f>RTD("cqg.rtd", ,"ContractData",A288, "NetLastTrade",, "T")</f>
        <v>-0.92000000000000171</v>
      </c>
      <c r="E288" s="4">
        <f>IFERROR(RTD("cqg.rtd", ,"ContractData",A288, "PerCentNetLastTrade",, "T")/100,"")</f>
        <v>-1.3262217096727693E-2</v>
      </c>
      <c r="F288" s="2">
        <f>RTD("cqg.rtd", ,"ContractData",A288, "Open",, "T")</f>
        <v>69.540000000000006</v>
      </c>
      <c r="G288" s="2">
        <f>RTD("cqg.rtd", ,"ContractData",A288, "High",, "T")</f>
        <v>69.540000000000006</v>
      </c>
      <c r="H288" s="2">
        <f>RTD("cqg.rtd", ,"ContractData",A288, "Low",, "T")</f>
        <v>68.3</v>
      </c>
      <c r="I288" s="4">
        <f>IFERROR(RTD("cqg.rtd",,"StudyData",A288, "PCB","BaseType=Index,Index=1", "Close", "W","0","all",,,,"T")/100,"")</f>
        <v>-1.3262217096727716E-2</v>
      </c>
      <c r="J288" s="4">
        <f>IFERROR(RTD("cqg.rtd",,"StudyData",A288, "PCB","BaseType=Index,Index=1", "Close", "M","0","all",,,,"T")/100,"")</f>
        <v>-3.2918903645097461E-2</v>
      </c>
      <c r="K288" s="4">
        <f>IFERROR(RTD("cqg.rtd",,"StudyData",A288, "PCB","BaseType=Index,Index=1", "Close", "Q","0","all",,,,"T")/100,"")</f>
        <v>-0.10276576222309611</v>
      </c>
      <c r="L288" s="4">
        <f>IFERROR(RTD("cqg.rtd",,"StudyData",A288, "PCB","BaseType=Index,Index=1", "Close", "A","0","all",,,,"T")/100,"")</f>
        <v>5.291493616366709E-2</v>
      </c>
      <c r="M288" s="6">
        <f>RTD("cqg.rtd", ,"ContractData",A288, "T_CVol",, "T")</f>
        <v>517938.46130899998</v>
      </c>
      <c r="N288" s="8">
        <f xml:space="preserve"> IFERROR(M288/RTD("cqg.rtd",,"StudyData", $A288, "MA", "InputChoice=Vol,MAType=Sim,Period=21", "MA","D","-1","all",,,,"T"),"")</f>
        <v>0.20466446584652379</v>
      </c>
      <c r="O288" s="9">
        <f>IFERROR(D288/RTD("cqg.rtd",,"StudyData","ATR("&amp;A288&amp;",MAType:=Sim,Period:=21)","Bar",, "Close", "D",,,,,,"T"),"")</f>
        <v>-0.61528662421949887</v>
      </c>
      <c r="P288" s="10">
        <f xml:space="preserve"> RTD("cqg.rtd",,"StudyData", $A288, "MA", "InputChoice=Close,MAType=Sim,Period=21", "MA","D",,"all",,,,"T")</f>
        <v>72.8271428571</v>
      </c>
      <c r="Q288" s="2">
        <f xml:space="preserve"> RTD("cqg.rtd",,"StudyData",$A288, "StdDev", "InputChoice=Close,Period1=21", "STDDEV","D",,"all",,,,"T")</f>
        <v>2.3775220049999999</v>
      </c>
      <c r="R288" s="2">
        <f t="shared" si="4"/>
        <v>-1.8410525109314382</v>
      </c>
    </row>
    <row r="289" spans="1:18" x14ac:dyDescent="0.3">
      <c r="A289" t="s">
        <v>362</v>
      </c>
      <c r="B289" t="str">
        <f>PROPER(RTD("cqg.rtd", ,"ContractData",A289, "LongDescription",, "T"))</f>
        <v>Lowes Companies Inc</v>
      </c>
      <c r="C289" s="2">
        <f>RTD("cqg.rtd", ,"ContractData",A289, "LastTrade",, "T")</f>
        <v>218.13</v>
      </c>
      <c r="D289" s="2">
        <f>RTD("cqg.rtd", ,"ContractData",A289, "NetLastTrade",, "T")</f>
        <v>-5.2199999999999989</v>
      </c>
      <c r="E289" s="4">
        <f>IFERROR(RTD("cqg.rtd", ,"ContractData",A289, "PerCentNetLastTrade",, "T")/100,"")</f>
        <v>-2.3371390194761584E-2</v>
      </c>
      <c r="F289" s="2">
        <f>RTD("cqg.rtd", ,"ContractData",A289, "Open",, "T")</f>
        <v>220.25</v>
      </c>
      <c r="G289" s="2">
        <f>RTD("cqg.rtd", ,"ContractData",A289, "High",, "T")</f>
        <v>221.23000000000002</v>
      </c>
      <c r="H289" s="2">
        <f>RTD("cqg.rtd", ,"ContractData",A289, "Low",, "T")</f>
        <v>217</v>
      </c>
      <c r="I289" s="4">
        <f>IFERROR(RTD("cqg.rtd",,"StudyData",A289, "PCB","BaseType=Index,Index=1", "Close", "W","0","all",,,,"T")/100,"")</f>
        <v>-2.3371390194761581E-2</v>
      </c>
      <c r="J289" s="4">
        <f>IFERROR(RTD("cqg.rtd",,"StudyData",A289, "PCB","BaseType=Index,Index=1", "Close", "M","0","all",,,,"T")/100,"")</f>
        <v>4.9660747798469719E-2</v>
      </c>
      <c r="K289" s="4">
        <f>IFERROR(RTD("cqg.rtd",,"StudyData",A289, "PCB","BaseType=Index,Index=1", "Close", "Q","0","all",,,,"T")/100,"")</f>
        <v>-1.070343326227953E-2</v>
      </c>
      <c r="L289" s="4">
        <f>IFERROR(RTD("cqg.rtd",,"StudyData",A289, "PCB","BaseType=Index,Index=1", "Close", "A","0","all",,,,"T")/100,"")</f>
        <v>-9.5496765632774927E-2</v>
      </c>
      <c r="M289" s="6">
        <f>RTD("cqg.rtd", ,"ContractData",A289, "T_CVol",, "T")</f>
        <v>663676.68888399994</v>
      </c>
      <c r="N289" s="8">
        <f xml:space="preserve"> IFERROR(M289/RTD("cqg.rtd",,"StudyData", $A289, "MA", "InputChoice=Vol,MAType=Sim,Period=21", "MA","D","-1","all",,,,"T"),"")</f>
        <v>0.21208027905939592</v>
      </c>
      <c r="O289" s="9">
        <f>IFERROR(D289/RTD("cqg.rtd",,"StudyData","ATR("&amp;A289&amp;",MAType:=Sim,Period:=21)","Bar",, "Close", "D",,,,,,"T"),"")</f>
        <v>-0.89867191342401032</v>
      </c>
      <c r="P289" s="10">
        <f xml:space="preserve"> RTD("cqg.rtd",,"StudyData", $A289, "MA", "InputChoice=Close,MAType=Sim,Period=21", "MA","D",,"all",,,,"T")</f>
        <v>211.68476190480001</v>
      </c>
      <c r="Q289" s="2">
        <f xml:space="preserve"> RTD("cqg.rtd",,"StudyData",$A289, "StdDev", "InputChoice=Close,Period1=21", "STDDEV","D",,"all",,,,"T")</f>
        <v>5.9928541726000004</v>
      </c>
      <c r="R289" s="2">
        <f t="shared" si="4"/>
        <v>1.0754872235450568</v>
      </c>
    </row>
    <row r="290" spans="1:18" x14ac:dyDescent="0.3">
      <c r="A290" t="s">
        <v>51</v>
      </c>
      <c r="B290" t="str">
        <f>PROPER(RTD("cqg.rtd", ,"ContractData",A290, "LongDescription",, "T"))</f>
        <v>Lam Research Corp</v>
      </c>
      <c r="C290" s="2">
        <f>RTD("cqg.rtd", ,"ContractData",A290, "LastTrade",, "T")</f>
        <v>308.61</v>
      </c>
      <c r="D290" s="2">
        <f>RTD("cqg.rtd", ,"ContractData",A290, "NetLastTrade",, "T")</f>
        <v>-2.7400000000000091</v>
      </c>
      <c r="E290" s="4">
        <f>IFERROR(RTD("cqg.rtd", ,"ContractData",A290, "PerCentNetLastTrade",, "T")/100,"")</f>
        <v>-8.8003854183394889E-3</v>
      </c>
      <c r="F290" s="2">
        <f>RTD("cqg.rtd", ,"ContractData",A290, "Open",, "T")</f>
        <v>319.5</v>
      </c>
      <c r="G290" s="2">
        <f>RTD("cqg.rtd", ,"ContractData",A290, "High",, "T")</f>
        <v>319.99</v>
      </c>
      <c r="H290" s="2">
        <f>RTD("cqg.rtd", ,"ContractData",A290, "Low",, "T")</f>
        <v>305.5</v>
      </c>
      <c r="I290" s="4">
        <f>IFERROR(RTD("cqg.rtd",,"StudyData",A290, "PCB","BaseType=Index,Index=1", "Close", "W","0","all",,,,"T")/100,"")</f>
        <v>-8.8003854183395184E-3</v>
      </c>
      <c r="J290" s="4">
        <f>IFERROR(RTD("cqg.rtd",,"StudyData",A290, "PCB","BaseType=Index,Index=1", "Close", "M","0","all",,,,"T")/100,"")</f>
        <v>5.3204559415739643E-2</v>
      </c>
      <c r="K290" s="4">
        <f>IFERROR(RTD("cqg.rtd",,"StudyData",A290, "PCB","BaseType=Index,Index=1", "Close", "Q","0","all",,,,"T")/100,"")</f>
        <v>-0.28781759859691225</v>
      </c>
      <c r="L290" s="4">
        <f>IFERROR(RTD("cqg.rtd",,"StudyData",A290, "PCB","BaseType=Index,Index=1", "Close", "A","0","all",,,,"T")/100,"")</f>
        <v>0.80283911671924302</v>
      </c>
      <c r="M290" s="6">
        <f>RTD("cqg.rtd", ,"ContractData",A290, "T_CVol",, "T")</f>
        <v>2684482.0309720002</v>
      </c>
      <c r="N290" s="8">
        <f xml:space="preserve"> IFERROR(M290/RTD("cqg.rtd",,"StudyData", $A290, "MA", "InputChoice=Vol,MAType=Sim,Period=21", "MA","D","-1","all",,,,"T"),"")</f>
        <v>0.23986423868009069</v>
      </c>
      <c r="O290" s="9">
        <f>IFERROR(D290/RTD("cqg.rtd",,"StudyData","ATR("&amp;A290&amp;",MAType:=Sim,Period:=21)","Bar",, "Close", "D",,,,,,"T"),"")</f>
        <v>-0.11463749925302129</v>
      </c>
      <c r="P290" s="10">
        <f xml:space="preserve"> RTD("cqg.rtd",,"StudyData", $A290, "MA", "InputChoice=Close,MAType=Sim,Period=21", "MA","D",,"all",,,,"T")</f>
        <v>308.02666666670001</v>
      </c>
      <c r="Q290" s="2">
        <f xml:space="preserve"> RTD("cqg.rtd",,"StudyData",$A290, "StdDev", "InputChoice=Close,Period1=21", "STDDEV","D",,"all",,,,"T")</f>
        <v>20.485280739699999</v>
      </c>
      <c r="R290" s="2">
        <f t="shared" si="4"/>
        <v>2.847573048728191E-2</v>
      </c>
    </row>
    <row r="291" spans="1:18" x14ac:dyDescent="0.3">
      <c r="A291" t="s">
        <v>363</v>
      </c>
      <c r="B291" t="str">
        <f>PROPER(RTD("cqg.rtd", ,"ContractData",A291, "LongDescription",, "T"))</f>
        <v>Lululemon Athletica</v>
      </c>
      <c r="C291" s="2">
        <f>RTD("cqg.rtd", ,"ContractData",A291, "LastTrade",, "T")</f>
        <v>127.26</v>
      </c>
      <c r="D291" s="2">
        <f>RTD("cqg.rtd", ,"ContractData",A291, "NetLastTrade",, "T")</f>
        <v>-1.3200000000000074</v>
      </c>
      <c r="E291" s="4">
        <f>IFERROR(RTD("cqg.rtd", ,"ContractData",A291, "PerCentNetLastTrade",, "T")/100,"")</f>
        <v>-1.0265982267848811E-2</v>
      </c>
      <c r="F291" s="2">
        <f>RTD("cqg.rtd", ,"ContractData",A291, "Open",, "T")</f>
        <v>128.75</v>
      </c>
      <c r="G291" s="2">
        <f>RTD("cqg.rtd", ,"ContractData",A291, "High",, "T")</f>
        <v>128.76</v>
      </c>
      <c r="H291" s="2">
        <f>RTD("cqg.rtd", ,"ContractData",A291, "Low",, "T")</f>
        <v>125.02</v>
      </c>
      <c r="I291" s="4">
        <f>IFERROR(RTD("cqg.rtd",,"StudyData",A291, "PCB","BaseType=Index,Index=1", "Close", "W","0","all",,,,"T")/100,"")</f>
        <v>-1.0265982267848866E-2</v>
      </c>
      <c r="J291" s="4">
        <f>IFERROR(RTD("cqg.rtd",,"StudyData",A291, "PCB","BaseType=Index,Index=1", "Close", "M","0","all",,,,"T")/100,"")</f>
        <v>7.0581307310507282E-2</v>
      </c>
      <c r="K291" s="4">
        <f>IFERROR(RTD("cqg.rtd",,"StudyData",A291, "PCB","BaseType=Index,Index=1", "Close", "Q","0","all",,,,"T")/100,"")</f>
        <v>0.11455596426694691</v>
      </c>
      <c r="L291" s="4">
        <f>IFERROR(RTD("cqg.rtd",,"StudyData",A291, "PCB","BaseType=Index,Index=1", "Close", "A","0","all",,,,"T")/100,"")</f>
        <v>-0.38761368557817233</v>
      </c>
      <c r="M291" s="6">
        <f>RTD("cqg.rtd", ,"ContractData",A291, "T_CVol",, "T")</f>
        <v>853493.58916500001</v>
      </c>
      <c r="N291" s="8">
        <f xml:space="preserve"> IFERROR(M291/RTD("cqg.rtd",,"StudyData", $A291, "MA", "InputChoice=Vol,MAType=Sim,Period=21", "MA","D","-1","all",,,,"T"),"")</f>
        <v>0.34997666795551835</v>
      </c>
      <c r="O291" s="9">
        <f>IFERROR(D291/RTD("cqg.rtd",,"StudyData","ATR("&amp;A291&amp;",MAType:=Sim,Period:=21)","Bar",, "Close", "D",,,,,,"T"),"")</f>
        <v>-0.33543078412715999</v>
      </c>
      <c r="P291" s="10">
        <f xml:space="preserve"> RTD("cqg.rtd",,"StudyData", $A291, "MA", "InputChoice=Close,MAType=Sim,Period=21", "MA","D",,"all",,,,"T")</f>
        <v>119.4304761905</v>
      </c>
      <c r="Q291" s="2">
        <f xml:space="preserve"> RTD("cqg.rtd",,"StudyData",$A291, "StdDev", "InputChoice=Close,Period1=21", "STDDEV","D",,"all",,,,"T")</f>
        <v>4.3640582643999997</v>
      </c>
      <c r="R291" s="2">
        <f t="shared" si="4"/>
        <v>1.7940924101242399</v>
      </c>
    </row>
    <row r="292" spans="1:18" x14ac:dyDescent="0.3">
      <c r="A292" t="s">
        <v>364</v>
      </c>
      <c r="B292" t="str">
        <f>PROPER(RTD("cqg.rtd", ,"ContractData",A292, "LongDescription",, "T"))</f>
        <v>Southwest Airlines Co</v>
      </c>
      <c r="C292" s="2">
        <f>RTD("cqg.rtd", ,"ContractData",A292, "LastTrade",, "T")</f>
        <v>45.29</v>
      </c>
      <c r="D292" s="2">
        <f>RTD("cqg.rtd", ,"ContractData",A292, "NetLastTrade",, "T")</f>
        <v>-1.7600000000000051</v>
      </c>
      <c r="E292" s="4">
        <f>IFERROR(RTD("cqg.rtd", ,"ContractData",A292, "PerCentNetLastTrade",, "T")/100,"")</f>
        <v>-3.7407013815090331E-2</v>
      </c>
      <c r="F292" s="2">
        <f>RTD("cqg.rtd", ,"ContractData",A292, "Open",, "T")</f>
        <v>46.29</v>
      </c>
      <c r="G292" s="2">
        <f>RTD("cqg.rtd", ,"ContractData",A292, "High",, "T")</f>
        <v>46.44</v>
      </c>
      <c r="H292" s="2">
        <f>RTD("cqg.rtd", ,"ContractData",A292, "Low",, "T")</f>
        <v>45.050000000000004</v>
      </c>
      <c r="I292" s="4">
        <f>IFERROR(RTD("cqg.rtd",,"StudyData",A292, "PCB","BaseType=Index,Index=1", "Close", "W","0","all",,,,"T")/100,"")</f>
        <v>-3.7407013815090435E-2</v>
      </c>
      <c r="J292" s="4">
        <f>IFERROR(RTD("cqg.rtd",,"StudyData",A292, "PCB","BaseType=Index,Index=1", "Close", "M","0","all",,,,"T")/100,"")</f>
        <v>7.115855014454088E-3</v>
      </c>
      <c r="K292" s="4">
        <f>IFERROR(RTD("cqg.rtd",,"StudyData",A292, "PCB","BaseType=Index,Index=1", "Close", "Q","0","all",,,,"T")/100,"")</f>
        <v>-0.11921431349669394</v>
      </c>
      <c r="L292" s="4">
        <f>IFERROR(RTD("cqg.rtd",,"StudyData",A292, "PCB","BaseType=Index,Index=1", "Close", "A","0","all",,,,"T")/100,"")</f>
        <v>9.5814178562787344E-2</v>
      </c>
      <c r="M292" s="6">
        <f>RTD("cqg.rtd", ,"ContractData",A292, "T_CVol",, "T")</f>
        <v>1530551.701775</v>
      </c>
      <c r="N292" s="8">
        <f xml:space="preserve"> IFERROR(M292/RTD("cqg.rtd",,"StudyData", $A292, "MA", "InputChoice=Vol,MAType=Sim,Period=21", "MA","D","-1","all",,,,"T"),"")</f>
        <v>0.27303992972445112</v>
      </c>
      <c r="O292" s="9">
        <f>IFERROR(D292/RTD("cqg.rtd",,"StudyData","ATR("&amp;A292&amp;",MAType:=Sim,Period:=21)","Bar",, "Close", "D",,,,,,"T"),"")</f>
        <v>-1.0390778746192837</v>
      </c>
      <c r="P292" s="10">
        <f xml:space="preserve"> RTD("cqg.rtd",,"StudyData", $A292, "MA", "InputChoice=Close,MAType=Sim,Period=21", "MA","D",,"all",,,,"T")</f>
        <v>47.009523809500003</v>
      </c>
      <c r="Q292" s="2">
        <f xml:space="preserve"> RTD("cqg.rtd",,"StudyData",$A292, "StdDev", "InputChoice=Close,Period1=21", "STDDEV","D",,"all",,,,"T")</f>
        <v>1.579401563</v>
      </c>
      <c r="R292" s="2">
        <f t="shared" si="4"/>
        <v>-1.0887185689710526</v>
      </c>
    </row>
    <row r="293" spans="1:18" x14ac:dyDescent="0.3">
      <c r="A293" t="s">
        <v>365</v>
      </c>
      <c r="B293" t="str">
        <f>PROPER(RTD("cqg.rtd", ,"ContractData",A293, "LongDescription",, "T"))</f>
        <v>Las Vegas Sands Corp</v>
      </c>
      <c r="C293" s="2">
        <f>RTD("cqg.rtd", ,"ContractData",A293, "LastTrade",, "T")</f>
        <v>45.53</v>
      </c>
      <c r="D293" s="2">
        <f>RTD("cqg.rtd", ,"ContractData",A293, "NetLastTrade",, "T")</f>
        <v>-0.24000000000000199</v>
      </c>
      <c r="E293" s="4">
        <f>IFERROR(RTD("cqg.rtd", ,"ContractData",A293, "PerCentNetLastTrade",, "T")/100,"")</f>
        <v>-5.2436093511033432E-3</v>
      </c>
      <c r="F293" s="2">
        <f>RTD("cqg.rtd", ,"ContractData",A293, "Open",, "T")</f>
        <v>45.89</v>
      </c>
      <c r="G293" s="2">
        <f>RTD("cqg.rtd", ,"ContractData",A293, "High",, "T")</f>
        <v>46.09</v>
      </c>
      <c r="H293" s="2">
        <f>RTD("cqg.rtd", ,"ContractData",A293, "Low",, "T")</f>
        <v>45.14</v>
      </c>
      <c r="I293" s="4">
        <f>IFERROR(RTD("cqg.rtd",,"StudyData",A293, "PCB","BaseType=Index,Index=1", "Close", "W","0","all",,,,"T")/100,"")</f>
        <v>-5.2436093511033857E-3</v>
      </c>
      <c r="J293" s="4">
        <f>IFERROR(RTD("cqg.rtd",,"StudyData",A293, "PCB","BaseType=Index,Index=1", "Close", "M","0","all",,,,"T")/100,"")</f>
        <v>-6.8725710779300467E-2</v>
      </c>
      <c r="K293" s="4">
        <f>IFERROR(RTD("cqg.rtd",,"StudyData",A293, "PCB","BaseType=Index,Index=1", "Close", "Q","0","all",,,,"T")/100,"")</f>
        <v>-1.4288807101104061E-2</v>
      </c>
      <c r="L293" s="4">
        <f>IFERROR(RTD("cqg.rtd",,"StudyData",A293, "PCB","BaseType=Index,Index=1", "Close", "A","0","all",,,,"T")/100,"")</f>
        <v>-0.3005069903210939</v>
      </c>
      <c r="M293" s="6">
        <f>RTD("cqg.rtd", ,"ContractData",A293, "T_CVol",, "T")</f>
        <v>1168768.2486050001</v>
      </c>
      <c r="N293" s="8">
        <f xml:space="preserve"> IFERROR(M293/RTD("cqg.rtd",,"StudyData", $A293, "MA", "InputChoice=Vol,MAType=Sim,Period=21", "MA","D","-1","all",,,,"T"),"")</f>
        <v>0.20674992907076559</v>
      </c>
      <c r="O293" s="9">
        <f>IFERROR(D293/RTD("cqg.rtd",,"StudyData","ATR("&amp;A293&amp;",MAType:=Sim,Period:=21)","Bar",, "Close", "D",,,,,,"T"),"")</f>
        <v>-0.17866004963222631</v>
      </c>
      <c r="P293" s="10">
        <f xml:space="preserve"> RTD("cqg.rtd",,"StudyData", $A293, "MA", "InputChoice=Close,MAType=Sim,Period=21", "MA","D",,"all",,,,"T")</f>
        <v>46.430952380999997</v>
      </c>
      <c r="Q293" s="2">
        <f xml:space="preserve"> RTD("cqg.rtd",,"StudyData",$A293, "StdDev", "InputChoice=Close,Period1=21", "STDDEV","D",,"all",,,,"T")</f>
        <v>1.3868014063</v>
      </c>
      <c r="R293" s="2">
        <f t="shared" si="4"/>
        <v>-0.64966214838485503</v>
      </c>
    </row>
    <row r="294" spans="1:18" x14ac:dyDescent="0.3">
      <c r="A294" t="s">
        <v>366</v>
      </c>
      <c r="B294" t="str">
        <f>PROPER(RTD("cqg.rtd", ,"ContractData",A294, "LongDescription",, "T"))</f>
        <v>Lyondellbasell Industries Nv Class A</v>
      </c>
      <c r="C294" s="2">
        <f>RTD("cqg.rtd", ,"ContractData",A294, "LastTrade",, "T")</f>
        <v>61.77</v>
      </c>
      <c r="D294" s="2">
        <f>RTD("cqg.rtd", ,"ContractData",A294, "NetLastTrade",, "T")</f>
        <v>2.1799999999999997</v>
      </c>
      <c r="E294" s="4">
        <f>IFERROR(RTD("cqg.rtd", ,"ContractData",A294, "PerCentNetLastTrade",, "T")/100,"")</f>
        <v>3.6583319348884043E-2</v>
      </c>
      <c r="F294" s="2">
        <f>RTD("cqg.rtd", ,"ContractData",A294, "Open",, "T")</f>
        <v>60.15</v>
      </c>
      <c r="G294" s="2">
        <f>RTD("cqg.rtd", ,"ContractData",A294, "High",, "T")</f>
        <v>61.980000000000004</v>
      </c>
      <c r="H294" s="2">
        <f>RTD("cqg.rtd", ,"ContractData",A294, "Low",, "T")</f>
        <v>60.07</v>
      </c>
      <c r="I294" s="4">
        <f>IFERROR(RTD("cqg.rtd",,"StudyData",A294, "PCB","BaseType=Index,Index=1", "Close", "W","0","all",,,,"T")/100,"")</f>
        <v>3.6415505957375305E-2</v>
      </c>
      <c r="J294" s="4">
        <f>IFERROR(RTD("cqg.rtd",,"StudyData",A294, "PCB","BaseType=Index,Index=1", "Close", "M","0","all",,,,"T")/100,"")</f>
        <v>-5.1546391752577371E-3</v>
      </c>
      <c r="K294" s="4">
        <f>IFERROR(RTD("cqg.rtd",,"StudyData",A294, "PCB","BaseType=Index,Index=1", "Close", "Q","0","all",,,,"T")/100,"")</f>
        <v>0.17302943969610635</v>
      </c>
      <c r="L294" s="4">
        <f>IFERROR(RTD("cqg.rtd",,"StudyData",A294, "PCB","BaseType=Index,Index=1", "Close", "A","0","all",,,,"T")/100,"")</f>
        <v>0.42632794457274814</v>
      </c>
      <c r="M294" s="6">
        <f>RTD("cqg.rtd", ,"ContractData",A294, "T_CVol",, "T")</f>
        <v>703544.97145700001</v>
      </c>
      <c r="N294" s="8">
        <f xml:space="preserve"> IFERROR(M294/RTD("cqg.rtd",,"StudyData", $A294, "MA", "InputChoice=Vol,MAType=Sim,Period=21", "MA","D","-1","all",,,,"T"),"")</f>
        <v>0.14968919935695765</v>
      </c>
      <c r="O294" s="9">
        <f>IFERROR(D294/RTD("cqg.rtd",,"StudyData","ATR("&amp;A294&amp;",MAType:=Sim,Period:=21)","Bar",, "Close", "D",,,,,,"T"),"")</f>
        <v>0.91468531469810743</v>
      </c>
      <c r="P294" s="10">
        <f xml:space="preserve"> RTD("cqg.rtd",,"StudyData", $A294, "MA", "InputChoice=Close,MAType=Sim,Period=21", "MA","D",,"all",,,,"T")</f>
        <v>60.072380952400003</v>
      </c>
      <c r="Q294" s="2">
        <f xml:space="preserve"> RTD("cqg.rtd",,"StudyData",$A294, "StdDev", "InputChoice=Close,Period1=21", "STDDEV","D",,"all",,,,"T")</f>
        <v>1.4220304222</v>
      </c>
      <c r="R294" s="2">
        <f t="shared" si="4"/>
        <v>1.1937993879017308</v>
      </c>
    </row>
    <row r="295" spans="1:18" x14ac:dyDescent="0.3">
      <c r="A295" t="s">
        <v>367</v>
      </c>
      <c r="B295" t="str">
        <f>PROPER(RTD("cqg.rtd", ,"ContractData",A295, "LongDescription",, "T"))</f>
        <v>Live Nation Entertainment Inc</v>
      </c>
      <c r="C295" s="2">
        <f>RTD("cqg.rtd", ,"ContractData",A295, "LastTrade",, "T")</f>
        <v>183.32</v>
      </c>
      <c r="D295" s="2">
        <f>RTD("cqg.rtd", ,"ContractData",A295, "NetLastTrade",, "T")</f>
        <v>2.6599999999999966</v>
      </c>
      <c r="E295" s="4">
        <f>IFERROR(RTD("cqg.rtd", ,"ContractData",A295, "PerCentNetLastTrade",, "T")/100,"")</f>
        <v>1.4723790545776596E-2</v>
      </c>
      <c r="F295" s="2">
        <f>RTD("cqg.rtd", ,"ContractData",A295, "Open",, "T")</f>
        <v>181.05</v>
      </c>
      <c r="G295" s="2">
        <f>RTD("cqg.rtd", ,"ContractData",A295, "High",, "T")</f>
        <v>183.53</v>
      </c>
      <c r="H295" s="2">
        <f>RTD("cqg.rtd", ,"ContractData",A295, "Low",, "T")</f>
        <v>179.53</v>
      </c>
      <c r="I295" s="4">
        <f>IFERROR(RTD("cqg.rtd",,"StudyData",A295, "PCB","BaseType=Index,Index=1", "Close", "W","0","all",,,,"T")/100,"")</f>
        <v>1.4723790545776575E-2</v>
      </c>
      <c r="J295" s="4">
        <f>IFERROR(RTD("cqg.rtd",,"StudyData",A295, "PCB","BaseType=Index,Index=1", "Close", "M","0","all",,,,"T")/100,"")</f>
        <v>5.2776661115258715E-2</v>
      </c>
      <c r="K295" s="4">
        <f>IFERROR(RTD("cqg.rtd",,"StudyData",A295, "PCB","BaseType=Index,Index=1", "Close", "Q","0","all",,,,"T")/100,"")</f>
        <v>1.1468516192451505E-3</v>
      </c>
      <c r="L295" s="4">
        <f>IFERROR(RTD("cqg.rtd",,"StudyData",A295, "PCB","BaseType=Index,Index=1", "Close", "A","0","all",,,,"T")/100,"")</f>
        <v>0.28645614035087713</v>
      </c>
      <c r="M295" s="6">
        <f>RTD("cqg.rtd", ,"ContractData",A295, "T_CVol",, "T")</f>
        <v>338514.61017300002</v>
      </c>
      <c r="N295" s="8">
        <f xml:space="preserve"> IFERROR(M295/RTD("cqg.rtd",,"StudyData", $A295, "MA", "InputChoice=Vol,MAType=Sim,Period=21", "MA","D","-1","all",,,,"T"),"")</f>
        <v>0.16635245943572616</v>
      </c>
      <c r="O295" s="9">
        <f>IFERROR(D295/RTD("cqg.rtd",,"StudyData","ATR("&amp;A295&amp;",MAType:=Sim,Period:=21)","Bar",, "Close", "D",,,,,,"T"),"")</f>
        <v>0.55726256983629296</v>
      </c>
      <c r="P295" s="10">
        <f xml:space="preserve"> RTD("cqg.rtd",,"StudyData", $A295, "MA", "InputChoice=Close,MAType=Sim,Period=21", "MA","D",,"all",,,,"T")</f>
        <v>180.48952380950001</v>
      </c>
      <c r="Q295" s="2">
        <f xml:space="preserve"> RTD("cqg.rtd",,"StudyData",$A295, "StdDev", "InputChoice=Close,Period1=21", "STDDEV","D",,"all",,,,"T")</f>
        <v>2.7148980095000002</v>
      </c>
      <c r="R295" s="2">
        <f t="shared" si="4"/>
        <v>1.0425718316472836</v>
      </c>
    </row>
    <row r="296" spans="1:18" x14ac:dyDescent="0.3">
      <c r="A296" t="s">
        <v>368</v>
      </c>
      <c r="B296" t="str">
        <f>PROPER(RTD("cqg.rtd", ,"ContractData",A296, "LongDescription",, "T"))</f>
        <v>Mastercard Inc.</v>
      </c>
      <c r="C296" s="2">
        <f>RTD("cqg.rtd", ,"ContractData",A296, "LastTrade",, "T")</f>
        <v>563.75</v>
      </c>
      <c r="D296" s="2">
        <f>RTD("cqg.rtd", ,"ContractData",A296, "NetLastTrade",, "T")</f>
        <v>0.79999999999995453</v>
      </c>
      <c r="E296" s="4">
        <f>IFERROR(RTD("cqg.rtd", ,"ContractData",A296, "PerCentNetLastTrade",, "T")/100,"")</f>
        <v>1.4210853539390711E-3</v>
      </c>
      <c r="F296" s="2">
        <f>RTD("cqg.rtd", ,"ContractData",A296, "Open",, "T")</f>
        <v>561.11</v>
      </c>
      <c r="G296" s="2">
        <f>RTD("cqg.rtd", ,"ContractData",A296, "High",, "T")</f>
        <v>566.76</v>
      </c>
      <c r="H296" s="2">
        <f>RTD("cqg.rtd", ,"ContractData",A296, "Low",, "T")</f>
        <v>559.62</v>
      </c>
      <c r="I296" s="4">
        <f>IFERROR(RTD("cqg.rtd",,"StudyData",A296, "PCB","BaseType=Index,Index=1", "Close", "W","0","all",,,,"T")/100,"")</f>
        <v>1.42108535393899E-3</v>
      </c>
      <c r="J296" s="4">
        <f>IFERROR(RTD("cqg.rtd",,"StudyData",A296, "PCB","BaseType=Index,Index=1", "Close", "M","0","all",,,,"T")/100,"")</f>
        <v>-1.6314779270633437E-2</v>
      </c>
      <c r="K296" s="4">
        <f>IFERROR(RTD("cqg.rtd",,"StudyData",A296, "PCB","BaseType=Index,Index=1", "Close", "Q","0","all",,,,"T")/100,"")</f>
        <v>9.764408099688468E-2</v>
      </c>
      <c r="L296" s="4">
        <f>IFERROR(RTD("cqg.rtd",,"StudyData",A296, "PCB","BaseType=Index,Index=1", "Close", "A","0","all",,,,"T")/100,"")</f>
        <v>-1.2489489910313893E-2</v>
      </c>
      <c r="M296" s="6">
        <f>RTD("cqg.rtd", ,"ContractData",A296, "T_CVol",, "T")</f>
        <v>671381.15040200006</v>
      </c>
      <c r="N296" s="8">
        <f xml:space="preserve"> IFERROR(M296/RTD("cqg.rtd",,"StudyData", $A296, "MA", "InputChoice=Vol,MAType=Sim,Period=21", "MA","D","-1","all",,,,"T"),"")</f>
        <v>0.22162246446059755</v>
      </c>
      <c r="O296" s="9">
        <f>IFERROR(D296/RTD("cqg.rtd",,"StudyData","ATR("&amp;A296&amp;",MAType:=Sim,Period:=21)","Bar",, "Close", "D",,,,,,"T"),"")</f>
        <v>6.6666666666662877E-2</v>
      </c>
      <c r="P296" s="10">
        <f xml:space="preserve"> RTD("cqg.rtd",,"StudyData", $A296, "MA", "InputChoice=Close,MAType=Sim,Period=21", "MA","D",,"all",,,,"T")</f>
        <v>554.15095238100002</v>
      </c>
      <c r="Q296" s="2">
        <f xml:space="preserve"> RTD("cqg.rtd",,"StudyData",$A296, "StdDev", "InputChoice=Close,Period1=21", "STDDEV","D",,"all",,,,"T")</f>
        <v>15.6108960436</v>
      </c>
      <c r="R296" s="2">
        <f t="shared" si="4"/>
        <v>0.61489408373424514</v>
      </c>
    </row>
    <row r="297" spans="1:18" x14ac:dyDescent="0.3">
      <c r="A297" t="s">
        <v>369</v>
      </c>
      <c r="B297" t="str">
        <f>PROPER(RTD("cqg.rtd", ,"ContractData",A297, "LongDescription",, "T"))</f>
        <v>Mid-America Apt Communities Inc</v>
      </c>
      <c r="C297" s="2">
        <f>RTD("cqg.rtd", ,"ContractData",A297, "LastTrade",, "T")</f>
        <v>132.51</v>
      </c>
      <c r="D297" s="2">
        <f>RTD("cqg.rtd", ,"ContractData",A297, "NetLastTrade",, "T")</f>
        <v>-2.4500000000000171</v>
      </c>
      <c r="E297" s="4">
        <f>IFERROR(RTD("cqg.rtd", ,"ContractData",A297, "PerCentNetLastTrade",, "T")/100,"")</f>
        <v>-1.8153526970954358E-2</v>
      </c>
      <c r="F297" s="2">
        <f>RTD("cqg.rtd", ,"ContractData",A297, "Open",, "T")</f>
        <v>134.55000000000001</v>
      </c>
      <c r="G297" s="2">
        <f>RTD("cqg.rtd", ,"ContractData",A297, "High",, "T")</f>
        <v>135.03</v>
      </c>
      <c r="H297" s="2">
        <f>RTD("cqg.rtd", ,"ContractData",A297, "Low",, "T")</f>
        <v>132.04</v>
      </c>
      <c r="I297" s="4">
        <f>IFERROR(RTD("cqg.rtd",,"StudyData",A297, "PCB","BaseType=Index,Index=1", "Close", "W","0","all",,,,"T")/100,"")</f>
        <v>-1.815352697095448E-2</v>
      </c>
      <c r="J297" s="4">
        <f>IFERROR(RTD("cqg.rtd",,"StudyData",A297, "PCB","BaseType=Index,Index=1", "Close", "M","0","all",,,,"T")/100,"")</f>
        <v>1.2845700468489306E-3</v>
      </c>
      <c r="K297" s="4">
        <f>IFERROR(RTD("cqg.rtd",,"StudyData",A297, "PCB","BaseType=Index,Index=1", "Close", "Q","0","all",,,,"T")/100,"")</f>
        <v>-4.6278969339283195E-2</v>
      </c>
      <c r="L297" s="4">
        <f>IFERROR(RTD("cqg.rtd",,"StudyData",A297, "PCB","BaseType=Index,Index=1", "Close", "A","0","all",,,,"T")/100,"")</f>
        <v>-4.6072996904470559E-2</v>
      </c>
      <c r="M297" s="6">
        <f>RTD("cqg.rtd", ,"ContractData",A297, "T_CVol",, "T")</f>
        <v>127147.37798999999</v>
      </c>
      <c r="N297" s="8">
        <f xml:space="preserve"> IFERROR(M297/RTD("cqg.rtd",,"StudyData", $A297, "MA", "InputChoice=Vol,MAType=Sim,Period=21", "MA","D","-1","all",,,,"T"),"")</f>
        <v>0.10815861426336877</v>
      </c>
      <c r="O297" s="9">
        <f>IFERROR(D297/RTD("cqg.rtd",,"StudyData","ATR("&amp;A297&amp;",MAType:=Sim,Period:=21)","Bar",, "Close", "D",,,,,,"T"),"")</f>
        <v>-0.95489977728817421</v>
      </c>
      <c r="P297" s="10">
        <f xml:space="preserve"> RTD("cqg.rtd",,"StudyData", $A297, "MA", "InputChoice=Close,MAType=Sim,Period=21", "MA","D",,"all",,,,"T")</f>
        <v>133.7042857143</v>
      </c>
      <c r="Q297" s="2">
        <f xml:space="preserve"> RTD("cqg.rtd",,"StudyData",$A297, "StdDev", "InputChoice=Close,Period1=21", "STDDEV","D",,"all",,,,"T")</f>
        <v>1.4043557121000001</v>
      </c>
      <c r="R297" s="2">
        <f t="shared" ref="R297:R360" si="5">IFERROR(STANDARDIZE(C297,P297,Q297),"")</f>
        <v>-0.85041539263164023</v>
      </c>
    </row>
    <row r="298" spans="1:18" x14ac:dyDescent="0.3">
      <c r="A298" t="s">
        <v>52</v>
      </c>
      <c r="B298" t="str">
        <f>PROPER(RTD("cqg.rtd", ,"ContractData",A298, "LongDescription",, "T"))</f>
        <v>Marriott Int Cl A Cm</v>
      </c>
      <c r="C298" s="2">
        <f>RTD("cqg.rtd", ,"ContractData",A298, "LastTrade",, "T")</f>
        <v>346.64</v>
      </c>
      <c r="D298" s="2">
        <f>RTD("cqg.rtd", ,"ContractData",A298, "NetLastTrade",, "T")</f>
        <v>-7.2700000000000387</v>
      </c>
      <c r="E298" s="4">
        <f>IFERROR(RTD("cqg.rtd", ,"ContractData",A298, "PerCentNetLastTrade",, "T")/100,"")</f>
        <v>-2.0541945692407672E-2</v>
      </c>
      <c r="F298" s="2">
        <f>RTD("cqg.rtd", ,"ContractData",A298, "Open",, "T")</f>
        <v>350.1</v>
      </c>
      <c r="G298" s="2">
        <f>RTD("cqg.rtd", ,"ContractData",A298, "High",, "T")</f>
        <v>353.36</v>
      </c>
      <c r="H298" s="2">
        <f>RTD("cqg.rtd", ,"ContractData",A298, "Low",, "T")</f>
        <v>346.35</v>
      </c>
      <c r="I298" s="4">
        <f>IFERROR(RTD("cqg.rtd",,"StudyData",A298, "PCB","BaseType=Index,Index=1", "Close", "W","0","all",,,,"T")/100,"")</f>
        <v>-2.0541945692407783E-2</v>
      </c>
      <c r="J298" s="4">
        <f>IFERROR(RTD("cqg.rtd",,"StudyData",A298, "PCB","BaseType=Index,Index=1", "Close", "M","0","all",,,,"T")/100,"")</f>
        <v>-7.024649303972319E-2</v>
      </c>
      <c r="K298" s="4">
        <f>IFERROR(RTD("cqg.rtd",,"StudyData",A298, "PCB","BaseType=Index,Index=1", "Close", "Q","0","all",,,,"T")/100,"")</f>
        <v>-6.4626676380906245E-2</v>
      </c>
      <c r="L298" s="4">
        <f>IFERROR(RTD("cqg.rtd",,"StudyData",A298, "PCB","BaseType=Index,Index=1", "Close", "A","0","all",,,,"T")/100,"")</f>
        <v>0.1173285198555956</v>
      </c>
      <c r="M298" s="6">
        <f>RTD("cqg.rtd", ,"ContractData",A298, "T_CVol",, "T")</f>
        <v>471553.28896899999</v>
      </c>
      <c r="N298" s="8">
        <f xml:space="preserve"> IFERROR(M298/RTD("cqg.rtd",,"StudyData", $A298, "MA", "InputChoice=Vol,MAType=Sim,Period=21", "MA","D","-1","all",,,,"T"),"")</f>
        <v>0.27750922369098269</v>
      </c>
      <c r="O298" s="9">
        <f>IFERROR(D298/RTD("cqg.rtd",,"StudyData","ATR("&amp;A298&amp;",MAType:=Sim,Period:=21)","Bar",, "Close", "D",,,,,,"T"),"")</f>
        <v>-0.75755470649268364</v>
      </c>
      <c r="P298" s="10">
        <f xml:space="preserve"> RTD("cqg.rtd",,"StudyData", $A298, "MA", "InputChoice=Close,MAType=Sim,Period=21", "MA","D",,"all",,,,"T")</f>
        <v>365.97619047619997</v>
      </c>
      <c r="Q298" s="2">
        <f xml:space="preserve"> RTD("cqg.rtd",,"StudyData",$A298, "StdDev", "InputChoice=Close,Period1=21", "STDDEV","D",,"all",,,,"T")</f>
        <v>10.8928698725</v>
      </c>
      <c r="R298" s="2">
        <f t="shared" si="5"/>
        <v>-1.7751236086107929</v>
      </c>
    </row>
    <row r="299" spans="1:18" x14ac:dyDescent="0.3">
      <c r="A299" t="s">
        <v>370</v>
      </c>
      <c r="B299" t="str">
        <f>PROPER(RTD("cqg.rtd", ,"ContractData",A299, "LongDescription",, "T"))</f>
        <v>Masco Corporation</v>
      </c>
      <c r="C299" s="2">
        <f>RTD("cqg.rtd", ,"ContractData",A299, "LastTrade",, "T")</f>
        <v>75.17</v>
      </c>
      <c r="D299" s="2">
        <f>RTD("cqg.rtd", ,"ContractData",A299, "NetLastTrade",, "T")</f>
        <v>-2.3400000000000034</v>
      </c>
      <c r="E299" s="4">
        <f>IFERROR(RTD("cqg.rtd", ,"ContractData",A299, "PerCentNetLastTrade",, "T")/100,"")</f>
        <v>-3.0189652948006705E-2</v>
      </c>
      <c r="F299" s="2">
        <f>RTD("cqg.rtd", ,"ContractData",A299, "Open",, "T")</f>
        <v>76.900000000000006</v>
      </c>
      <c r="G299" s="2">
        <f>RTD("cqg.rtd", ,"ContractData",A299, "High",, "T")</f>
        <v>77.62</v>
      </c>
      <c r="H299" s="2">
        <f>RTD("cqg.rtd", ,"ContractData",A299, "Low",, "T")</f>
        <v>75.13</v>
      </c>
      <c r="I299" s="4">
        <f>IFERROR(RTD("cqg.rtd",,"StudyData",A299, "PCB","BaseType=Index,Index=1", "Close", "W","0","all",,,,"T")/100,"")</f>
        <v>-3.018965294800675E-2</v>
      </c>
      <c r="J299" s="4">
        <f>IFERROR(RTD("cqg.rtd",,"StudyData",A299, "PCB","BaseType=Index,Index=1", "Close", "M","0","all",,,,"T")/100,"")</f>
        <v>5.1622831561275853E-2</v>
      </c>
      <c r="K299" s="4">
        <f>IFERROR(RTD("cqg.rtd",,"StudyData",A299, "PCB","BaseType=Index,Index=1", "Close", "Q","0","all",,,,"T")/100,"")</f>
        <v>-7.6195157920609588E-2</v>
      </c>
      <c r="L299" s="4">
        <f>IFERROR(RTD("cqg.rtd",,"StudyData",A299, "PCB","BaseType=Index,Index=1", "Close", "A","0","all",,,,"T")/100,"")</f>
        <v>0.18452568547116294</v>
      </c>
      <c r="M299" s="6">
        <f>RTD("cqg.rtd", ,"ContractData",A299, "T_CVol",, "T")</f>
        <v>606029.33691700001</v>
      </c>
      <c r="N299" s="8">
        <f xml:space="preserve"> IFERROR(M299/RTD("cqg.rtd",,"StudyData", $A299, "MA", "InputChoice=Vol,MAType=Sim,Period=21", "MA","D","-1","all",,,,"T"),"")</f>
        <v>0.21467719304571198</v>
      </c>
      <c r="O299" s="9">
        <f>IFERROR(D299/RTD("cqg.rtd",,"StudyData","ATR("&amp;A299&amp;",MAType:=Sim,Period:=21)","Bar",, "Close", "D",,,,,,"T"),"")</f>
        <v>-0.89167120304359593</v>
      </c>
      <c r="P299" s="10">
        <f xml:space="preserve"> RTD("cqg.rtd",,"StudyData", $A299, "MA", "InputChoice=Close,MAType=Sim,Period=21", "MA","D",,"all",,,,"T")</f>
        <v>76.951904761899996</v>
      </c>
      <c r="Q299" s="2">
        <f xml:space="preserve"> RTD("cqg.rtd",,"StudyData",$A299, "StdDev", "InputChoice=Close,Period1=21", "STDDEV","D",,"all",,,,"T")</f>
        <v>2.6316437359</v>
      </c>
      <c r="R299" s="2">
        <f t="shared" si="5"/>
        <v>-0.67710713938663059</v>
      </c>
    </row>
    <row r="300" spans="1:18" x14ac:dyDescent="0.3">
      <c r="A300" t="s">
        <v>371</v>
      </c>
      <c r="B300" t="str">
        <f>PROPER(RTD("cqg.rtd", ,"ContractData",A300, "LongDescription",, "T"))</f>
        <v>Mcdonald'S Corporation</v>
      </c>
      <c r="C300" s="2">
        <f>RTD("cqg.rtd", ,"ContractData",A300, "LastTrade",, "T")</f>
        <v>273.19</v>
      </c>
      <c r="D300" s="2">
        <f>RTD("cqg.rtd", ,"ContractData",A300, "NetLastTrade",, "T")</f>
        <v>-1.2900000000000205</v>
      </c>
      <c r="E300" s="4">
        <f>IFERROR(RTD("cqg.rtd", ,"ContractData",A300, "PerCentNetLastTrade",, "T")/100,"")</f>
        <v>-4.6997959778490236E-3</v>
      </c>
      <c r="F300" s="2">
        <f>RTD("cqg.rtd", ,"ContractData",A300, "Open",, "T")</f>
        <v>274.14</v>
      </c>
      <c r="G300" s="2">
        <f>RTD("cqg.rtd", ,"ContractData",A300, "High",, "T")</f>
        <v>275.75</v>
      </c>
      <c r="H300" s="2">
        <f>RTD("cqg.rtd", ,"ContractData",A300, "Low",, "T")</f>
        <v>270.36</v>
      </c>
      <c r="I300" s="4">
        <f>IFERROR(RTD("cqg.rtd",,"StudyData",A300, "PCB","BaseType=Index,Index=1", "Close", "W","0","all",,,,"T")/100,"")</f>
        <v>-4.6997959778490982E-3</v>
      </c>
      <c r="J300" s="4">
        <f>IFERROR(RTD("cqg.rtd",,"StudyData",A300, "PCB","BaseType=Index,Index=1", "Close", "M","0","all",,,,"T")/100,"")</f>
        <v>9.4221105527638616E-3</v>
      </c>
      <c r="K300" s="4">
        <f>IFERROR(RTD("cqg.rtd",,"StudyData",A300, "PCB","BaseType=Index,Index=1", "Close", "Q","0","all",,,,"T")/100,"")</f>
        <v>1.0654433798231644E-2</v>
      </c>
      <c r="L300" s="4">
        <f>IFERROR(RTD("cqg.rtd",,"StudyData",A300, "PCB","BaseType=Index,Index=1", "Close", "A","0","all",,,,"T")/100,"")</f>
        <v>-0.10614141281942217</v>
      </c>
      <c r="M300" s="6">
        <f>RTD("cqg.rtd", ,"ContractData",A300, "T_CVol",, "T")</f>
        <v>2304815.6964850002</v>
      </c>
      <c r="N300" s="8">
        <f xml:space="preserve"> IFERROR(M300/RTD("cqg.rtd",,"StudyData", $A300, "MA", "InputChoice=Vol,MAType=Sim,Period=21", "MA","D","-1","all",,,,"T"),"")</f>
        <v>0.49477093609933775</v>
      </c>
      <c r="O300" s="9">
        <f>IFERROR(D300/RTD("cqg.rtd",,"StudyData","ATR("&amp;A300&amp;",MAType:=Sim,Period:=21)","Bar",, "Close", "D",,,,,,"T"),"")</f>
        <v>-0.22513089005235959</v>
      </c>
      <c r="P300" s="10">
        <f xml:space="preserve"> RTD("cqg.rtd",,"StudyData", $A300, "MA", "InputChoice=Close,MAType=Sim,Period=21", "MA","D",,"all",,,,"T")</f>
        <v>269.33999999999997</v>
      </c>
      <c r="Q300" s="2">
        <f xml:space="preserve"> RTD("cqg.rtd",,"StudyData",$A300, "StdDev", "InputChoice=Close,Period1=21", "STDDEV","D",,"all",,,,"T")</f>
        <v>3.9669587728</v>
      </c>
      <c r="R300" s="2">
        <f t="shared" si="5"/>
        <v>0.97051676624372274</v>
      </c>
    </row>
    <row r="301" spans="1:18" x14ac:dyDescent="0.3">
      <c r="A301" t="s">
        <v>53</v>
      </c>
      <c r="B301" t="str">
        <f>PROPER(RTD("cqg.rtd", ,"ContractData",A301, "LongDescription",, "T"))</f>
        <v>Microchip Technology</v>
      </c>
      <c r="C301" s="2">
        <f>RTD("cqg.rtd", ,"ContractData",A301, "LastTrade",, "T")</f>
        <v>81.78</v>
      </c>
      <c r="D301" s="2">
        <f>RTD("cqg.rtd", ,"ContractData",A301, "NetLastTrade",, "T")</f>
        <v>-2.9099999999999966</v>
      </c>
      <c r="E301" s="4">
        <f>IFERROR(RTD("cqg.rtd", ,"ContractData",A301, "PerCentNetLastTrade",, "T")/100,"")</f>
        <v>-3.4242531585783442E-2</v>
      </c>
      <c r="F301" s="2">
        <f>RTD("cqg.rtd", ,"ContractData",A301, "Open",, "T")</f>
        <v>85.54</v>
      </c>
      <c r="G301" s="2">
        <f>RTD("cqg.rtd", ,"ContractData",A301, "High",, "T")</f>
        <v>85.66</v>
      </c>
      <c r="H301" s="2">
        <f>RTD("cqg.rtd", ,"ContractData",A301, "Low",, "T")</f>
        <v>81.48</v>
      </c>
      <c r="I301" s="4">
        <f>IFERROR(RTD("cqg.rtd",,"StudyData",A301, "PCB","BaseType=Index,Index=1", "Close", "W","0","all",,,,"T")/100,"")</f>
        <v>-3.4360609280906798E-2</v>
      </c>
      <c r="J301" s="4">
        <f>IFERROR(RTD("cqg.rtd",,"StudyData",A301, "PCB","BaseType=Index,Index=1", "Close", "M","0","all",,,,"T")/100,"")</f>
        <v>0.1008211064746264</v>
      </c>
      <c r="K301" s="4">
        <f>IFERROR(RTD("cqg.rtd",,"StudyData",A301, "PCB","BaseType=Index,Index=1", "Close", "Q","0","all",,,,"T")/100,"")</f>
        <v>-0.10328947368421053</v>
      </c>
      <c r="L301" s="4">
        <f>IFERROR(RTD("cqg.rtd",,"StudyData",A301, "PCB","BaseType=Index,Index=1", "Close", "A","0","all",,,,"T")/100,"")</f>
        <v>0.28342749529190209</v>
      </c>
      <c r="M301" s="6">
        <f>RTD("cqg.rtd", ,"ContractData",A301, "T_CVol",, "T")</f>
        <v>2478746.1440329999</v>
      </c>
      <c r="N301" s="8">
        <f xml:space="preserve"> IFERROR(M301/RTD("cqg.rtd",,"StudyData", $A301, "MA", "InputChoice=Vol,MAType=Sim,Period=21", "MA","D","-1","all",,,,"T"),"")</f>
        <v>0.21560114481273193</v>
      </c>
      <c r="O301" s="9">
        <f>IFERROR(D301/RTD("cqg.rtd",,"StudyData","ATR("&amp;A301&amp;",MAType:=Sim,Period:=21)","Bar",, "Close", "D",,,,,,"T"),"")</f>
        <v>-0.63889179298995102</v>
      </c>
      <c r="P301" s="10">
        <f xml:space="preserve"> RTD("cqg.rtd",,"StudyData", $A301, "MA", "InputChoice=Close,MAType=Sim,Period=21", "MA","D",,"all",,,,"T")</f>
        <v>79.911904761900004</v>
      </c>
      <c r="Q301" s="2">
        <f xml:space="preserve"> RTD("cqg.rtd",,"StudyData",$A301, "StdDev", "InputChoice=Close,Period1=21", "STDDEV","D",,"all",,,,"T")</f>
        <v>4.3159246860999998</v>
      </c>
      <c r="R301" s="2">
        <f t="shared" si="5"/>
        <v>0.4328377749770384</v>
      </c>
    </row>
    <row r="302" spans="1:18" x14ac:dyDescent="0.3">
      <c r="A302" t="s">
        <v>372</v>
      </c>
      <c r="B302" t="str">
        <f>PROPER(RTD("cqg.rtd", ,"ContractData",A302, "LongDescription",, "T"))</f>
        <v>Mckesson Corporation</v>
      </c>
      <c r="C302" s="2">
        <f>RTD("cqg.rtd", ,"ContractData",A302, "LastTrade",, "T")</f>
        <v>886.24</v>
      </c>
      <c r="D302" s="2">
        <f>RTD("cqg.rtd", ,"ContractData",A302, "NetLastTrade",, "T")</f>
        <v>16.659999999999968</v>
      </c>
      <c r="E302" s="4">
        <f>IFERROR(RTD("cqg.rtd", ,"ContractData",A302, "PerCentNetLastTrade",, "T")/100,"")</f>
        <v>1.9158674302536857E-2</v>
      </c>
      <c r="F302" s="2">
        <f>RTD("cqg.rtd", ,"ContractData",A302, "Open",, "T")</f>
        <v>873.04</v>
      </c>
      <c r="G302" s="2">
        <f>RTD("cqg.rtd", ,"ContractData",A302, "High",, "T")</f>
        <v>894.74</v>
      </c>
      <c r="H302" s="2">
        <f>RTD("cqg.rtd", ,"ContractData",A302, "Low",, "T")</f>
        <v>870.46</v>
      </c>
      <c r="I302" s="4">
        <f>IFERROR(RTD("cqg.rtd",,"StudyData",A302, "PCB","BaseType=Index,Index=1", "Close", "W","0","all",,,,"T")/100,"")</f>
        <v>1.9158674302536819E-2</v>
      </c>
      <c r="J302" s="4">
        <f>IFERROR(RTD("cqg.rtd",,"StudyData",A302, "PCB","BaseType=Index,Index=1", "Close", "M","0","all",,,,"T")/100,"")</f>
        <v>3.5097349887291317E-2</v>
      </c>
      <c r="K302" s="4">
        <f>IFERROR(RTD("cqg.rtd",,"StudyData",A302, "PCB","BaseType=Index,Index=1", "Close", "Q","0","all",,,,"T")/100,"")</f>
        <v>0.17289571201694012</v>
      </c>
      <c r="L302" s="4">
        <f>IFERROR(RTD("cqg.rtd",,"StudyData",A302, "PCB","BaseType=Index,Index=1", "Close", "A","0","all",,,,"T")/100,"")</f>
        <v>8.0398395689329438E-2</v>
      </c>
      <c r="M302" s="6">
        <f>RTD("cqg.rtd", ,"ContractData",A302, "T_CVol",, "T")</f>
        <v>308686.97646099998</v>
      </c>
      <c r="N302" s="8">
        <f xml:space="preserve"> IFERROR(M302/RTD("cqg.rtd",,"StudyData", $A302, "MA", "InputChoice=Vol,MAType=Sim,Period=21", "MA","D","-1","all",,,,"T"),"")</f>
        <v>0.30840035786244374</v>
      </c>
      <c r="O302" s="9">
        <f>IFERROR(D302/RTD("cqg.rtd",,"StudyData","ATR("&amp;A302&amp;",MAType:=Sim,Period:=21)","Bar",, "Close", "D",,,,,,"T"),"")</f>
        <v>0.59682702149406397</v>
      </c>
      <c r="P302" s="10">
        <f xml:space="preserve"> RTD("cqg.rtd",,"StudyData", $A302, "MA", "InputChoice=Close,MAType=Sim,Period=21", "MA","D",,"all",,,,"T")</f>
        <v>845.05952380949998</v>
      </c>
      <c r="Q302" s="2">
        <f xml:space="preserve"> RTD("cqg.rtd",,"StudyData",$A302, "StdDev", "InputChoice=Close,Period1=21", "STDDEV","D",,"all",,,,"T")</f>
        <v>27.6522449749</v>
      </c>
      <c r="R302" s="2">
        <f t="shared" si="5"/>
        <v>1.4892272301174692</v>
      </c>
    </row>
    <row r="303" spans="1:18" x14ac:dyDescent="0.3">
      <c r="A303" t="s">
        <v>373</v>
      </c>
      <c r="B303" t="str">
        <f>PROPER(RTD("cqg.rtd", ,"ContractData",A303, "LongDescription",, "T"))</f>
        <v>Moodys Corp</v>
      </c>
      <c r="C303" s="2">
        <f>RTD("cqg.rtd", ,"ContractData",A303, "LastTrade",, "T")</f>
        <v>478.40000000000003</v>
      </c>
      <c r="D303" s="2">
        <f>RTD("cqg.rtd", ,"ContractData",A303, "NetLastTrade",, "T")</f>
        <v>0.65000000000003411</v>
      </c>
      <c r="E303" s="4">
        <f>IFERROR(RTD("cqg.rtd", ,"ContractData",A303, "PerCentNetLastTrade",, "T")/100,"")</f>
        <v>1.360544217687075E-3</v>
      </c>
      <c r="F303" s="2">
        <f>RTD("cqg.rtd", ,"ContractData",A303, "Open",, "T")</f>
        <v>474.93</v>
      </c>
      <c r="G303" s="2">
        <f>RTD("cqg.rtd", ,"ContractData",A303, "High",, "T")</f>
        <v>481.1</v>
      </c>
      <c r="H303" s="2">
        <f>RTD("cqg.rtd", ,"ContractData",A303, "Low",, "T")</f>
        <v>474.93</v>
      </c>
      <c r="I303" s="4">
        <f>IFERROR(RTD("cqg.rtd",,"StudyData",A303, "PCB","BaseType=Index,Index=1", "Close", "W","0","all",,,,"T")/100,"")</f>
        <v>1.3605442176871463E-3</v>
      </c>
      <c r="J303" s="4">
        <f>IFERROR(RTD("cqg.rtd",,"StudyData",A303, "PCB","BaseType=Index,Index=1", "Close", "M","0","all",,,,"T")/100,"")</f>
        <v>4.1807767883353516E-5</v>
      </c>
      <c r="K303" s="4">
        <f>IFERROR(RTD("cqg.rtd",,"StudyData",A303, "PCB","BaseType=Index,Index=1", "Close", "Q","0","all",,,,"T")/100,"")</f>
        <v>5.6257175660160773E-2</v>
      </c>
      <c r="L303" s="4">
        <f>IFERROR(RTD("cqg.rtd",,"StudyData",A303, "PCB","BaseType=Index,Index=1", "Close", "A","0","all",,,,"T")/100,"")</f>
        <v>-6.3521581677596139E-2</v>
      </c>
      <c r="M303" s="6">
        <f>RTD("cqg.rtd", ,"ContractData",A303, "T_CVol",, "T")</f>
        <v>119159.72030299999</v>
      </c>
      <c r="N303" s="8">
        <f xml:space="preserve"> IFERROR(M303/RTD("cqg.rtd",,"StudyData", $A303, "MA", "InputChoice=Vol,MAType=Sim,Period=21", "MA","D","-1","all",,,,"T"),"")</f>
        <v>0.13622636518866157</v>
      </c>
      <c r="O303" s="9">
        <f>IFERROR(D303/RTD("cqg.rtd",,"StudyData","ATR("&amp;A303&amp;",MAType:=Sim,Period:=21)","Bar",, "Close", "D",,,,,,"T"),"")</f>
        <v>5.0891059577885166E-2</v>
      </c>
      <c r="P303" s="10">
        <f xml:space="preserve"> RTD("cqg.rtd",,"StudyData", $A303, "MA", "InputChoice=Close,MAType=Sim,Period=21", "MA","D",,"all",,,,"T")</f>
        <v>488.03333333329999</v>
      </c>
      <c r="Q303" s="2">
        <f xml:space="preserve"> RTD("cqg.rtd",,"StudyData",$A303, "StdDev", "InputChoice=Close,Period1=21", "STDDEV","D",,"all",,,,"T")</f>
        <v>12.6020717622</v>
      </c>
      <c r="R303" s="2">
        <f t="shared" si="5"/>
        <v>-0.76442457360028748</v>
      </c>
    </row>
    <row r="304" spans="1:18" x14ac:dyDescent="0.3">
      <c r="A304" t="s">
        <v>54</v>
      </c>
      <c r="B304" t="str">
        <f>PROPER(RTD("cqg.rtd", ,"ContractData",A304, "LongDescription",, "T"))</f>
        <v>Mondelez Intl Cmn A</v>
      </c>
      <c r="C304" s="2">
        <f>RTD("cqg.rtd", ,"ContractData",A304, "LastTrade",, "T")</f>
        <v>61.550000000000004</v>
      </c>
      <c r="D304" s="2">
        <f>RTD("cqg.rtd", ,"ContractData",A304, "NetLastTrade",, "T")</f>
        <v>-1.0599999999999952</v>
      </c>
      <c r="E304" s="4">
        <f>IFERROR(RTD("cqg.rtd", ,"ContractData",A304, "PerCentNetLastTrade",, "T")/100,"")</f>
        <v>-1.6930202842996327E-2</v>
      </c>
      <c r="F304" s="2">
        <f>RTD("cqg.rtd", ,"ContractData",A304, "Open",, "T")</f>
        <v>62.2</v>
      </c>
      <c r="G304" s="2">
        <f>RTD("cqg.rtd", ,"ContractData",A304, "High",, "T")</f>
        <v>62.230000000000004</v>
      </c>
      <c r="H304" s="2">
        <f>RTD("cqg.rtd", ,"ContractData",A304, "Low",, "T")</f>
        <v>61.36</v>
      </c>
      <c r="I304" s="4">
        <f>IFERROR(RTD("cqg.rtd",,"StudyData",A304, "PCB","BaseType=Index,Index=1", "Close", "W","0","all",,,,"T")/100,"")</f>
        <v>-1.6930202842996248E-2</v>
      </c>
      <c r="J304" s="4">
        <f>IFERROR(RTD("cqg.rtd",,"StudyData",A304, "PCB","BaseType=Index,Index=1", "Close", "M","0","all",,,,"T")/100,"")</f>
        <v>-1.2197079120526368E-2</v>
      </c>
      <c r="K304" s="4">
        <f>IFERROR(RTD("cqg.rtd",,"StudyData",A304, "PCB","BaseType=Index,Index=1", "Close", "Q","0","all",,,,"T")/100,"")</f>
        <v>6.4142461964038736E-2</v>
      </c>
      <c r="L304" s="4">
        <f>IFERROR(RTD("cqg.rtd",,"StudyData",A304, "PCB","BaseType=Index,Index=1", "Close", "A","0","all",,,,"T")/100,"")</f>
        <v>0.14341445290730087</v>
      </c>
      <c r="M304" s="6">
        <f>RTD("cqg.rtd", ,"ContractData",A304, "T_CVol",, "T")</f>
        <v>1578719.3591120001</v>
      </c>
      <c r="N304" s="8">
        <f xml:space="preserve"> IFERROR(M304/RTD("cqg.rtd",,"StudyData", $A304, "MA", "InputChoice=Vol,MAType=Sim,Period=21", "MA","D","-1","all",,,,"T"),"")</f>
        <v>0.16397051182932101</v>
      </c>
      <c r="O304" s="9">
        <f>IFERROR(D304/RTD("cqg.rtd",,"StudyData","ATR("&amp;A304&amp;",MAType:=Sim,Period:=21)","Bar",, "Close", "D",,,,,,"T"),"")</f>
        <v>-0.61120263590929547</v>
      </c>
      <c r="P304" s="10">
        <f xml:space="preserve"> RTD("cqg.rtd",,"StudyData", $A304, "MA", "InputChoice=Close,MAType=Sim,Period=21", "MA","D",,"all",,,,"T")</f>
        <v>61.343333333300002</v>
      </c>
      <c r="Q304" s="2">
        <f xml:space="preserve"> RTD("cqg.rtd",,"StudyData",$A304, "StdDev", "InputChoice=Close,Period1=21", "STDDEV","D",,"all",,,,"T")</f>
        <v>1.4880838857000001</v>
      </c>
      <c r="R304" s="2">
        <f t="shared" si="5"/>
        <v>0.13888105951956153</v>
      </c>
    </row>
    <row r="305" spans="1:18" x14ac:dyDescent="0.3">
      <c r="A305" t="s">
        <v>374</v>
      </c>
      <c r="B305" t="str">
        <f>PROPER(RTD("cqg.rtd", ,"ContractData",A305, "LongDescription",, "T"))</f>
        <v>Medtronic Inc</v>
      </c>
      <c r="C305" s="2">
        <f>RTD("cqg.rtd", ,"ContractData",A305, "LastTrade",, "T")</f>
        <v>88.73</v>
      </c>
      <c r="D305" s="2">
        <f>RTD("cqg.rtd", ,"ContractData",A305, "NetLastTrade",, "T")</f>
        <v>1.5700000000000074</v>
      </c>
      <c r="E305" s="4">
        <f>IFERROR(RTD("cqg.rtd", ,"ContractData",A305, "PerCentNetLastTrade",, "T")/100,"")</f>
        <v>1.8012849931161083E-2</v>
      </c>
      <c r="F305" s="2">
        <f>RTD("cqg.rtd", ,"ContractData",A305, "Open",, "T")</f>
        <v>87.16</v>
      </c>
      <c r="G305" s="2">
        <f>RTD("cqg.rtd", ,"ContractData",A305, "High",, "T")</f>
        <v>88.74</v>
      </c>
      <c r="H305" s="2">
        <f>RTD("cqg.rtd", ,"ContractData",A305, "Low",, "T")</f>
        <v>86.710000000000008</v>
      </c>
      <c r="I305" s="4">
        <f>IFERROR(RTD("cqg.rtd",,"StudyData",A305, "PCB","BaseType=Index,Index=1", "Close", "W","0","all",,,,"T")/100,"")</f>
        <v>1.801284993116117E-2</v>
      </c>
      <c r="J305" s="4">
        <f>IFERROR(RTD("cqg.rtd",,"StudyData",A305, "PCB","BaseType=Index,Index=1", "Close", "M","0","all",,,,"T")/100,"")</f>
        <v>3.9114650427450562E-2</v>
      </c>
      <c r="K305" s="4">
        <f>IFERROR(RTD("cqg.rtd",,"StudyData",A305, "PCB","BaseType=Index,Index=1", "Close", "Q","0","all",,,,"T")/100,"")</f>
        <v>0.13421960884571138</v>
      </c>
      <c r="L305" s="4">
        <f>IFERROR(RTD("cqg.rtd",,"StudyData",A305, "PCB","BaseType=Index,Index=1", "Close", "A","0","all",,,,"T")/100,"")</f>
        <v>-7.6306475119716818E-2</v>
      </c>
      <c r="M305" s="6">
        <f>RTD("cqg.rtd", ,"ContractData",A305, "T_CVol",, "T")</f>
        <v>1639963.7345809999</v>
      </c>
      <c r="N305" s="8">
        <f xml:space="preserve"> IFERROR(M305/RTD("cqg.rtd",,"StudyData", $A305, "MA", "InputChoice=Vol,MAType=Sim,Period=21", "MA","D","-1","all",,,,"T"),"")</f>
        <v>0.23111903790383026</v>
      </c>
      <c r="O305" s="9">
        <f>IFERROR(D305/RTD("cqg.rtd",,"StudyData","ATR("&amp;A305&amp;",MAType:=Sim,Period:=21)","Bar",, "Close", "D",,,,,,"T"),"")</f>
        <v>0.69032663316149623</v>
      </c>
      <c r="P305" s="10">
        <f xml:space="preserve"> RTD("cqg.rtd",,"StudyData", $A305, "MA", "InputChoice=Close,MAType=Sim,Period=21", "MA","D",,"all",,,,"T")</f>
        <v>84.441428571399996</v>
      </c>
      <c r="Q305" s="2">
        <f xml:space="preserve"> RTD("cqg.rtd",,"StudyData",$A305, "StdDev", "InputChoice=Close,Period1=21", "STDDEV","D",,"all",,,,"T")</f>
        <v>2.4053339253999999</v>
      </c>
      <c r="R305" s="2">
        <f t="shared" si="5"/>
        <v>1.7829422282342071</v>
      </c>
    </row>
    <row r="306" spans="1:18" x14ac:dyDescent="0.3">
      <c r="A306" t="s">
        <v>375</v>
      </c>
      <c r="B306" t="str">
        <f>PROPER(RTD("cqg.rtd", ,"ContractData",A306, "LongDescription",, "T"))</f>
        <v>Metlife Inc</v>
      </c>
      <c r="C306" s="2">
        <f>RTD("cqg.rtd", ,"ContractData",A306, "LastTrade",, "T")</f>
        <v>97.710000000000008</v>
      </c>
      <c r="D306" s="2">
        <f>RTD("cqg.rtd", ,"ContractData",A306, "NetLastTrade",, "T")</f>
        <v>-5.9999999999988063E-2</v>
      </c>
      <c r="E306" s="4">
        <f>IFERROR(RTD("cqg.rtd", ,"ContractData",A306, "PerCentNetLastTrade",, "T")/100,"")</f>
        <v>-6.1368517950291502E-4</v>
      </c>
      <c r="F306" s="2">
        <f>RTD("cqg.rtd", ,"ContractData",A306, "Open",, "T")</f>
        <v>96.990000000000009</v>
      </c>
      <c r="G306" s="2">
        <f>RTD("cqg.rtd", ,"ContractData",A306, "High",, "T")</f>
        <v>98.09</v>
      </c>
      <c r="H306" s="2">
        <f>RTD("cqg.rtd", ,"ContractData",A306, "Low",, "T")</f>
        <v>96.9</v>
      </c>
      <c r="I306" s="4">
        <f>IFERROR(RTD("cqg.rtd",,"StudyData",A306, "PCB","BaseType=Index,Index=1", "Close", "W","0","all",,,,"T")/100,"")</f>
        <v>-6.1368517950279294E-4</v>
      </c>
      <c r="J306" s="4">
        <f>IFERROR(RTD("cqg.rtd",,"StudyData",A306, "PCB","BaseType=Index,Index=1", "Close", "M","0","all",,,,"T")/100,"")</f>
        <v>1.6436076146884557E-2</v>
      </c>
      <c r="K306" s="4">
        <f>IFERROR(RTD("cqg.rtd",,"StudyData",A306, "PCB","BaseType=Index,Index=1", "Close", "Q","0","all",,,,"T")/100,"")</f>
        <v>0.15482803451128718</v>
      </c>
      <c r="L306" s="4">
        <f>IFERROR(RTD("cqg.rtd",,"StudyData",A306, "PCB","BaseType=Index,Index=1", "Close", "A","0","all",,,,"T")/100,"")</f>
        <v>0.23777552571573363</v>
      </c>
      <c r="M306" s="6">
        <f>RTD("cqg.rtd", ,"ContractData",A306, "T_CVol",, "T")</f>
        <v>590955.65795300005</v>
      </c>
      <c r="N306" s="8">
        <f xml:space="preserve"> IFERROR(M306/RTD("cqg.rtd",,"StudyData", $A306, "MA", "InputChoice=Vol,MAType=Sim,Period=21", "MA","D","-1","all",,,,"T"),"")</f>
        <v>0.14289953970511943</v>
      </c>
      <c r="O306" s="9">
        <f>IFERROR(D306/RTD("cqg.rtd",,"StudyData","ATR("&amp;A306&amp;",MAType:=Sim,Period:=21)","Bar",, "Close", "D",,,,,,"T"),"")</f>
        <v>-3.1674208144551207E-2</v>
      </c>
      <c r="P306" s="10">
        <f xml:space="preserve"> RTD("cqg.rtd",,"StudyData", $A306, "MA", "InputChoice=Close,MAType=Sim,Period=21", "MA","D",,"all",,,,"T")</f>
        <v>95.214285714300004</v>
      </c>
      <c r="Q306" s="2">
        <f xml:space="preserve"> RTD("cqg.rtd",,"StudyData",$A306, "StdDev", "InputChoice=Close,Period1=21", "STDDEV","D",,"all",,,,"T")</f>
        <v>2.1296893836000002</v>
      </c>
      <c r="R306" s="2">
        <f t="shared" si="5"/>
        <v>1.1718677403938031</v>
      </c>
    </row>
    <row r="307" spans="1:18" x14ac:dyDescent="0.3">
      <c r="A307" t="s">
        <v>55</v>
      </c>
      <c r="B307" t="str">
        <f>PROPER(RTD("cqg.rtd", ,"ContractData",A307, "LongDescription",, "T"))</f>
        <v>Meta Platforms, Inc.</v>
      </c>
      <c r="C307" s="2">
        <f>RTD("cqg.rtd", ,"ContractData",A307, "LastTrade",, "T")</f>
        <v>599.93000000000006</v>
      </c>
      <c r="D307" s="2">
        <f>RTD("cqg.rtd", ,"ContractData",A307, "NetLastTrade",, "T")</f>
        <v>7.8300000000000409</v>
      </c>
      <c r="E307" s="4">
        <f>IFERROR(RTD("cqg.rtd", ,"ContractData",A307, "PerCentNetLastTrade",, "T")/100,"")</f>
        <v>1.3224117547711536E-2</v>
      </c>
      <c r="F307" s="2">
        <f>RTD("cqg.rtd", ,"ContractData",A307, "Open",, "T")</f>
        <v>599.13</v>
      </c>
      <c r="G307" s="2">
        <f>RTD("cqg.rtd", ,"ContractData",A307, "High",, "T")</f>
        <v>608.21</v>
      </c>
      <c r="H307" s="2">
        <f>RTD("cqg.rtd", ,"ContractData",A307, "Low",, "T")</f>
        <v>593.65</v>
      </c>
      <c r="I307" s="4">
        <f>IFERROR(RTD("cqg.rtd",,"StudyData",A307, "PCB","BaseType=Index,Index=1", "Close", "W","0","all",,,,"T")/100,"")</f>
        <v>1.3224117547711604E-2</v>
      </c>
      <c r="J307" s="4">
        <f>IFERROR(RTD("cqg.rtd",,"StudyData",A307, "PCB","BaseType=Index,Index=1", "Close", "M","0","all",,,,"T")/100,"")</f>
        <v>7.7634675145048626E-2</v>
      </c>
      <c r="K307" s="4">
        <f>IFERROR(RTD("cqg.rtd",,"StudyData",A307, "PCB","BaseType=Index,Index=1", "Close", "Q","0","all",,,,"T")/100,"")</f>
        <v>6.5046423689396407E-2</v>
      </c>
      <c r="L307" s="4">
        <f>IFERROR(RTD("cqg.rtd",,"StudyData",A307, "PCB","BaseType=Index,Index=1", "Close", "A","0","all",,,,"T")/100,"")</f>
        <v>-9.1139087094184071E-2</v>
      </c>
      <c r="M307" s="6">
        <f>RTD("cqg.rtd", ,"ContractData",A307, "T_CVol",, "T")</f>
        <v>6812829.4816610003</v>
      </c>
      <c r="N307" s="8">
        <f xml:space="preserve"> IFERROR(M307/RTD("cqg.rtd",,"StudyData", $A307, "MA", "InputChoice=Vol,MAType=Sim,Period=21", "MA","D","-1","all",,,,"T"),"")</f>
        <v>0.37099868276922421</v>
      </c>
      <c r="O307" s="9">
        <f>IFERROR(D307/RTD("cqg.rtd",,"StudyData","ATR("&amp;A307&amp;",MAType:=Sim,Period:=21)","Bar",, "Close", "D",,,,,,"T"),"")</f>
        <v>0.3461174142755013</v>
      </c>
      <c r="P307" s="10">
        <f xml:space="preserve"> RTD("cqg.rtd",,"StudyData", $A307, "MA", "InputChoice=Close,MAType=Sim,Period=21", "MA","D",,"all",,,,"T")</f>
        <v>611.67904761900002</v>
      </c>
      <c r="Q307" s="2">
        <f xml:space="preserve"> RTD("cqg.rtd",,"StudyData",$A307, "StdDev", "InputChoice=Close,Period1=21", "STDDEV","D",,"all",,,,"T")</f>
        <v>36.647739994600002</v>
      </c>
      <c r="R307" s="2">
        <f t="shared" si="5"/>
        <v>-0.32059405629736404</v>
      </c>
    </row>
    <row r="308" spans="1:18" x14ac:dyDescent="0.3">
      <c r="A308" t="s">
        <v>376</v>
      </c>
      <c r="B308" t="str">
        <f>PROPER(RTD("cqg.rtd", ,"ContractData",A308, "LongDescription",, "T"))</f>
        <v>Mgm Resorts International</v>
      </c>
      <c r="C308" s="2">
        <f>RTD("cqg.rtd", ,"ContractData",A308, "LastTrade",, "T")</f>
        <v>43.82</v>
      </c>
      <c r="D308" s="2">
        <f>RTD("cqg.rtd", ,"ContractData",A308, "NetLastTrade",, "T")</f>
        <v>-0.64999999999999858</v>
      </c>
      <c r="E308" s="4">
        <f>IFERROR(RTD("cqg.rtd", ,"ContractData",A308, "PerCentNetLastTrade",, "T")/100,"")</f>
        <v>-1.4616595457611873E-2</v>
      </c>
      <c r="F308" s="2">
        <f>RTD("cqg.rtd", ,"ContractData",A308, "Open",, "T")</f>
        <v>44.09</v>
      </c>
      <c r="G308" s="2">
        <f>RTD("cqg.rtd", ,"ContractData",A308, "High",, "T")</f>
        <v>44.39</v>
      </c>
      <c r="H308" s="2">
        <f>RTD("cqg.rtd", ,"ContractData",A308, "Low",, "T")</f>
        <v>43.59</v>
      </c>
      <c r="I308" s="4">
        <f>IFERROR(RTD("cqg.rtd",,"StudyData",A308, "PCB","BaseType=Index,Index=1", "Close", "W","0","all",,,,"T")/100,"")</f>
        <v>-1.4616595457611842E-2</v>
      </c>
      <c r="J308" s="4">
        <f>IFERROR(RTD("cqg.rtd",,"StudyData",A308, "PCB","BaseType=Index,Index=1", "Close", "M","0","all",,,,"T")/100,"")</f>
        <v>-1.6827462418667265E-2</v>
      </c>
      <c r="K308" s="4">
        <f>IFERROR(RTD("cqg.rtd",,"StudyData",A308, "PCB","BaseType=Index,Index=1", "Close", "Q","0","all",,,,"T")/100,"")</f>
        <v>-8.3455344070278215E-2</v>
      </c>
      <c r="L308" s="4">
        <f>IFERROR(RTD("cqg.rtd",,"StudyData",A308, "PCB","BaseType=Index,Index=1", "Close", "A","0","all",,,,"T")/100,"")</f>
        <v>0.20087695258975058</v>
      </c>
      <c r="M308" s="6">
        <f>RTD("cqg.rtd", ,"ContractData",A308, "T_CVol",, "T")</f>
        <v>664335.74225600006</v>
      </c>
      <c r="N308" s="8">
        <f xml:space="preserve"> IFERROR(M308/RTD("cqg.rtd",,"StudyData", $A308, "MA", "InputChoice=Vol,MAType=Sim,Period=21", "MA","D","-1","all",,,,"T"),"")</f>
        <v>0.25953876818361621</v>
      </c>
      <c r="O308" s="9">
        <f>IFERROR(D308/RTD("cqg.rtd",,"StudyData","ATR("&amp;A308&amp;",MAType:=Sim,Period:=21)","Bar",, "Close", "D",,,,,,"T"),"")</f>
        <v>-0.62414266119682016</v>
      </c>
      <c r="P308" s="10">
        <f xml:space="preserve"> RTD("cqg.rtd",,"StudyData", $A308, "MA", "InputChoice=Close,MAType=Sim,Period=21", "MA","D",,"all",,,,"T")</f>
        <v>45.623333333300003</v>
      </c>
      <c r="Q308" s="2">
        <f xml:space="preserve"> RTD("cqg.rtd",,"StudyData",$A308, "StdDev", "InputChoice=Close,Period1=21", "STDDEV","D",,"all",,,,"T")</f>
        <v>0.92342701949999995</v>
      </c>
      <c r="R308" s="2">
        <f t="shared" si="5"/>
        <v>-1.9528704437048401</v>
      </c>
    </row>
    <row r="309" spans="1:18" x14ac:dyDescent="0.3">
      <c r="A309" t="s">
        <v>377</v>
      </c>
      <c r="B309" t="str">
        <f>PROPER(RTD("cqg.rtd", ,"ContractData",A309, "LongDescription",, "T"))</f>
        <v>Mccormick &amp; Company Inc</v>
      </c>
      <c r="C309" s="2">
        <f>RTD("cqg.rtd", ,"ContractData",A309, "LastTrade",, "T")</f>
        <v>53.2</v>
      </c>
      <c r="D309" s="2">
        <f>RTD("cqg.rtd", ,"ContractData",A309, "NetLastTrade",, "T")</f>
        <v>0.24000000000000199</v>
      </c>
      <c r="E309" s="4">
        <f>IFERROR(RTD("cqg.rtd", ,"ContractData",A309, "PerCentNetLastTrade",, "T")/100,"")</f>
        <v>4.5317220543806651E-3</v>
      </c>
      <c r="F309" s="2">
        <f>RTD("cqg.rtd", ,"ContractData",A309, "Open",, "T")</f>
        <v>52.7</v>
      </c>
      <c r="G309" s="2">
        <f>RTD("cqg.rtd", ,"ContractData",A309, "High",, "T")</f>
        <v>53.75</v>
      </c>
      <c r="H309" s="2">
        <f>RTD("cqg.rtd", ,"ContractData",A309, "Low",, "T")</f>
        <v>52.6</v>
      </c>
      <c r="I309" s="4">
        <f>IFERROR(RTD("cqg.rtd",,"StudyData",A309, "PCB","BaseType=Index,Index=1", "Close", "W","0","all",,,,"T")/100,"")</f>
        <v>4.5317220543807015E-3</v>
      </c>
      <c r="J309" s="4">
        <f>IFERROR(RTD("cqg.rtd",,"StudyData",A309, "PCB","BaseType=Index,Index=1", "Close", "M","0","all",,,,"T")/100,"")</f>
        <v>4.5186640471512857E-2</v>
      </c>
      <c r="K309" s="4">
        <f>IFERROR(RTD("cqg.rtd",,"StudyData",A309, "PCB","BaseType=Index,Index=1", "Close", "Q","0","all",,,,"T")/100,"")</f>
        <v>5.5136850456168202E-2</v>
      </c>
      <c r="L309" s="4">
        <f>IFERROR(RTD("cqg.rtd",,"StudyData",A309, "PCB","BaseType=Index,Index=1", "Close", "A","0","all",,,,"T")/100,"")</f>
        <v>-0.21891058581706058</v>
      </c>
      <c r="M309" s="6">
        <f>RTD("cqg.rtd", ,"ContractData",A309, "T_CVol",, "T")</f>
        <v>695761.10701899999</v>
      </c>
      <c r="N309" s="8">
        <f xml:space="preserve"> IFERROR(M309/RTD("cqg.rtd",,"StudyData", $A309, "MA", "InputChoice=Vol,MAType=Sim,Period=21", "MA","D","-1","all",,,,"T"),"")</f>
        <v>0.21042786402414695</v>
      </c>
      <c r="O309" s="9">
        <f>IFERROR(D309/RTD("cqg.rtd",,"StudyData","ATR("&amp;A309&amp;",MAType:=Sim,Period:=21)","Bar",, "Close", "D",,,,,,"T"),"")</f>
        <v>0.14416475972210269</v>
      </c>
      <c r="P309" s="10">
        <f xml:space="preserve"> RTD("cqg.rtd",,"StudyData", $A309, "MA", "InputChoice=Close,MAType=Sim,Period=21", "MA","D",,"all",,,,"T")</f>
        <v>51.8776190476</v>
      </c>
      <c r="Q309" s="2">
        <f xml:space="preserve"> RTD("cqg.rtd",,"StudyData",$A309, "StdDev", "InputChoice=Close,Period1=21", "STDDEV","D",,"all",,,,"T")</f>
        <v>0.98959782480000003</v>
      </c>
      <c r="R309" s="2">
        <f t="shared" si="5"/>
        <v>1.3362811833860482</v>
      </c>
    </row>
    <row r="310" spans="1:18" x14ac:dyDescent="0.3">
      <c r="A310" t="s">
        <v>378</v>
      </c>
      <c r="B310" t="str">
        <f>PROPER(RTD("cqg.rtd", ,"ContractData",A310, "LongDescription",, "T"))</f>
        <v>Martin Marietta Materials Inc</v>
      </c>
      <c r="C310" s="2">
        <f>RTD("cqg.rtd", ,"ContractData",A310, "LastTrade",, "T")</f>
        <v>548.23</v>
      </c>
      <c r="D310" s="2">
        <f>RTD("cqg.rtd", ,"ContractData",A310, "NetLastTrade",, "T")</f>
        <v>-0.34000000000003183</v>
      </c>
      <c r="E310" s="4">
        <f>IFERROR(RTD("cqg.rtd", ,"ContractData",A310, "PerCentNetLastTrade",, "T")/100,"")</f>
        <v>-6.1979328071166853E-4</v>
      </c>
      <c r="F310" s="2">
        <f>RTD("cqg.rtd", ,"ContractData",A310, "Open",, "T")</f>
        <v>546.95000000000005</v>
      </c>
      <c r="G310" s="2">
        <f>RTD("cqg.rtd", ,"ContractData",A310, "High",, "T")</f>
        <v>549.51</v>
      </c>
      <c r="H310" s="2">
        <f>RTD("cqg.rtd", ,"ContractData",A310, "Low",, "T")</f>
        <v>544.33000000000004</v>
      </c>
      <c r="I310" s="4">
        <f>IFERROR(RTD("cqg.rtd",,"StudyData",A310, "PCB","BaseType=Index,Index=1", "Close", "W","0","all",,,,"T")/100,"")</f>
        <v>-6.1979328071172653E-4</v>
      </c>
      <c r="J310" s="4">
        <f>IFERROR(RTD("cqg.rtd",,"StudyData",A310, "PCB","BaseType=Index,Index=1", "Close", "M","0","all",,,,"T")/100,"")</f>
        <v>4.3969227253684788E-2</v>
      </c>
      <c r="K310" s="4">
        <f>IFERROR(RTD("cqg.rtd",,"StudyData",A310, "PCB","BaseType=Index,Index=1", "Close", "Q","0","all",,,,"T")/100,"")</f>
        <v>-4.9367088607594978E-2</v>
      </c>
      <c r="L310" s="4">
        <f>IFERROR(RTD("cqg.rtd",,"StudyData",A310, "PCB","BaseType=Index,Index=1", "Close", "A","0","all",,,,"T")/100,"")</f>
        <v>-0.11953554106575009</v>
      </c>
      <c r="M310" s="6">
        <f>RTD("cqg.rtd", ,"ContractData",A310, "T_CVol",, "T")</f>
        <v>76062.599386000002</v>
      </c>
      <c r="N310" s="8">
        <f xml:space="preserve"> IFERROR(M310/RTD("cqg.rtd",,"StudyData", $A310, "MA", "InputChoice=Vol,MAType=Sim,Period=21", "MA","D","-1","all",,,,"T"),"")</f>
        <v>0.12888329770282575</v>
      </c>
      <c r="O310" s="9">
        <f>IFERROR(D310/RTD("cqg.rtd",,"StudyData","ATR("&amp;A310&amp;",MAType:=Sim,Period:=21)","Bar",, "Close", "D",,,,,,"T"),"")</f>
        <v>-2.0756417337685077E-2</v>
      </c>
      <c r="P310" s="10">
        <f xml:space="preserve"> RTD("cqg.rtd",,"StudyData", $A310, "MA", "InputChoice=Close,MAType=Sim,Period=21", "MA","D",,"all",,,,"T")</f>
        <v>556.52666666669995</v>
      </c>
      <c r="Q310" s="2">
        <f xml:space="preserve"> RTD("cqg.rtd",,"StudyData",$A310, "StdDev", "InputChoice=Close,Period1=21", "STDDEV","D",,"all",,,,"T")</f>
        <v>14.466059895100001</v>
      </c>
      <c r="R310" s="2">
        <f t="shared" si="5"/>
        <v>-0.57352635941388663</v>
      </c>
    </row>
    <row r="311" spans="1:18" x14ac:dyDescent="0.3">
      <c r="A311" t="s">
        <v>379</v>
      </c>
      <c r="B311" t="str">
        <f>PROPER(RTD("cqg.rtd", ,"ContractData",A311, "LongDescription",, "T"))</f>
        <v>3M Company</v>
      </c>
      <c r="C311" s="2">
        <f>RTD("cqg.rtd", ,"ContractData",A311, "LastTrade",, "T")</f>
        <v>181.72</v>
      </c>
      <c r="D311" s="2">
        <f>RTD("cqg.rtd", ,"ContractData",A311, "NetLastTrade",, "T")</f>
        <v>-1.1800000000000068</v>
      </c>
      <c r="E311" s="4">
        <f>IFERROR(RTD("cqg.rtd", ,"ContractData",A311, "PerCentNetLastTrade",, "T")/100,"")</f>
        <v>-6.4516129032258064E-3</v>
      </c>
      <c r="F311" s="2">
        <f>RTD("cqg.rtd", ,"ContractData",A311, "Open",, "T")</f>
        <v>183.36</v>
      </c>
      <c r="G311" s="2">
        <f>RTD("cqg.rtd", ,"ContractData",A311, "High",, "T")</f>
        <v>183.5</v>
      </c>
      <c r="H311" s="2">
        <f>RTD("cqg.rtd", ,"ContractData",A311, "Low",, "T")</f>
        <v>181.01</v>
      </c>
      <c r="I311" s="4">
        <f>IFERROR(RTD("cqg.rtd",,"StudyData",A311, "PCB","BaseType=Index,Index=1", "Close", "W","0","all",,,,"T")/100,"")</f>
        <v>-6.4516129032258437E-3</v>
      </c>
      <c r="J311" s="4">
        <f>IFERROR(RTD("cqg.rtd",,"StudyData",A311, "PCB","BaseType=Index,Index=1", "Close", "M","0","all",,,,"T")/100,"")</f>
        <v>3.0859995461765363E-2</v>
      </c>
      <c r="K311" s="4">
        <f>IFERROR(RTD("cqg.rtd",,"StudyData",A311, "PCB","BaseType=Index,Index=1", "Close", "Q","0","all",,,,"T")/100,"")</f>
        <v>0.12235192390834417</v>
      </c>
      <c r="L311" s="4">
        <f>IFERROR(RTD("cqg.rtd",,"StudyData",A311, "PCB","BaseType=Index,Index=1", "Close", "A","0","all",,,,"T")/100,"")</f>
        <v>0.13504059962523424</v>
      </c>
      <c r="M311" s="6">
        <f>RTD("cqg.rtd", ,"ContractData",A311, "T_CVol",, "T")</f>
        <v>520282.21537400002</v>
      </c>
      <c r="N311" s="8">
        <f xml:space="preserve"> IFERROR(M311/RTD("cqg.rtd",,"StudyData", $A311, "MA", "InputChoice=Vol,MAType=Sim,Period=21", "MA","D","-1","all",,,,"T"),"")</f>
        <v>0.1373895411006828</v>
      </c>
      <c r="O311" s="9">
        <f>IFERROR(D311/RTD("cqg.rtd",,"StudyData","ATR("&amp;A311&amp;",MAType:=Sim,Period:=21)","Bar",, "Close", "D",,,,,,"T"),"")</f>
        <v>-0.24688651987768845</v>
      </c>
      <c r="P311" s="10">
        <f xml:space="preserve"> RTD("cqg.rtd",,"StudyData", $A311, "MA", "InputChoice=Close,MAType=Sim,Period=21", "MA","D",,"all",,,,"T")</f>
        <v>172.20761904759999</v>
      </c>
      <c r="Q311" s="2">
        <f xml:space="preserve"> RTD("cqg.rtd",,"StudyData",$A311, "StdDev", "InputChoice=Close,Period1=21", "STDDEV","D",,"all",,,,"T")</f>
        <v>9.0690572329000005</v>
      </c>
      <c r="R311" s="2">
        <f t="shared" si="5"/>
        <v>1.0488831096899194</v>
      </c>
    </row>
    <row r="312" spans="1:18" x14ac:dyDescent="0.3">
      <c r="A312" t="s">
        <v>56</v>
      </c>
      <c r="B312" t="str">
        <f>PROPER(RTD("cqg.rtd", ,"ContractData",A312, "LongDescription",, "T"))</f>
        <v>Monster Beverage Cp</v>
      </c>
      <c r="C312" s="2">
        <f>RTD("cqg.rtd", ,"ContractData",A312, "LastTrade",, "T")</f>
        <v>91.9</v>
      </c>
      <c r="D312" s="2">
        <f>RTD("cqg.rtd", ,"ContractData",A312, "NetLastTrade",, "T")</f>
        <v>1.5400000000000063</v>
      </c>
      <c r="E312" s="4">
        <f>IFERROR(RTD("cqg.rtd", ,"ContractData",A312, "PerCentNetLastTrade",, "T")/100,"")</f>
        <v>1.7042939353696326E-2</v>
      </c>
      <c r="F312" s="2">
        <f>RTD("cqg.rtd", ,"ContractData",A312, "Open",, "T")</f>
        <v>90.33</v>
      </c>
      <c r="G312" s="2">
        <f>RTD("cqg.rtd", ,"ContractData",A312, "High",, "T")</f>
        <v>92.850000000000009</v>
      </c>
      <c r="H312" s="2">
        <f>RTD("cqg.rtd", ,"ContractData",A312, "Low",, "T")</f>
        <v>90.15</v>
      </c>
      <c r="I312" s="4">
        <f>IFERROR(RTD("cqg.rtd",,"StudyData",A312, "PCB","BaseType=Index,Index=1", "Close", "W","0","all",,,,"T")/100,"")</f>
        <v>1.7042939353696395E-2</v>
      </c>
      <c r="J312" s="4">
        <f>IFERROR(RTD("cqg.rtd",,"StudyData",A312, "PCB","BaseType=Index,Index=1", "Close", "M","0","all",,,,"T")/100,"")</f>
        <v>-4.6482672753683237E-2</v>
      </c>
      <c r="K312" s="4">
        <f>IFERROR(RTD("cqg.rtd",,"StudyData",A312, "PCB","BaseType=Index,Index=1", "Close", "Q","0","all",,,,"T")/100,"")</f>
        <v>-4.3903454015813553E-2</v>
      </c>
      <c r="L312" s="4">
        <f>IFERROR(RTD("cqg.rtd",,"StudyData",A312, "PCB","BaseType=Index,Index=1", "Close", "A","0","all",,,,"T")/100,"")</f>
        <v>0.19864353723751144</v>
      </c>
      <c r="M312" s="6">
        <f>RTD("cqg.rtd", ,"ContractData",A312, "T_CVol",, "T")</f>
        <v>1941284.394114</v>
      </c>
      <c r="N312" s="8">
        <f xml:space="preserve"> IFERROR(M312/RTD("cqg.rtd",,"StudyData", $A312, "MA", "InputChoice=Vol,MAType=Sim,Period=21", "MA","D","-1","all",,,,"T"),"")</f>
        <v>0.33597360291727507</v>
      </c>
      <c r="O312" s="9">
        <f>IFERROR(D312/RTD("cqg.rtd",,"StudyData","ATR("&amp;A312&amp;",MAType:=Sim,Period:=21)","Bar",, "Close", "D",,,,,,"T"),"")</f>
        <v>0.65162200283006788</v>
      </c>
      <c r="P312" s="10">
        <f xml:space="preserve"> RTD("cqg.rtd",,"StudyData", $A312, "MA", "InputChoice=Close,MAType=Sim,Period=21", "MA","D",,"all",,,,"T")</f>
        <v>95.507142857100007</v>
      </c>
      <c r="Q312" s="2">
        <f xml:space="preserve"> RTD("cqg.rtd",,"StudyData",$A312, "StdDev", "InputChoice=Close,Period1=21", "STDDEV","D",,"all",,,,"T")</f>
        <v>2.2558603952</v>
      </c>
      <c r="R312" s="2">
        <f t="shared" si="5"/>
        <v>-1.5990097901338434</v>
      </c>
    </row>
    <row r="313" spans="1:18" x14ac:dyDescent="0.3">
      <c r="A313" t="s">
        <v>380</v>
      </c>
      <c r="B313" t="str">
        <f>PROPER(RTD("cqg.rtd", ,"ContractData",A313, "LongDescription",, "T"))</f>
        <v>Altria Group Inc</v>
      </c>
      <c r="C313" s="2">
        <f>RTD("cqg.rtd", ,"ContractData",A313, "LastTrade",, "T")</f>
        <v>66.5</v>
      </c>
      <c r="D313" s="2">
        <f>RTD("cqg.rtd", ,"ContractData",A313, "NetLastTrade",, "T")</f>
        <v>-1.8500000000000085</v>
      </c>
      <c r="E313" s="4">
        <f>IFERROR(RTD("cqg.rtd", ,"ContractData",A313, "PerCentNetLastTrade",, "T")/100,"")</f>
        <v>-2.7066569129480612E-2</v>
      </c>
      <c r="F313" s="2">
        <f>RTD("cqg.rtd", ,"ContractData",A313, "Open",, "T")</f>
        <v>68.38</v>
      </c>
      <c r="G313" s="2">
        <f>RTD("cqg.rtd", ,"ContractData",A313, "High",, "T")</f>
        <v>68.38</v>
      </c>
      <c r="H313" s="2">
        <f>RTD("cqg.rtd", ,"ContractData",A313, "Low",, "T")</f>
        <v>66.48</v>
      </c>
      <c r="I313" s="4">
        <f>IFERROR(RTD("cqg.rtd",,"StudyData",A313, "PCB","BaseType=Index,Index=1", "Close", "W","0","all",,,,"T")/100,"")</f>
        <v>-2.7066569129480737E-2</v>
      </c>
      <c r="J313" s="4">
        <f>IFERROR(RTD("cqg.rtd",,"StudyData",A313, "PCB","BaseType=Index,Index=1", "Close", "M","0","all",,,,"T")/100,"")</f>
        <v>-2.6781794233865043E-2</v>
      </c>
      <c r="K313" s="4">
        <f>IFERROR(RTD("cqg.rtd",,"StudyData",A313, "PCB","BaseType=Index,Index=1", "Close", "Q","0","all",,,,"T")/100,"")</f>
        <v>-7.574704656011122E-2</v>
      </c>
      <c r="L313" s="4">
        <f>IFERROR(RTD("cqg.rtd",,"StudyData",A313, "PCB","BaseType=Index,Index=1", "Close", "A","0","all",,,,"T")/100,"")</f>
        <v>0.15331252167880671</v>
      </c>
      <c r="M313" s="6">
        <f>RTD("cqg.rtd", ,"ContractData",A313, "T_CVol",, "T")</f>
        <v>4034199.7557760002</v>
      </c>
      <c r="N313" s="8">
        <f xml:space="preserve"> IFERROR(M313/RTD("cqg.rtd",,"StudyData", $A313, "MA", "InputChoice=Vol,MAType=Sim,Period=21", "MA","D","-1","all",,,,"T"),"")</f>
        <v>0.45856891923803567</v>
      </c>
      <c r="O313" s="9">
        <f>IFERROR(D313/RTD("cqg.rtd",,"StudyData","ATR("&amp;A313&amp;",MAType:=Sim,Period:=21)","Bar",, "Close", "D",,,,,,"T"),"")</f>
        <v>-0.90622813157321935</v>
      </c>
      <c r="P313" s="10">
        <f xml:space="preserve"> RTD("cqg.rtd",,"StudyData", $A313, "MA", "InputChoice=Close,MAType=Sim,Period=21", "MA","D",,"all",,,,"T")</f>
        <v>70.997619047599997</v>
      </c>
      <c r="Q313" s="2">
        <f xml:space="preserve"> RTD("cqg.rtd",,"StudyData",$A313, "StdDev", "InputChoice=Close,Period1=21", "STDDEV","D",,"all",,,,"T")</f>
        <v>2.6768263098</v>
      </c>
      <c r="R313" s="2">
        <f t="shared" si="5"/>
        <v>-1.6802057836677637</v>
      </c>
    </row>
    <row r="314" spans="1:18" x14ac:dyDescent="0.3">
      <c r="A314" t="s">
        <v>381</v>
      </c>
      <c r="B314" t="str">
        <f>PROPER(RTD("cqg.rtd", ,"ContractData",A314, "LongDescription",, "T"))</f>
        <v>Mosaic Company</v>
      </c>
      <c r="C314" s="2">
        <f>RTD("cqg.rtd", ,"ContractData",A314, "LastTrade",, "T")</f>
        <v>22.69</v>
      </c>
      <c r="D314" s="2">
        <f>RTD("cqg.rtd", ,"ContractData",A314, "NetLastTrade",, "T")</f>
        <v>-0.36999999999999744</v>
      </c>
      <c r="E314" s="4">
        <f>IFERROR(RTD("cqg.rtd", ,"ContractData",A314, "PerCentNetLastTrade",, "T")/100,"")</f>
        <v>-1.6045099739809193E-2</v>
      </c>
      <c r="F314" s="2">
        <f>RTD("cqg.rtd", ,"ContractData",A314, "Open",, "T")</f>
        <v>22.88</v>
      </c>
      <c r="G314" s="2">
        <f>RTD("cqg.rtd", ,"ContractData",A314, "High",, "T")</f>
        <v>23.09</v>
      </c>
      <c r="H314" s="2">
        <f>RTD("cqg.rtd", ,"ContractData",A314, "Low",, "T")</f>
        <v>22.42</v>
      </c>
      <c r="I314" s="4">
        <f>IFERROR(RTD("cqg.rtd",,"StudyData",A314, "PCB","BaseType=Index,Index=1", "Close", "W","0","all",,,,"T")/100,"")</f>
        <v>-1.6045099739809086E-2</v>
      </c>
      <c r="J314" s="4">
        <f>IFERROR(RTD("cqg.rtd",,"StudyData",A314, "PCB","BaseType=Index,Index=1", "Close", "M","0","all",,,,"T")/100,"")</f>
        <v>2.5768535262206158E-2</v>
      </c>
      <c r="K314" s="4">
        <f>IFERROR(RTD("cqg.rtd",,"StudyData",A314, "PCB","BaseType=Index,Index=1", "Close", "Q","0","all",,,,"T")/100,"")</f>
        <v>7.0788107597923547E-2</v>
      </c>
      <c r="L314" s="4">
        <f>IFERROR(RTD("cqg.rtd",,"StudyData",A314, "PCB","BaseType=Index,Index=1", "Close", "A","0","all",,,,"T")/100,"")</f>
        <v>-5.8115400581153949E-2</v>
      </c>
      <c r="M314" s="6">
        <f>RTD("cqg.rtd", ,"ContractData",A314, "T_CVol",, "T")</f>
        <v>2230765.8486720002</v>
      </c>
      <c r="N314" s="8">
        <f xml:space="preserve"> IFERROR(M314/RTD("cqg.rtd",,"StudyData", $A314, "MA", "InputChoice=Vol,MAType=Sim,Period=21", "MA","D","-1","all",,,,"T"),"")</f>
        <v>0.29119529803349758</v>
      </c>
      <c r="O314" s="9">
        <f>IFERROR(D314/RTD("cqg.rtd",,"StudyData","ATR("&amp;A314&amp;",MAType:=Sim,Period:=21)","Bar",, "Close", "D",,,,,,"T"),"")</f>
        <v>-0.38714499253194268</v>
      </c>
      <c r="P314" s="10">
        <f xml:space="preserve"> RTD("cqg.rtd",,"StudyData", $A314, "MA", "InputChoice=Close,MAType=Sim,Period=21", "MA","D",,"all",,,,"T")</f>
        <v>22.6076190476</v>
      </c>
      <c r="Q314" s="2">
        <f xml:space="preserve"> RTD("cqg.rtd",,"StudyData",$A314, "StdDev", "InputChoice=Close,Period1=21", "STDDEV","D",,"all",,,,"T")</f>
        <v>0.44104750590000003</v>
      </c>
      <c r="R314" s="2">
        <f t="shared" si="5"/>
        <v>0.18678475968681632</v>
      </c>
    </row>
    <row r="315" spans="1:18" x14ac:dyDescent="0.3">
      <c r="A315" t="s">
        <v>382</v>
      </c>
      <c r="B315" t="str">
        <f>PROPER(RTD("cqg.rtd", ,"ContractData",A315, "LongDescription",, "T"))</f>
        <v>Marathon Petroleum Corporation</v>
      </c>
      <c r="C315" s="2">
        <f>RTD("cqg.rtd", ,"ContractData",A315, "LastTrade",, "T")</f>
        <v>312.60000000000002</v>
      </c>
      <c r="D315" s="2">
        <f>RTD("cqg.rtd", ,"ContractData",A315, "NetLastTrade",, "T")</f>
        <v>14.400000000000034</v>
      </c>
      <c r="E315" s="4">
        <f>IFERROR(RTD("cqg.rtd", ,"ContractData",A315, "PerCentNetLastTrade",, "T")/100,"")</f>
        <v>4.8289738430583498E-2</v>
      </c>
      <c r="F315" s="2">
        <f>RTD("cqg.rtd", ,"ContractData",A315, "Open",, "T")</f>
        <v>302.2</v>
      </c>
      <c r="G315" s="2">
        <f>RTD("cqg.rtd", ,"ContractData",A315, "High",, "T")</f>
        <v>312.88</v>
      </c>
      <c r="H315" s="2">
        <f>RTD("cqg.rtd", ,"ContractData",A315, "Low",, "T")</f>
        <v>302.2</v>
      </c>
      <c r="I315" s="4">
        <f>IFERROR(RTD("cqg.rtd",,"StudyData",A315, "PCB","BaseType=Index,Index=1", "Close", "W","0","all",,,,"T")/100,"")</f>
        <v>4.8289738430583616E-2</v>
      </c>
      <c r="J315" s="4">
        <f>IFERROR(RTD("cqg.rtd",,"StudyData",A315, "PCB","BaseType=Index,Index=1", "Close", "M","0","all",,,,"T")/100,"")</f>
        <v>-1.2228647265143628E-2</v>
      </c>
      <c r="K315" s="4">
        <f>IFERROR(RTD("cqg.rtd",,"StudyData",A315, "PCB","BaseType=Index,Index=1", "Close", "Q","0","all",,,,"T")/100,"")</f>
        <v>0.22266984785074509</v>
      </c>
      <c r="L315" s="4">
        <f>IFERROR(RTD("cqg.rtd",,"StudyData",A315, "PCB","BaseType=Index,Index=1", "Close", "A","0","all",,,,"T")/100,"")</f>
        <v>0.92215458402508788</v>
      </c>
      <c r="M315" s="6">
        <f>RTD("cqg.rtd", ,"ContractData",A315, "T_CVol",, "T")</f>
        <v>595733.24464199995</v>
      </c>
      <c r="N315" s="8">
        <f xml:space="preserve"> IFERROR(M315/RTD("cqg.rtd",,"StudyData", $A315, "MA", "InputChoice=Vol,MAType=Sim,Period=21", "MA","D","-1","all",,,,"T"),"")</f>
        <v>0.28168159173657387</v>
      </c>
      <c r="O315" s="9">
        <f>IFERROR(D315/RTD("cqg.rtd",,"StudyData","ATR("&amp;A315&amp;",MAType:=Sim,Period:=21)","Bar",, "Close", "D",,,,,,"T"),"")</f>
        <v>1.3991579142189452</v>
      </c>
      <c r="P315" s="10">
        <f xml:space="preserve"> RTD("cqg.rtd",,"StudyData", $A315, "MA", "InputChoice=Close,MAType=Sim,Period=21", "MA","D",,"all",,,,"T")</f>
        <v>308.35333333329999</v>
      </c>
      <c r="Q315" s="2">
        <f xml:space="preserve"> RTD("cqg.rtd",,"StudyData",$A315, "StdDev", "InputChoice=Close,Period1=21", "STDDEV","D",,"all",,,,"T")</f>
        <v>6.8012354152999999</v>
      </c>
      <c r="R315" s="2">
        <f t="shared" si="5"/>
        <v>0.62439636439385304</v>
      </c>
    </row>
    <row r="316" spans="1:18" x14ac:dyDescent="0.3">
      <c r="A316" t="s">
        <v>57</v>
      </c>
      <c r="B316" t="str">
        <f>PROPER(RTD("cqg.rtd", ,"ContractData",A316, "LongDescription",, "T"))</f>
        <v>Monolithic Power Sys</v>
      </c>
      <c r="C316" s="2">
        <f>RTD("cqg.rtd", ,"ContractData",A316, "LastTrade",, "T")</f>
        <v>1392.1200000000001</v>
      </c>
      <c r="D316" s="2">
        <f>RTD("cqg.rtd", ,"ContractData",A316, "NetLastTrade",, "T")</f>
        <v>-9.4199999999998454</v>
      </c>
      <c r="E316" s="4">
        <f>IFERROR(RTD("cqg.rtd", ,"ContractData",A316, "PerCentNetLastTrade",, "T")/100,"")</f>
        <v>-6.7211781326255403E-3</v>
      </c>
      <c r="F316" s="2">
        <f>RTD("cqg.rtd", ,"ContractData",A316, "Open",, "T")</f>
        <v>1428.22</v>
      </c>
      <c r="G316" s="2">
        <f>RTD("cqg.rtd", ,"ContractData",A316, "High",, "T")</f>
        <v>1430</v>
      </c>
      <c r="H316" s="2">
        <f>RTD("cqg.rtd", ,"ContractData",A316, "Low",, "T")</f>
        <v>1379.17</v>
      </c>
      <c r="I316" s="4">
        <f>IFERROR(RTD("cqg.rtd",,"StudyData",A316, "PCB","BaseType=Index,Index=1", "Close", "W","0","all",,,,"T")/100,"")</f>
        <v>-6.7211781326254301E-3</v>
      </c>
      <c r="J316" s="4">
        <f>IFERROR(RTD("cqg.rtd",,"StudyData",A316, "PCB","BaseType=Index,Index=1", "Close", "M","0","all",,,,"T")/100,"")</f>
        <v>-2.3779303380714191E-2</v>
      </c>
      <c r="K316" s="4">
        <f>IFERROR(RTD("cqg.rtd",,"StudyData",A316, "PCB","BaseType=Index,Index=1", "Close", "Q","0","all",,,,"T")/100,"")</f>
        <v>7.0603894788622279E-3</v>
      </c>
      <c r="L316" s="4">
        <f>IFERROR(RTD("cqg.rtd",,"StudyData",A316, "PCB","BaseType=Index,Index=1", "Close", "A","0","all",,,,"T")/100,"")</f>
        <v>0.53594598172911434</v>
      </c>
      <c r="M316" s="6">
        <f>RTD("cqg.rtd", ,"ContractData",A316, "T_CVol",, "T")</f>
        <v>127850.868005</v>
      </c>
      <c r="N316" s="8">
        <f xml:space="preserve"> IFERROR(M316/RTD("cqg.rtd",,"StudyData", $A316, "MA", "InputChoice=Vol,MAType=Sim,Period=21", "MA","D","-1","all",,,,"T"),"")</f>
        <v>0.13758237949159755</v>
      </c>
      <c r="O316" s="9">
        <f>IFERROR(D316/RTD("cqg.rtd",,"StudyData","ATR("&amp;A316&amp;",MAType:=Sim,Period:=21)","Bar",, "Close", "D",,,,,,"T"),"")</f>
        <v>-0.10608676998985446</v>
      </c>
      <c r="P316" s="10">
        <f xml:space="preserve"> RTD("cqg.rtd",,"StudyData", $A316, "MA", "InputChoice=Close,MAType=Sim,Period=21", "MA","D",,"all",,,,"T")</f>
        <v>1346.1533333333</v>
      </c>
      <c r="Q316" s="2">
        <f xml:space="preserve"> RTD("cqg.rtd",,"StudyData",$A316, "StdDev", "InputChoice=Close,Period1=21", "STDDEV","D",,"all",,,,"T")</f>
        <v>43.825713080200003</v>
      </c>
      <c r="R316" s="2">
        <f t="shared" si="5"/>
        <v>1.0488515402494929</v>
      </c>
    </row>
    <row r="317" spans="1:18" x14ac:dyDescent="0.3">
      <c r="A317" t="s">
        <v>383</v>
      </c>
      <c r="B317" t="str">
        <f>PROPER(RTD("cqg.rtd", ,"ContractData",A317, "LongDescription",, "T"))</f>
        <v>Merck &amp; Co Inc</v>
      </c>
      <c r="C317" s="2">
        <f>RTD("cqg.rtd", ,"ContractData",A317, "LastTrade",, "T")</f>
        <v>130.07</v>
      </c>
      <c r="D317" s="2">
        <f>RTD("cqg.rtd", ,"ContractData",A317, "NetLastTrade",, "T")</f>
        <v>1.4899999999999807</v>
      </c>
      <c r="E317" s="4">
        <f>IFERROR(RTD("cqg.rtd", ,"ContractData",A317, "PerCentNetLastTrade",, "T")/100,"")</f>
        <v>1.1588116347799035E-2</v>
      </c>
      <c r="F317" s="2">
        <f>RTD("cqg.rtd", ,"ContractData",A317, "Open",, "T")</f>
        <v>128.29</v>
      </c>
      <c r="G317" s="2">
        <f>RTD("cqg.rtd", ,"ContractData",A317, "High",, "T")</f>
        <v>130.41</v>
      </c>
      <c r="H317" s="2">
        <f>RTD("cqg.rtd", ,"ContractData",A317, "Low",, "T")</f>
        <v>128.22999999999999</v>
      </c>
      <c r="I317" s="4">
        <f>IFERROR(RTD("cqg.rtd",,"StudyData",A317, "PCB","BaseType=Index,Index=1", "Close", "W","0","all",,,,"T")/100,"")</f>
        <v>1.1588116347798884E-2</v>
      </c>
      <c r="J317" s="4">
        <f>IFERROR(RTD("cqg.rtd",,"StudyData",A317, "PCB","BaseType=Index,Index=1", "Close", "M","0","all",,,,"T")/100,"")</f>
        <v>-9.9846390168967323E-4</v>
      </c>
      <c r="K317" s="4">
        <f>IFERROR(RTD("cqg.rtd",,"StudyData",A317, "PCB","BaseType=Index,Index=1", "Close", "Q","0","all",,,,"T")/100,"")</f>
        <v>1.2217898832684773E-2</v>
      </c>
      <c r="L317" s="4">
        <f>IFERROR(RTD("cqg.rtd",,"StudyData",A317, "PCB","BaseType=Index,Index=1", "Close", "A","0","all",,,,"T")/100,"")</f>
        <v>0.23570207106213176</v>
      </c>
      <c r="M317" s="6">
        <f>RTD("cqg.rtd", ,"ContractData",A317, "T_CVol",, "T")</f>
        <v>1458139.586685</v>
      </c>
      <c r="N317" s="8">
        <f xml:space="preserve"> IFERROR(M317/RTD("cqg.rtd",,"StudyData", $A317, "MA", "InputChoice=Vol,MAType=Sim,Period=21", "MA","D","-1","all",,,,"T"),"")</f>
        <v>0.16567649269533366</v>
      </c>
      <c r="O317" s="9">
        <f>IFERROR(D317/RTD("cqg.rtd",,"StudyData","ATR("&amp;A317&amp;",MAType:=Sim,Period:=21)","Bar",, "Close", "D",,,,,,"T"),"")</f>
        <v>0.45158031462296699</v>
      </c>
      <c r="P317" s="10">
        <f xml:space="preserve"> RTD("cqg.rtd",,"StudyData", $A317, "MA", "InputChoice=Close,MAType=Sim,Period=21", "MA","D",,"all",,,,"T")</f>
        <v>127.9657142857</v>
      </c>
      <c r="Q317" s="2">
        <f xml:space="preserve"> RTD("cqg.rtd",,"StudyData",$A317, "StdDev", "InputChoice=Close,Period1=21", "STDDEV","D",,"all",,,,"T")</f>
        <v>2.7612205228</v>
      </c>
      <c r="R317" s="2">
        <f t="shared" si="5"/>
        <v>0.76208535208413986</v>
      </c>
    </row>
    <row r="318" spans="1:18" x14ac:dyDescent="0.3">
      <c r="A318" t="s">
        <v>384</v>
      </c>
      <c r="B318" t="str">
        <f>PROPER(RTD("cqg.rtd", ,"ContractData",A318, "LongDescription",, "T"))</f>
        <v>Moderna Inc Cs</v>
      </c>
      <c r="C318" s="2">
        <f>RTD("cqg.rtd", ,"ContractData",A318, "LastTrade",, "T")</f>
        <v>59.370000000000005</v>
      </c>
      <c r="D318" s="2">
        <f>RTD("cqg.rtd", ,"ContractData",A318, "NetLastTrade",, "T")</f>
        <v>0.20000000000000284</v>
      </c>
      <c r="E318" s="4">
        <f>IFERROR(RTD("cqg.rtd", ,"ContractData",A318, "PerCentNetLastTrade",, "T")/100,"")</f>
        <v>3.3800912624640865E-3</v>
      </c>
      <c r="F318" s="2">
        <f>RTD("cqg.rtd", ,"ContractData",A318, "Open",, "T")</f>
        <v>59.75</v>
      </c>
      <c r="G318" s="2">
        <f>RTD("cqg.rtd", ,"ContractData",A318, "High",, "T")</f>
        <v>60.77</v>
      </c>
      <c r="H318" s="2">
        <f>RTD("cqg.rtd", ,"ContractData",A318, "Low",, "T")</f>
        <v>58.410000000000004</v>
      </c>
      <c r="I318" s="4">
        <f>IFERROR(RTD("cqg.rtd",,"StudyData",A318, "PCB","BaseType=Index,Index=1", "Close", "W","0","all",,,,"T")/100,"")</f>
        <v>3.3800912624641351E-3</v>
      </c>
      <c r="J318" s="4">
        <f>IFERROR(RTD("cqg.rtd",,"StudyData",A318, "PCB","BaseType=Index,Index=1", "Close", "M","0","all",,,,"T")/100,"")</f>
        <v>8.2998905508938417E-2</v>
      </c>
      <c r="K318" s="4">
        <f>IFERROR(RTD("cqg.rtd",,"StudyData",A318, "PCB","BaseType=Index,Index=1", "Close", "Q","0","all",,,,"T")/100,"")</f>
        <v>-0.15222047693845489</v>
      </c>
      <c r="L318" s="4">
        <f>IFERROR(RTD("cqg.rtd",,"StudyData",A318, "PCB","BaseType=Index,Index=1", "Close", "A","0","all",,,,"T")/100,"")</f>
        <v>1.0132248219735505</v>
      </c>
      <c r="M318" s="6">
        <f>RTD("cqg.rtd", ,"ContractData",A318, "T_CVol",, "T")</f>
        <v>3353530.8794049998</v>
      </c>
      <c r="N318" s="8">
        <f xml:space="preserve"> IFERROR(M318/RTD("cqg.rtd",,"StudyData", $A318, "MA", "InputChoice=Vol,MAType=Sim,Period=21", "MA","D","-1","all",,,,"T"),"")</f>
        <v>0.62164422193753088</v>
      </c>
      <c r="O318" s="9">
        <f>IFERROR(D318/RTD("cqg.rtd",,"StudyData","ATR("&amp;A318&amp;",MAType:=Sim,Period:=21)","Bar",, "Close", "D",,,,,,"T"),"")</f>
        <v>5.9038515603369063E-2</v>
      </c>
      <c r="P318" s="10">
        <f xml:space="preserve"> RTD("cqg.rtd",,"StudyData", $A318, "MA", "InputChoice=Close,MAType=Sim,Period=21", "MA","D",,"all",,,,"T")</f>
        <v>58.830952381000003</v>
      </c>
      <c r="Q318" s="2">
        <f xml:space="preserve"> RTD("cqg.rtd",,"StudyData",$A318, "StdDev", "InputChoice=Close,Period1=21", "STDDEV","D",,"all",,,,"T")</f>
        <v>4.3067841330999999</v>
      </c>
      <c r="R318" s="2">
        <f t="shared" si="5"/>
        <v>0.12516244193831882</v>
      </c>
    </row>
    <row r="319" spans="1:18" x14ac:dyDescent="0.3">
      <c r="A319" t="s">
        <v>385</v>
      </c>
      <c r="B319" t="str">
        <f>PROPER(RTD("cqg.rtd", ,"ContractData",A319, "LongDescription",, "T"))</f>
        <v>Marsh</v>
      </c>
      <c r="C319" s="2">
        <f>RTD("cqg.rtd", ,"ContractData",A319, "LastTrade",, "T")</f>
        <v>190.93</v>
      </c>
      <c r="D319" s="2">
        <f>RTD("cqg.rtd", ,"ContractData",A319, "NetLastTrade",, "T")</f>
        <v>-0.71999999999999886</v>
      </c>
      <c r="E319" s="4">
        <f>IFERROR(RTD("cqg.rtd", ,"ContractData",A319, "PerCentNetLastTrade",, "T")/100,"")</f>
        <v>-3.7568484216018781E-3</v>
      </c>
      <c r="F319" s="2">
        <f>RTD("cqg.rtd", ,"ContractData",A319, "Open",, "T")</f>
        <v>190.88</v>
      </c>
      <c r="G319" s="2">
        <f>RTD("cqg.rtd", ,"ContractData",A319, "High",, "T")</f>
        <v>191.78</v>
      </c>
      <c r="H319" s="2">
        <f>RTD("cqg.rtd", ,"ContractData",A319, "Low",, "T")</f>
        <v>189.32</v>
      </c>
      <c r="I319" s="4">
        <f>IFERROR(RTD("cqg.rtd",,"StudyData",A319, "PCB","BaseType=Index,Index=1", "Close", "W","0","all",,,,"T")/100,"")</f>
        <v>-3.7568484216018729E-3</v>
      </c>
      <c r="J319" s="4">
        <f>IFERROR(RTD("cqg.rtd",,"StudyData",A319, "PCB","BaseType=Index,Index=1", "Close", "M","0","all",,,,"T")/100,"")</f>
        <v>6.5369813906901207E-3</v>
      </c>
      <c r="K319" s="4">
        <f>IFERROR(RTD("cqg.rtd",,"StudyData",A319, "PCB","BaseType=Index,Index=1", "Close", "Q","0","all",,,,"T")/100,"")</f>
        <v>0.14555708885822274</v>
      </c>
      <c r="L319" s="4">
        <f>IFERROR(RTD("cqg.rtd",,"StudyData",A319, "PCB","BaseType=Index,Index=1", "Close", "A","0","all",,,,"T")/100,"")</f>
        <v>2.9161276412246639E-2</v>
      </c>
      <c r="M319" s="6">
        <f>RTD("cqg.rtd", ,"ContractData",A319, "T_CVol",, "T")</f>
        <v>467831.50657899998</v>
      </c>
      <c r="N319" s="8">
        <f xml:space="preserve"> IFERROR(M319/RTD("cqg.rtd",,"StudyData", $A319, "MA", "InputChoice=Vol,MAType=Sim,Period=21", "MA","D","-1","all",,,,"T"),"")</f>
        <v>0.17567464913977976</v>
      </c>
      <c r="O319" s="9">
        <f>IFERROR(D319/RTD("cqg.rtd",,"StudyData","ATR("&amp;A319&amp;",MAType:=Sim,Period:=21)","Bar",, "Close", "D",,,,,,"T"),"")</f>
        <v>-0.1499553704263607</v>
      </c>
      <c r="P319" s="10">
        <f xml:space="preserve"> RTD("cqg.rtd",,"StudyData", $A319, "MA", "InputChoice=Close,MAType=Sim,Period=21", "MA","D",,"all",,,,"T")</f>
        <v>185.85095238100001</v>
      </c>
      <c r="Q319" s="2">
        <f xml:space="preserve"> RTD("cqg.rtd",,"StudyData",$A319, "StdDev", "InputChoice=Close,Period1=21", "STDDEV","D",,"all",,,,"T")</f>
        <v>6.5541807121</v>
      </c>
      <c r="R319" s="2">
        <f t="shared" si="5"/>
        <v>0.77493249608197567</v>
      </c>
    </row>
    <row r="320" spans="1:18" x14ac:dyDescent="0.3">
      <c r="A320" t="s">
        <v>58</v>
      </c>
      <c r="B320" t="str">
        <f>PROPER(RTD("cqg.rtd", ,"ContractData",A320, "LongDescription",, "T"))</f>
        <v>Marvell Tech Inc Cmn</v>
      </c>
      <c r="C320" s="2">
        <f>RTD("cqg.rtd", ,"ContractData",A320, "LastTrade",, "T")</f>
        <v>215.57</v>
      </c>
      <c r="D320" s="2">
        <f>RTD("cqg.rtd", ,"ContractData",A320, "NetLastTrade",, "T")</f>
        <v>-3.1500000000000057</v>
      </c>
      <c r="E320" s="4">
        <f>IFERROR(RTD("cqg.rtd", ,"ContractData",A320, "PerCentNetLastTrade",, "T")/100,"")</f>
        <v>-1.4401975128017558E-2</v>
      </c>
      <c r="F320" s="2">
        <f>RTD("cqg.rtd", ,"ContractData",A320, "Open",, "T")</f>
        <v>227.77</v>
      </c>
      <c r="G320" s="2">
        <f>RTD("cqg.rtd", ,"ContractData",A320, "High",, "T")</f>
        <v>230.1</v>
      </c>
      <c r="H320" s="2">
        <f>RTD("cqg.rtd", ,"ContractData",A320, "Low",, "T")</f>
        <v>214.1</v>
      </c>
      <c r="I320" s="4">
        <f>IFERROR(RTD("cqg.rtd",,"StudyData",A320, "PCB","BaseType=Index,Index=1", "Close", "W","0","all",,,,"T")/100,"")</f>
        <v>-1.4401975128017584E-2</v>
      </c>
      <c r="J320" s="4">
        <f>IFERROR(RTD("cqg.rtd",,"StudyData",A320, "PCB","BaseType=Index,Index=1", "Close", "M","0","all",,,,"T")/100,"")</f>
        <v>0.14933887822563441</v>
      </c>
      <c r="K320" s="4">
        <f>IFERROR(RTD("cqg.rtd",,"StudyData",A320, "PCB","BaseType=Index,Index=1", "Close", "Q","0","all",,,,"T")/100,"")</f>
        <v>-0.27634361677129138</v>
      </c>
      <c r="L320" s="4">
        <f>IFERROR(RTD("cqg.rtd",,"StudyData",A320, "PCB","BaseType=Index,Index=1", "Close", "A","0","all",,,,"T")/100,"")</f>
        <v>1.5367145210637794</v>
      </c>
      <c r="M320" s="6">
        <f>RTD("cqg.rtd", ,"ContractData",A320, "T_CVol",, "T")</f>
        <v>10855055.167773999</v>
      </c>
      <c r="N320" s="8">
        <f xml:space="preserve"> IFERROR(M320/RTD("cqg.rtd",,"StudyData", $A320, "MA", "InputChoice=Vol,MAType=Sim,Period=21", "MA","D","-1","all",,,,"T"),"")</f>
        <v>0.46085386983426779</v>
      </c>
      <c r="O320" s="9">
        <f>IFERROR(D320/RTD("cqg.rtd",,"StudyData","ATR("&amp;A320&amp;",MAType:=Sim,Period:=21)","Bar",, "Close", "D",,,,,,"T"),"")</f>
        <v>-0.18075745983133015</v>
      </c>
      <c r="P320" s="10">
        <f xml:space="preserve"> RTD("cqg.rtd",,"StudyData", $A320, "MA", "InputChoice=Close,MAType=Sim,Period=21", "MA","D",,"all",,,,"T")</f>
        <v>200.32190476189999</v>
      </c>
      <c r="Q320" s="2">
        <f xml:space="preserve"> RTD("cqg.rtd",,"StudyData",$A320, "StdDev", "InputChoice=Close,Period1=21", "STDDEV","D",,"all",,,,"T")</f>
        <v>15.728149959</v>
      </c>
      <c r="R320" s="2">
        <f t="shared" si="5"/>
        <v>0.96947799187117401</v>
      </c>
    </row>
    <row r="321" spans="1:18" x14ac:dyDescent="0.3">
      <c r="A321" t="s">
        <v>386</v>
      </c>
      <c r="B321" t="str">
        <f>PROPER(RTD("cqg.rtd", ,"ContractData",A321, "LongDescription",, "T"))</f>
        <v>Morgan Stanley</v>
      </c>
      <c r="C321" s="2">
        <f>RTD("cqg.rtd", ,"ContractData",A321, "LastTrade",, "T")</f>
        <v>216.6</v>
      </c>
      <c r="D321" s="2">
        <f>RTD("cqg.rtd", ,"ContractData",A321, "NetLastTrade",, "T")</f>
        <v>0.26999999999998181</v>
      </c>
      <c r="E321" s="4">
        <f>IFERROR(RTD("cqg.rtd", ,"ContractData",A321, "PerCentNetLastTrade",, "T")/100,"")</f>
        <v>1.2480931909582581E-3</v>
      </c>
      <c r="F321" s="2">
        <f>RTD("cqg.rtd", ,"ContractData",A321, "Open",, "T")</f>
        <v>216.33</v>
      </c>
      <c r="G321" s="2">
        <f>RTD("cqg.rtd", ,"ContractData",A321, "High",, "T")</f>
        <v>217.61</v>
      </c>
      <c r="H321" s="2">
        <f>RTD("cqg.rtd", ,"ContractData",A321, "Low",, "T")</f>
        <v>215.94</v>
      </c>
      <c r="I321" s="4">
        <f>IFERROR(RTD("cqg.rtd",,"StudyData",A321, "PCB","BaseType=Index,Index=1", "Close", "W","0","all",,,,"T")/100,"")</f>
        <v>1.248093190958174E-3</v>
      </c>
      <c r="J321" s="4">
        <f>IFERROR(RTD("cqg.rtd",,"StudyData",A321, "PCB","BaseType=Index,Index=1", "Close", "M","0","all",,,,"T")/100,"")</f>
        <v>2.9369831765041238E-2</v>
      </c>
      <c r="K321" s="4">
        <f>IFERROR(RTD("cqg.rtd",,"StudyData",A321, "PCB","BaseType=Index,Index=1", "Close", "Q","0","all",,,,"T")/100,"")</f>
        <v>3.6165327210103342E-2</v>
      </c>
      <c r="L321" s="4">
        <f>IFERROR(RTD("cqg.rtd",,"StudyData",A321, "PCB","BaseType=Index,Index=1", "Close", "A","0","all",,,,"T")/100,"")</f>
        <v>0.22007548020052944</v>
      </c>
      <c r="M321" s="6">
        <f>RTD("cqg.rtd", ,"ContractData",A321, "T_CVol",, "T")</f>
        <v>805849.976088</v>
      </c>
      <c r="N321" s="8">
        <f xml:space="preserve"> IFERROR(M321/RTD("cqg.rtd",,"StudyData", $A321, "MA", "InputChoice=Vol,MAType=Sim,Period=21", "MA","D","-1","all",,,,"T"),"")</f>
        <v>0.13282874633529354</v>
      </c>
      <c r="O321" s="9">
        <f>IFERROR(D321/RTD("cqg.rtd",,"StudyData","ATR("&amp;A321&amp;",MAType:=Sim,Period:=21)","Bar",, "Close", "D",,,,,,"T"),"")</f>
        <v>3.9036144578122496E-2</v>
      </c>
      <c r="P321" s="10">
        <f xml:space="preserve"> RTD("cqg.rtd",,"StudyData", $A321, "MA", "InputChoice=Close,MAType=Sim,Period=21", "MA","D",,"all",,,,"T")</f>
        <v>215.6976190476</v>
      </c>
      <c r="Q321" s="2">
        <f xml:space="preserve"> RTD("cqg.rtd",,"StudyData",$A321, "StdDev", "InputChoice=Close,Period1=21", "STDDEV","D",,"all",,,,"T")</f>
        <v>5.5494675031999998</v>
      </c>
      <c r="R321" s="2">
        <f t="shared" si="5"/>
        <v>0.16260676396062373</v>
      </c>
    </row>
    <row r="322" spans="1:18" x14ac:dyDescent="0.3">
      <c r="A322" t="s">
        <v>387</v>
      </c>
      <c r="B322" t="str">
        <f>PROPER(RTD("cqg.rtd", ,"ContractData",A322, "LongDescription",, "T"))</f>
        <v>Msci, Inc.</v>
      </c>
      <c r="C322" s="2">
        <f>RTD("cqg.rtd", ,"ContractData",A322, "LastTrade",, "T")</f>
        <v>565.56000000000006</v>
      </c>
      <c r="D322" s="2">
        <f>RTD("cqg.rtd", ,"ContractData",A322, "NetLastTrade",, "T")</f>
        <v>2.3900000000001</v>
      </c>
      <c r="E322" s="4">
        <f>IFERROR(RTD("cqg.rtd", ,"ContractData",A322, "PerCentNetLastTrade",, "T")/100,"")</f>
        <v>4.2438340110446228E-3</v>
      </c>
      <c r="F322" s="2">
        <f>RTD("cqg.rtd", ,"ContractData",A322, "Open",, "T")</f>
        <v>558.69000000000005</v>
      </c>
      <c r="G322" s="2">
        <f>RTD("cqg.rtd", ,"ContractData",A322, "High",, "T")</f>
        <v>570.24</v>
      </c>
      <c r="H322" s="2">
        <f>RTD("cqg.rtd", ,"ContractData",A322, "Low",, "T")</f>
        <v>558.56000000000006</v>
      </c>
      <c r="I322" s="4">
        <f>IFERROR(RTD("cqg.rtd",,"StudyData",A322, "PCB","BaseType=Index,Index=1", "Close", "W","0","all",,,,"T")/100,"")</f>
        <v>4.2438340110448006E-3</v>
      </c>
      <c r="J322" s="4">
        <f>IFERROR(RTD("cqg.rtd",,"StudyData",A322, "PCB","BaseType=Index,Index=1", "Close", "M","0","all",,,,"T")/100,"")</f>
        <v>-1.1673423738291538E-2</v>
      </c>
      <c r="K322" s="4">
        <f>IFERROR(RTD("cqg.rtd",,"StudyData",A322, "PCB","BaseType=Index,Index=1", "Close", "Q","0","all",,,,"T")/100,"")</f>
        <v>9.8564388257983276E-3</v>
      </c>
      <c r="L322" s="4">
        <f>IFERROR(RTD("cqg.rtd",,"StudyData",A322, "PCB","BaseType=Index,Index=1", "Close", "A","0","all",,,,"T")/100,"")</f>
        <v>-1.4240147804716432E-2</v>
      </c>
      <c r="M322" s="6">
        <f>RTD("cqg.rtd", ,"ContractData",A322, "T_CVol",, "T")</f>
        <v>306452.19936000003</v>
      </c>
      <c r="N322" s="8">
        <f xml:space="preserve"> IFERROR(M322/RTD("cqg.rtd",,"StudyData", $A322, "MA", "InputChoice=Vol,MAType=Sim,Period=21", "MA","D","-1","all",,,,"T"),"")</f>
        <v>0.40729894278231643</v>
      </c>
      <c r="O322" s="9">
        <f>IFERROR(D322/RTD("cqg.rtd",,"StudyData","ATR("&amp;A322&amp;",MAType:=Sim,Period:=21)","Bar",, "Close", "D",,,,,,"T"),"")</f>
        <v>0.12952926602683962</v>
      </c>
      <c r="P322" s="10">
        <f xml:space="preserve"> RTD("cqg.rtd",,"StudyData", $A322, "MA", "InputChoice=Close,MAType=Sim,Period=21", "MA","D",,"all",,,,"T")</f>
        <v>584.54666666670005</v>
      </c>
      <c r="Q322" s="2">
        <f xml:space="preserve"> RTD("cqg.rtd",,"StudyData",$A322, "StdDev", "InputChoice=Close,Period1=21", "STDDEV","D",,"all",,,,"T")</f>
        <v>26.378867143000001</v>
      </c>
      <c r="R322" s="2">
        <f t="shared" si="5"/>
        <v>-0.71976808419304561</v>
      </c>
    </row>
    <row r="323" spans="1:18" x14ac:dyDescent="0.3">
      <c r="A323" t="s">
        <v>59</v>
      </c>
      <c r="B323" t="str">
        <f>PROPER(RTD("cqg.rtd", ,"ContractData",A323, "LongDescription",, "T"))</f>
        <v>Microsoft Corp</v>
      </c>
      <c r="C323" s="2">
        <f>RTD("cqg.rtd", ,"ContractData",A323, "LastTrade",, "T")</f>
        <v>510.12</v>
      </c>
      <c r="D323" s="2">
        <f>RTD("cqg.rtd", ,"ContractData",A323, "NetLastTrade",, "T")</f>
        <v>10.129999999999995</v>
      </c>
      <c r="E323" s="4">
        <f>IFERROR(RTD("cqg.rtd", ,"ContractData",A323, "PerCentNetLastTrade",, "T")/100,"")</f>
        <v>2.0260405208104161E-2</v>
      </c>
      <c r="F323" s="2">
        <f>RTD("cqg.rtd", ,"ContractData",A323, "Open",, "T")</f>
        <v>503.44</v>
      </c>
      <c r="G323" s="2">
        <f>RTD("cqg.rtd", ,"ContractData",A323, "High",, "T")</f>
        <v>513.73</v>
      </c>
      <c r="H323" s="2">
        <f>RTD("cqg.rtd", ,"ContractData",A323, "Low",, "T")</f>
        <v>502.27000000000004</v>
      </c>
      <c r="I323" s="4">
        <f>IFERROR(RTD("cqg.rtd",,"StudyData",A323, "PCB","BaseType=Index,Index=1", "Close", "W","0","all",,,,"T")/100,"")</f>
        <v>2.0260405208104154E-2</v>
      </c>
      <c r="J323" s="4">
        <f>IFERROR(RTD("cqg.rtd",,"StudyData",A323, "PCB","BaseType=Index,Index=1", "Close", "M","0","all",,,,"T")/100,"")</f>
        <v>9.7693234635909759E-2</v>
      </c>
      <c r="K323" s="4">
        <f>IFERROR(RTD("cqg.rtd",,"StudyData",A323, "PCB","BaseType=Index,Index=1", "Close", "Q","0","all",,,,"T")/100,"")</f>
        <v>0.36754061444426578</v>
      </c>
      <c r="L323" s="4">
        <f>IFERROR(RTD("cqg.rtd",,"StudyData",A323, "PCB","BaseType=Index,Index=1", "Close", "A","0","all",,,,"T")/100,"")</f>
        <v>5.4795087051817543E-2</v>
      </c>
      <c r="M323" s="6">
        <f>RTD("cqg.rtd", ,"ContractData",A323, "T_CVol",, "T")</f>
        <v>12377822.349766999</v>
      </c>
      <c r="N323" s="8">
        <f xml:space="preserve"> IFERROR(M323/RTD("cqg.rtd",,"StudyData", $A323, "MA", "InputChoice=Vol,MAType=Sim,Period=21", "MA","D","-1","all",,,,"T"),"")</f>
        <v>0.31687550701726003</v>
      </c>
      <c r="O323" s="9">
        <f>IFERROR(D323/RTD("cqg.rtd",,"StudyData","ATR("&amp;A323&amp;",MAType:=Sim,Period:=21)","Bar",, "Close", "D",,,,,,"T"),"")</f>
        <v>0.63739325842524719</v>
      </c>
      <c r="P323" s="10">
        <f xml:space="preserve"> RTD("cqg.rtd",,"StudyData", $A323, "MA", "InputChoice=Close,MAType=Sim,Period=21", "MA","D",,"all",,,,"T")</f>
        <v>427.94428571430001</v>
      </c>
      <c r="Q323" s="2">
        <f xml:space="preserve"> RTD("cqg.rtd",,"StudyData",$A323, "StdDev", "InputChoice=Close,Period1=21", "STDDEV","D",,"all",,,,"T")</f>
        <v>47.729577788999997</v>
      </c>
      <c r="R323" s="2">
        <f t="shared" si="5"/>
        <v>1.7216937189131942</v>
      </c>
    </row>
    <row r="324" spans="1:18" x14ac:dyDescent="0.3">
      <c r="A324" t="s">
        <v>388</v>
      </c>
      <c r="B324" t="str">
        <f>PROPER(RTD("cqg.rtd", ,"ContractData",A324, "LongDescription",, "T"))</f>
        <v>Motorola Solutions, Inc.</v>
      </c>
      <c r="C324" s="2">
        <f>RTD("cqg.rtd", ,"ContractData",A324, "LastTrade",, "T")</f>
        <v>458.36</v>
      </c>
      <c r="D324" s="2">
        <f>RTD("cqg.rtd", ,"ContractData",A324, "NetLastTrade",, "T")</f>
        <v>-9.1899999999999977</v>
      </c>
      <c r="E324" s="4">
        <f>IFERROR(RTD("cqg.rtd", ,"ContractData",A324, "PerCentNetLastTrade",, "T")/100,"")</f>
        <v>-1.9655651801946318E-2</v>
      </c>
      <c r="F324" s="2">
        <f>RTD("cqg.rtd", ,"ContractData",A324, "Open",, "T")</f>
        <v>469.99</v>
      </c>
      <c r="G324" s="2">
        <f>RTD("cqg.rtd", ,"ContractData",A324, "High",, "T")</f>
        <v>469.99</v>
      </c>
      <c r="H324" s="2">
        <f>RTD("cqg.rtd", ,"ContractData",A324, "Low",, "T")</f>
        <v>457</v>
      </c>
      <c r="I324" s="4">
        <f>IFERROR(RTD("cqg.rtd",,"StudyData",A324, "PCB","BaseType=Index,Index=1", "Close", "W","0","all",,,,"T")/100,"")</f>
        <v>-1.9655651801946311E-2</v>
      </c>
      <c r="J324" s="4">
        <f>IFERROR(RTD("cqg.rtd",,"StudyData",A324, "PCB","BaseType=Index,Index=1", "Close", "M","0","all",,,,"T")/100,"")</f>
        <v>5.1887550200803247E-2</v>
      </c>
      <c r="K324" s="4">
        <f>IFERROR(RTD("cqg.rtd",,"StudyData",A324, "PCB","BaseType=Index,Index=1", "Close", "Q","0","all",,,,"T")/100,"")</f>
        <v>0.1037106600207084</v>
      </c>
      <c r="L324" s="4">
        <f>IFERROR(RTD("cqg.rtd",,"StudyData",A324, "PCB","BaseType=Index,Index=1", "Close", "A","0","all",,,,"T")/100,"")</f>
        <v>0.19576333089846609</v>
      </c>
      <c r="M324" s="6">
        <f>RTD("cqg.rtd", ,"ContractData",A324, "T_CVol",, "T")</f>
        <v>166283.52311899999</v>
      </c>
      <c r="N324" s="8">
        <f xml:space="preserve"> IFERROR(M324/RTD("cqg.rtd",,"StudyData", $A324, "MA", "InputChoice=Vol,MAType=Sim,Period=21", "MA","D","-1","all",,,,"T"),"")</f>
        <v>0.17799508885488091</v>
      </c>
      <c r="O324" s="9">
        <f>IFERROR(D324/RTD("cqg.rtd",,"StudyData","ATR("&amp;A324&amp;",MAType:=Sim,Period:=21)","Bar",, "Close", "D",,,,,,"T"),"")</f>
        <v>-0.73497600731261692</v>
      </c>
      <c r="P324" s="10">
        <f xml:space="preserve"> RTD("cqg.rtd",,"StudyData", $A324, "MA", "InputChoice=Close,MAType=Sim,Period=21", "MA","D",,"all",,,,"T")</f>
        <v>428.35142857139999</v>
      </c>
      <c r="Q324" s="2">
        <f xml:space="preserve"> RTD("cqg.rtd",,"StudyData",$A324, "StdDev", "InputChoice=Close,Period1=21", "STDDEV","D",,"all",,,,"T")</f>
        <v>19.900378624199998</v>
      </c>
      <c r="R324" s="2">
        <f t="shared" si="5"/>
        <v>1.5079397229210445</v>
      </c>
    </row>
    <row r="325" spans="1:18" x14ac:dyDescent="0.3">
      <c r="A325" t="s">
        <v>389</v>
      </c>
      <c r="B325" t="str">
        <f>PROPER(RTD("cqg.rtd", ,"ContractData",A325, "LongDescription",, "T"))</f>
        <v>M&amp;T Bank Corp</v>
      </c>
      <c r="C325" s="2">
        <f>RTD("cqg.rtd", ,"ContractData",A325, "LastTrade",, "T")</f>
        <v>250.56</v>
      </c>
      <c r="D325" s="2">
        <f>RTD("cqg.rtd", ,"ContractData",A325, "NetLastTrade",, "T")</f>
        <v>0.10999999999998522</v>
      </c>
      <c r="E325" s="4">
        <f>IFERROR(RTD("cqg.rtd", ,"ContractData",A325, "PerCentNetLastTrade",, "T")/100,"")</f>
        <v>4.3920942303853067E-4</v>
      </c>
      <c r="F325" s="2">
        <f>RTD("cqg.rtd", ,"ContractData",A325, "Open",, "T")</f>
        <v>249.4</v>
      </c>
      <c r="G325" s="2">
        <f>RTD("cqg.rtd", ,"ContractData",A325, "High",, "T")</f>
        <v>251.5</v>
      </c>
      <c r="H325" s="2">
        <f>RTD("cqg.rtd", ,"ContractData",A325, "Low",, "T")</f>
        <v>248.81</v>
      </c>
      <c r="I325" s="4">
        <f>IFERROR(RTD("cqg.rtd",,"StudyData",A325, "PCB","BaseType=Index,Index=1", "Close", "W","0","all",,,,"T")/100,"")</f>
        <v>4.3920942303847158E-4</v>
      </c>
      <c r="J325" s="4">
        <f>IFERROR(RTD("cqg.rtd",,"StudyData",A325, "PCB","BaseType=Index,Index=1", "Close", "M","0","all",,,,"T")/100,"")</f>
        <v>1.7337285314060702E-2</v>
      </c>
      <c r="K325" s="4">
        <f>IFERROR(RTD("cqg.rtd",,"StudyData",A325, "PCB","BaseType=Index,Index=1", "Close", "Q","0","all",,,,"T")/100,"")</f>
        <v>5.2728876937943835E-2</v>
      </c>
      <c r="L325" s="4">
        <f>IFERROR(RTD("cqg.rtd",,"StudyData",A325, "PCB","BaseType=Index,Index=1", "Close", "A","0","all",,,,"T")/100,"")</f>
        <v>0.24359737939249546</v>
      </c>
      <c r="M325" s="6">
        <f>RTD("cqg.rtd", ,"ContractData",A325, "T_CVol",, "T")</f>
        <v>138071.89008499999</v>
      </c>
      <c r="N325" s="8">
        <f xml:space="preserve"> IFERROR(M325/RTD("cqg.rtd",,"StudyData", $A325, "MA", "InputChoice=Vol,MAType=Sim,Period=21", "MA","D","-1","all",,,,"T"),"")</f>
        <v>0.11452404852106153</v>
      </c>
      <c r="O325" s="9">
        <f>IFERROR(D325/RTD("cqg.rtd",,"StudyData","ATR("&amp;A325&amp;",MAType:=Sim,Period:=21)","Bar",, "Close", "D",,,,,,"T"),"")</f>
        <v>2.4080058375870756E-2</v>
      </c>
      <c r="P325" s="10">
        <f xml:space="preserve"> RTD("cqg.rtd",,"StudyData", $A325, "MA", "InputChoice=Close,MAType=Sim,Period=21", "MA","D",,"all",,,,"T")</f>
        <v>249.0833333333</v>
      </c>
      <c r="Q325" s="2">
        <f xml:space="preserve"> RTD("cqg.rtd",,"StudyData",$A325, "StdDev", "InputChoice=Close,Period1=21", "STDDEV","D",,"all",,,,"T")</f>
        <v>2.9996751147</v>
      </c>
      <c r="R325" s="2">
        <f t="shared" si="5"/>
        <v>0.49227553326143481</v>
      </c>
    </row>
    <row r="326" spans="1:18" x14ac:dyDescent="0.3">
      <c r="A326" t="s">
        <v>390</v>
      </c>
      <c r="B326" t="str">
        <f>PROPER(RTD("cqg.rtd", ,"ContractData",A326, "LongDescription",, "T"))</f>
        <v>Mettler-Toledo Internatl Inc</v>
      </c>
      <c r="C326" s="2">
        <f>RTD("cqg.rtd", ,"ContractData",A326, "LastTrade",, "T")</f>
        <v>1434.28</v>
      </c>
      <c r="D326" s="2">
        <f>RTD("cqg.rtd", ,"ContractData",A326, "NetLastTrade",, "T")</f>
        <v>4.8199999999999363</v>
      </c>
      <c r="E326" s="4">
        <f>IFERROR(RTD("cqg.rtd", ,"ContractData",A326, "PerCentNetLastTrade",, "T")/100,"")</f>
        <v>3.371902676535195E-3</v>
      </c>
      <c r="F326" s="2">
        <f>RTD("cqg.rtd", ,"ContractData",A326, "Open",, "T")</f>
        <v>1421.3500000000001</v>
      </c>
      <c r="G326" s="2">
        <f>RTD("cqg.rtd", ,"ContractData",A326, "High",, "T")</f>
        <v>1437.64</v>
      </c>
      <c r="H326" s="2">
        <f>RTD("cqg.rtd", ,"ContractData",A326, "Low",, "T")</f>
        <v>1419.2</v>
      </c>
      <c r="I326" s="4">
        <f>IFERROR(RTD("cqg.rtd",,"StudyData",A326, "PCB","BaseType=Index,Index=1", "Close", "W","0","all",,,,"T")/100,"")</f>
        <v>3.3719026765351499E-3</v>
      </c>
      <c r="J326" s="4">
        <f>IFERROR(RTD("cqg.rtd",,"StudyData",A326, "PCB","BaseType=Index,Index=1", "Close", "M","0","all",,,,"T")/100,"")</f>
        <v>1.2695050483654607E-2</v>
      </c>
      <c r="K326" s="4">
        <f>IFERROR(RTD("cqg.rtd",,"StudyData",A326, "PCB","BaseType=Index,Index=1", "Close", "Q","0","all",,,,"T")/100,"")</f>
        <v>0.12271528207215597</v>
      </c>
      <c r="L326" s="4">
        <f>IFERROR(RTD("cqg.rtd",,"StudyData",A326, "PCB","BaseType=Index,Index=1", "Close", "A","0","all",,,,"T")/100,"")</f>
        <v>2.8755047733809533E-2</v>
      </c>
      <c r="M326" s="6">
        <f>RTD("cqg.rtd", ,"ContractData",A326, "T_CVol",, "T")</f>
        <v>27589.875398</v>
      </c>
      <c r="N326" s="8">
        <f xml:space="preserve"> IFERROR(M326/RTD("cqg.rtd",,"StudyData", $A326, "MA", "InputChoice=Vol,MAType=Sim,Period=21", "MA","D","-1","all",,,,"T"),"")</f>
        <v>0.16270576926390881</v>
      </c>
      <c r="O326" s="9">
        <f>IFERROR(D326/RTD("cqg.rtd",,"StudyData","ATR("&amp;A326&amp;",MAType:=Sim,Period:=21)","Bar",, "Close", "D",,,,,,"T"),"")</f>
        <v>0.12171863538529747</v>
      </c>
      <c r="P326" s="10">
        <f xml:space="preserve"> RTD("cqg.rtd",,"StudyData", $A326, "MA", "InputChoice=Close,MAType=Sim,Period=21", "MA","D",,"all",,,,"T")</f>
        <v>1361.4914285714001</v>
      </c>
      <c r="Q326" s="2">
        <f xml:space="preserve"> RTD("cqg.rtd",,"StudyData",$A326, "StdDev", "InputChoice=Close,Period1=21", "STDDEV","D",,"all",,,,"T")</f>
        <v>56.091068747100003</v>
      </c>
      <c r="R326" s="2">
        <f t="shared" si="5"/>
        <v>1.2976855862166679</v>
      </c>
    </row>
    <row r="327" spans="1:18" x14ac:dyDescent="0.3">
      <c r="A327" t="s">
        <v>60</v>
      </c>
      <c r="B327" t="str">
        <f>PROPER(RTD("cqg.rtd", ,"ContractData",A327, "LongDescription",, "T"))</f>
        <v>Micron Technology</v>
      </c>
      <c r="C327" s="2">
        <f>RTD("cqg.rtd", ,"ContractData",A327, "LastTrade",, "T")</f>
        <v>877.4</v>
      </c>
      <c r="D327" s="2">
        <f>RTD("cqg.rtd", ,"ContractData",A327, "NetLastTrade",, "T")</f>
        <v>-0.17000000000007276</v>
      </c>
      <c r="E327" s="4">
        <f>IFERROR(RTD("cqg.rtd", ,"ContractData",A327, "PerCentNetLastTrade",, "T")/100,"")</f>
        <v>-3.5324817393484284E-4</v>
      </c>
      <c r="F327" s="2">
        <f>RTD("cqg.rtd", ,"ContractData",A327, "Open",, "T")</f>
        <v>863.66</v>
      </c>
      <c r="G327" s="2">
        <f>RTD("cqg.rtd", ,"ContractData",A327, "High",, "T")</f>
        <v>894.98</v>
      </c>
      <c r="H327" s="2">
        <f>RTD("cqg.rtd", ,"ContractData",A327, "Low",, "T")</f>
        <v>854.4</v>
      </c>
      <c r="I327" s="4">
        <f>IFERROR(RTD("cqg.rtd",,"StudyData",A327, "PCB","BaseType=Index,Index=1", "Close", "W","0","all",,,,"T")/100,"")</f>
        <v>-1.9371674054499672E-4</v>
      </c>
      <c r="J327" s="4">
        <f>IFERROR(RTD("cqg.rtd",,"StudyData",A327, "PCB","BaseType=Index,Index=1", "Close", "M","0","all",,,,"T")/100,"")</f>
        <v>6.6060775427384186E-2</v>
      </c>
      <c r="K327" s="4">
        <f>IFERROR(RTD("cqg.rtd",,"StudyData",A327, "PCB","BaseType=Index,Index=1", "Close", "Q","0","all",,,,"T")/100,"")</f>
        <v>-0.23987905985497579</v>
      </c>
      <c r="L327" s="4">
        <f>IFERROR(RTD("cqg.rtd",,"StudyData",A327, "PCB","BaseType=Index,Index=1", "Close", "A","0","all",,,,"T")/100,"")</f>
        <v>2.0741739953049994</v>
      </c>
      <c r="M327" s="6">
        <f>RTD("cqg.rtd", ,"ContractData",A327, "T_CVol",, "T")</f>
        <v>15336183.283689</v>
      </c>
      <c r="N327" s="8">
        <f xml:space="preserve"> IFERROR(M327/RTD("cqg.rtd",,"StudyData", $A327, "MA", "InputChoice=Vol,MAType=Sim,Period=21", "MA","D","-1","all",,,,"T"),"")</f>
        <v>0.34120328314855436</v>
      </c>
      <c r="O327" s="9">
        <f>IFERROR(D327/RTD("cqg.rtd",,"StudyData","ATR("&amp;A327&amp;",MAType:=Sim,Period:=21)","Bar",, "Close", "D",,,,,,"T"),"")</f>
        <v>-2.1177266175100005E-3</v>
      </c>
      <c r="P327" s="10">
        <f xml:space="preserve"> RTD("cqg.rtd",,"StudyData", $A327, "MA", "InputChoice=Close,MAType=Sim,Period=21", "MA","D",,"all",,,,"T")</f>
        <v>887.74714285710002</v>
      </c>
      <c r="Q327" s="2">
        <f xml:space="preserve"> RTD("cqg.rtd",,"StudyData",$A327, "StdDev", "InputChoice=Close,Period1=21", "STDDEV","D",,"all",,,,"T")</f>
        <v>59.158186580200002</v>
      </c>
      <c r="R327" s="2">
        <f t="shared" si="5"/>
        <v>-0.17490635624999337</v>
      </c>
    </row>
    <row r="328" spans="1:18" x14ac:dyDescent="0.3">
      <c r="A328" t="s">
        <v>391</v>
      </c>
      <c r="B328" t="str">
        <f>PROPER(RTD("cqg.rtd", ,"ContractData",A328, "LongDescription",, "T"))</f>
        <v>Norwegian Cruise Line</v>
      </c>
      <c r="C328" s="2">
        <f>RTD("cqg.rtd", ,"ContractData",A328, "LastTrade",, "T")</f>
        <v>18.66</v>
      </c>
      <c r="D328" s="2">
        <f>RTD("cqg.rtd", ,"ContractData",A328, "NetLastTrade",, "T")</f>
        <v>-0.58999999999999986</v>
      </c>
      <c r="E328" s="4">
        <f>IFERROR(RTD("cqg.rtd", ,"ContractData",A328, "PerCentNetLastTrade",, "T")/100,"")</f>
        <v>-3.0649350649350652E-2</v>
      </c>
      <c r="F328" s="2">
        <f>RTD("cqg.rtd", ,"ContractData",A328, "Open",, "T")</f>
        <v>19.07</v>
      </c>
      <c r="G328" s="2">
        <f>RTD("cqg.rtd", ,"ContractData",A328, "High",, "T")</f>
        <v>19.080000000000002</v>
      </c>
      <c r="H328" s="2">
        <f>RTD("cqg.rtd", ,"ContractData",A328, "Low",, "T")</f>
        <v>18.55</v>
      </c>
      <c r="I328" s="4">
        <f>IFERROR(RTD("cqg.rtd",,"StudyData",A328, "PCB","BaseType=Index,Index=1", "Close", "W","0","all",,,,"T")/100,"")</f>
        <v>-3.0649350649350642E-2</v>
      </c>
      <c r="J328" s="4">
        <f>IFERROR(RTD("cqg.rtd",,"StudyData",A328, "PCB","BaseType=Index,Index=1", "Close", "M","0","all",,,,"T")/100,"")</f>
        <v>7.0156502968159208E-3</v>
      </c>
      <c r="K328" s="4">
        <f>IFERROR(RTD("cqg.rtd",,"StudyData",A328, "PCB","BaseType=Index,Index=1", "Close", "Q","0","all",,,,"T")/100,"")</f>
        <v>-0.11605873993368068</v>
      </c>
      <c r="L328" s="4">
        <f>IFERROR(RTD("cqg.rtd",,"StudyData",A328, "PCB","BaseType=Index,Index=1", "Close", "A","0","all",,,,"T")/100,"")</f>
        <v>-0.16397849462365591</v>
      </c>
      <c r="M328" s="6">
        <f>RTD("cqg.rtd", ,"ContractData",A328, "T_CVol",, "T")</f>
        <v>5448319.9011199996</v>
      </c>
      <c r="N328" s="8">
        <f xml:space="preserve"> IFERROR(M328/RTD("cqg.rtd",,"StudyData", $A328, "MA", "InputChoice=Vol,MAType=Sim,Period=21", "MA","D","-1","all",,,,"T"),"")</f>
        <v>0.37508256400409168</v>
      </c>
      <c r="O328" s="9">
        <f>IFERROR(D328/RTD("cqg.rtd",,"StudyData","ATR("&amp;A328&amp;",MAType:=Sim,Period:=21)","Bar",, "Close", "D",,,,,,"T"),"")</f>
        <v>-0.698815566824047</v>
      </c>
      <c r="P328" s="10">
        <f xml:space="preserve"> RTD("cqg.rtd",,"StudyData", $A328, "MA", "InputChoice=Close,MAType=Sim,Period=21", "MA","D",,"all",,,,"T")</f>
        <v>19.566666666700002</v>
      </c>
      <c r="Q328" s="2">
        <f xml:space="preserve"> RTD("cqg.rtd",,"StudyData",$A328, "StdDev", "InputChoice=Close,Period1=21", "STDDEV","D",,"all",,,,"T")</f>
        <v>0.64854660470000003</v>
      </c>
      <c r="R328" s="2">
        <f t="shared" si="5"/>
        <v>-1.3979977076888725</v>
      </c>
    </row>
    <row r="329" spans="1:18" x14ac:dyDescent="0.3">
      <c r="A329" t="s">
        <v>392</v>
      </c>
      <c r="B329" t="str">
        <f>PROPER(RTD("cqg.rtd", ,"ContractData",A329, "LongDescription",, "T"))</f>
        <v>Nasdaq, Inc. Cmn Stk</v>
      </c>
      <c r="C329" s="2">
        <f>RTD("cqg.rtd", ,"ContractData",A329, "LastTrade",, "T")</f>
        <v>96.240000000000009</v>
      </c>
      <c r="D329" s="2">
        <f>RTD("cqg.rtd", ,"ContractData",A329, "NetLastTrade",, "T")</f>
        <v>1.6500000000000057</v>
      </c>
      <c r="E329" s="4">
        <f>IFERROR(RTD("cqg.rtd", ,"ContractData",A329, "PerCentNetLastTrade",, "T")/100,"")</f>
        <v>1.7443704408499839E-2</v>
      </c>
      <c r="F329" s="2">
        <f>RTD("cqg.rtd", ,"ContractData",A329, "Open",, "T")</f>
        <v>94.600000000000009</v>
      </c>
      <c r="G329" s="2">
        <f>RTD("cqg.rtd", ,"ContractData",A329, "High",, "T")</f>
        <v>96.73</v>
      </c>
      <c r="H329" s="2">
        <f>RTD("cqg.rtd", ,"ContractData",A329, "Low",, "T")</f>
        <v>94.42</v>
      </c>
      <c r="I329" s="4">
        <f>IFERROR(RTD("cqg.rtd",,"StudyData",A329, "PCB","BaseType=Index,Index=1", "Close", "W","0","all",,,,"T")/100,"")</f>
        <v>1.7443704408499901E-2</v>
      </c>
      <c r="J329" s="4">
        <f>IFERROR(RTD("cqg.rtd",,"StudyData",A329, "PCB","BaseType=Index,Index=1", "Close", "M","0","all",,,,"T")/100,"")</f>
        <v>2.1764518526382965E-2</v>
      </c>
      <c r="K329" s="4">
        <f>IFERROR(RTD("cqg.rtd",,"StudyData",A329, "PCB","BaseType=Index,Index=1", "Close", "Q","0","all",,,,"T")/100,"")</f>
        <v>0.22100989596549098</v>
      </c>
      <c r="L329" s="4">
        <f>IFERROR(RTD("cqg.rtd",,"StudyData",A329, "PCB","BaseType=Index,Index=1", "Close", "A","0","all",,,,"T")/100,"")</f>
        <v>-9.1629774528980378E-3</v>
      </c>
      <c r="M329" s="6">
        <f>RTD("cqg.rtd", ,"ContractData",A329, "T_CVol",, "T")</f>
        <v>603210.42380600004</v>
      </c>
      <c r="N329" s="8">
        <f xml:space="preserve"> IFERROR(M329/RTD("cqg.rtd",,"StudyData", $A329, "MA", "InputChoice=Vol,MAType=Sim,Period=21", "MA","D","-1","all",,,,"T"),"")</f>
        <v>0.15517406221205873</v>
      </c>
      <c r="O329" s="9">
        <f>IFERROR(D329/RTD("cqg.rtd",,"StudyData","ATR("&amp;A329&amp;",MAType:=Sim,Period:=21)","Bar",, "Close", "D",,,,,,"T"),"")</f>
        <v>0.69704284853404663</v>
      </c>
      <c r="P329" s="10">
        <f xml:space="preserve"> RTD("cqg.rtd",,"StudyData", $A329, "MA", "InputChoice=Close,MAType=Sim,Period=21", "MA","D",,"all",,,,"T")</f>
        <v>92.982857142900002</v>
      </c>
      <c r="Q329" s="2">
        <f xml:space="preserve"> RTD("cqg.rtd",,"StudyData",$A329, "StdDev", "InputChoice=Close,Period1=21", "STDDEV","D",,"all",,,,"T")</f>
        <v>2.2721023260000002</v>
      </c>
      <c r="R329" s="2">
        <f t="shared" si="5"/>
        <v>1.4335370462096022</v>
      </c>
    </row>
    <row r="330" spans="1:18" x14ac:dyDescent="0.3">
      <c r="A330" t="s">
        <v>393</v>
      </c>
      <c r="B330" t="str">
        <f>PROPER(RTD("cqg.rtd", ,"ContractData",A330, "LongDescription",, "T"))</f>
        <v>Nordson Corporation</v>
      </c>
      <c r="C330" s="2">
        <f>RTD("cqg.rtd", ,"ContractData",A330, "LastTrade",, "T")</f>
        <v>309.06</v>
      </c>
      <c r="D330" s="2">
        <f>RTD("cqg.rtd", ,"ContractData",A330, "NetLastTrade",, "T")</f>
        <v>-1.0500000000000114</v>
      </c>
      <c r="E330" s="4">
        <f>IFERROR(RTD("cqg.rtd", ,"ContractData",A330, "PerCentNetLastTrade",, "T")/100,"")</f>
        <v>-3.3858953274644482E-3</v>
      </c>
      <c r="F330" s="2">
        <f>RTD("cqg.rtd", ,"ContractData",A330, "Open",, "T")</f>
        <v>310.01</v>
      </c>
      <c r="G330" s="2">
        <f>RTD("cqg.rtd", ,"ContractData",A330, "High",, "T")</f>
        <v>310.44</v>
      </c>
      <c r="H330" s="2">
        <f>RTD("cqg.rtd", ,"ContractData",A330, "Low",, "T")</f>
        <v>307.10000000000002</v>
      </c>
      <c r="I330" s="4">
        <f>IFERROR(RTD("cqg.rtd",,"StudyData",A330, "PCB","BaseType=Index,Index=1", "Close", "W","0","all",,,,"T")/100,"")</f>
        <v>-3.3858953274644847E-3</v>
      </c>
      <c r="J330" s="4">
        <f>IFERROR(RTD("cqg.rtd",,"StudyData",A330, "PCB","BaseType=Index,Index=1", "Close", "M","0","all",,,,"T")/100,"")</f>
        <v>3.7880314326012396E-2</v>
      </c>
      <c r="K330" s="4">
        <f>IFERROR(RTD("cqg.rtd",,"StudyData",A330, "PCB","BaseType=Index,Index=1", "Close", "Q","0","all",,,,"T")/100,"")</f>
        <v>2.4429049686764577E-2</v>
      </c>
      <c r="L330" s="4">
        <f>IFERROR(RTD("cqg.rtd",,"StudyData",A330, "PCB","BaseType=Index,Index=1", "Close", "A","0","all",,,,"T")/100,"")</f>
        <v>0.28544690762384062</v>
      </c>
      <c r="M330" s="6">
        <f>RTD("cqg.rtd", ,"ContractData",A330, "T_CVol",, "T")</f>
        <v>38188.598708999998</v>
      </c>
      <c r="N330" s="8">
        <f xml:space="preserve"> IFERROR(M330/RTD("cqg.rtd",,"StudyData", $A330, "MA", "InputChoice=Vol,MAType=Sim,Period=21", "MA","D","-1","all",,,,"T"),"")</f>
        <v>0.11802254757729373</v>
      </c>
      <c r="O330" s="9">
        <f>IFERROR(D330/RTD("cqg.rtd",,"StudyData","ATR("&amp;A330&amp;",MAType:=Sim,Period:=21)","Bar",, "Close", "D",,,,,,"T"),"")</f>
        <v>-0.17202371664873337</v>
      </c>
      <c r="P330" s="10">
        <f xml:space="preserve"> RTD("cqg.rtd",,"StudyData", $A330, "MA", "InputChoice=Close,MAType=Sim,Period=21", "MA","D",,"all",,,,"T")</f>
        <v>297.02095238099997</v>
      </c>
      <c r="Q330" s="2">
        <f xml:space="preserve"> RTD("cqg.rtd",,"StudyData",$A330, "StdDev", "InputChoice=Close,Period1=21", "STDDEV","D",,"all",,,,"T")</f>
        <v>8.4385136948999993</v>
      </c>
      <c r="R330" s="2">
        <f t="shared" si="5"/>
        <v>1.4266786846925534</v>
      </c>
    </row>
    <row r="331" spans="1:18" x14ac:dyDescent="0.3">
      <c r="A331" t="s">
        <v>394</v>
      </c>
      <c r="B331" t="str">
        <f>PROPER(RTD("cqg.rtd", ,"ContractData",A331, "LongDescription",, "T"))</f>
        <v>Nextera Energy, Inc.</v>
      </c>
      <c r="C331" s="2">
        <f>RTD("cqg.rtd", ,"ContractData",A331, "LastTrade",, "T")</f>
        <v>84.17</v>
      </c>
      <c r="D331" s="2">
        <f>RTD("cqg.rtd", ,"ContractData",A331, "NetLastTrade",, "T")</f>
        <v>-0.48000000000000398</v>
      </c>
      <c r="E331" s="4">
        <f>IFERROR(RTD("cqg.rtd", ,"ContractData",A331, "PerCentNetLastTrade",, "T")/100,"")</f>
        <v>-5.6704075605434143E-3</v>
      </c>
      <c r="F331" s="2">
        <f>RTD("cqg.rtd", ,"ContractData",A331, "Open",, "T")</f>
        <v>84.18</v>
      </c>
      <c r="G331" s="2">
        <f>RTD("cqg.rtd", ,"ContractData",A331, "High",, "T")</f>
        <v>84.75</v>
      </c>
      <c r="H331" s="2">
        <f>RTD("cqg.rtd", ,"ContractData",A331, "Low",, "T")</f>
        <v>83.65</v>
      </c>
      <c r="I331" s="4">
        <f>IFERROR(RTD("cqg.rtd",,"StudyData",A331, "PCB","BaseType=Index,Index=1", "Close", "W","0","all",,,,"T")/100,"")</f>
        <v>-5.6704075605434612E-3</v>
      </c>
      <c r="J331" s="4">
        <f>IFERROR(RTD("cqg.rtd",,"StudyData",A331, "PCB","BaseType=Index,Index=1", "Close", "M","0","all",,,,"T")/100,"")</f>
        <v>-3.1638288080994018E-2</v>
      </c>
      <c r="K331" s="4">
        <f>IFERROR(RTD("cqg.rtd",,"StudyData",A331, "PCB","BaseType=Index,Index=1", "Close", "Q","0","all",,,,"T")/100,"")</f>
        <v>-4.1016292582887033E-2</v>
      </c>
      <c r="L331" s="4">
        <f>IFERROR(RTD("cqg.rtd",,"StudyData",A331, "PCB","BaseType=Index,Index=1", "Close", "A","0","all",,,,"T")/100,"")</f>
        <v>4.8455406078724471E-2</v>
      </c>
      <c r="M331" s="6">
        <f>RTD("cqg.rtd", ,"ContractData",A331, "T_CVol",, "T")</f>
        <v>2689475.2746279999</v>
      </c>
      <c r="N331" s="8">
        <f xml:space="preserve"> IFERROR(M331/RTD("cqg.rtd",,"StudyData", $A331, "MA", "InputChoice=Vol,MAType=Sim,Period=21", "MA","D","-1","all",,,,"T"),"")</f>
        <v>0.25189741472741856</v>
      </c>
      <c r="O331" s="9">
        <f>IFERROR(D331/RTD("cqg.rtd",,"StudyData","ATR("&amp;A331&amp;",MAType:=Sim,Period:=21)","Bar",, "Close", "D",,,,,,"T"),"")</f>
        <v>-0.26589290425251377</v>
      </c>
      <c r="P331" s="10">
        <f xml:space="preserve"> RTD("cqg.rtd",,"StudyData", $A331, "MA", "InputChoice=Close,MAType=Sim,Period=21", "MA","D",,"all",,,,"T")</f>
        <v>87.837142857100005</v>
      </c>
      <c r="Q331" s="2">
        <f xml:space="preserve"> RTD("cqg.rtd",,"StudyData",$A331, "StdDev", "InputChoice=Close,Period1=21", "STDDEV","D",,"all",,,,"T")</f>
        <v>1.7219760046000001</v>
      </c>
      <c r="R331" s="2">
        <f t="shared" si="5"/>
        <v>-2.1296132160400507</v>
      </c>
    </row>
    <row r="332" spans="1:18" x14ac:dyDescent="0.3">
      <c r="A332" t="s">
        <v>395</v>
      </c>
      <c r="B332" t="str">
        <f>PROPER(RTD("cqg.rtd", ,"ContractData",A332, "LongDescription",, "T"))</f>
        <v>Newmont Goldcorp Corporation</v>
      </c>
      <c r="C332" s="2">
        <f>RTD("cqg.rtd", ,"ContractData",A332, "LastTrade",, "T")</f>
        <v>116.06</v>
      </c>
      <c r="D332" s="2">
        <f>RTD("cqg.rtd", ,"ContractData",A332, "NetLastTrade",, "T")</f>
        <v>3.0799999999999983</v>
      </c>
      <c r="E332" s="4">
        <f>IFERROR(RTD("cqg.rtd", ,"ContractData",A332, "PerCentNetLastTrade",, "T")/100,"")</f>
        <v>2.7261462205700124E-2</v>
      </c>
      <c r="F332" s="2">
        <f>RTD("cqg.rtd", ,"ContractData",A332, "Open",, "T")</f>
        <v>115</v>
      </c>
      <c r="G332" s="2">
        <f>RTD("cqg.rtd", ,"ContractData",A332, "High",, "T")</f>
        <v>116.12</v>
      </c>
      <c r="H332" s="2">
        <f>RTD("cqg.rtd", ,"ContractData",A332, "Low",, "T")</f>
        <v>113.10000000000001</v>
      </c>
      <c r="I332" s="4">
        <f>IFERROR(RTD("cqg.rtd",,"StudyData",A332, "PCB","BaseType=Index,Index=1", "Close", "W","0","all",,,,"T")/100,"")</f>
        <v>2.7261462205700106E-2</v>
      </c>
      <c r="J332" s="4">
        <f>IFERROR(RTD("cqg.rtd",,"StudyData",A332, "PCB","BaseType=Index,Index=1", "Close", "M","0","all",,,,"T")/100,"")</f>
        <v>0.23850176075125379</v>
      </c>
      <c r="K332" s="4">
        <f>IFERROR(RTD("cqg.rtd",,"StudyData",A332, "PCB","BaseType=Index,Index=1", "Close", "Q","0","all",,,,"T")/100,"")</f>
        <v>0.24261241970021405</v>
      </c>
      <c r="L332" s="4">
        <f>IFERROR(RTD("cqg.rtd",,"StudyData",A332, "PCB","BaseType=Index,Index=1", "Close", "A","0","all",,,,"T")/100,"")</f>
        <v>0.16234351527290924</v>
      </c>
      <c r="M332" s="6">
        <f>RTD("cqg.rtd", ,"ContractData",A332, "T_CVol",, "T")</f>
        <v>3963104.694139</v>
      </c>
      <c r="N332" s="8">
        <f xml:space="preserve"> IFERROR(M332/RTD("cqg.rtd",,"StudyData", $A332, "MA", "InputChoice=Vol,MAType=Sim,Period=21", "MA","D","-1","all",,,,"T"),"")</f>
        <v>0.53269306028291397</v>
      </c>
      <c r="O332" s="9">
        <f>IFERROR(D332/RTD("cqg.rtd",,"StudyData","ATR("&amp;A332&amp;",MAType:=Sim,Period:=21)","Bar",, "Close", "D",,,,,,"T"),"")</f>
        <v>0.8131757606276746</v>
      </c>
      <c r="P332" s="10">
        <f xml:space="preserve"> RTD("cqg.rtd",,"StudyData", $A332, "MA", "InputChoice=Close,MAType=Sim,Period=21", "MA","D",,"all",,,,"T")</f>
        <v>96.504761904800006</v>
      </c>
      <c r="Q332" s="2">
        <f xml:space="preserve"> RTD("cqg.rtd",,"StudyData",$A332, "StdDev", "InputChoice=Close,Period1=21", "STDDEV","D",,"all",,,,"T")</f>
        <v>7.0544600002999998</v>
      </c>
      <c r="R332" s="2">
        <f t="shared" si="5"/>
        <v>2.7720389787975814</v>
      </c>
    </row>
    <row r="333" spans="1:18" x14ac:dyDescent="0.3">
      <c r="A333" t="s">
        <v>61</v>
      </c>
      <c r="B333" t="str">
        <f>PROPER(RTD("cqg.rtd", ,"ContractData",A333, "LongDescription",, "T"))</f>
        <v>Netflix, Inc.</v>
      </c>
      <c r="C333" s="2">
        <f>RTD("cqg.rtd", ,"ContractData",A333, "LastTrade",, "T")</f>
        <v>75.040000000000006</v>
      </c>
      <c r="D333" s="2">
        <f>RTD("cqg.rtd", ,"ContractData",A333, "NetLastTrade",, "T")</f>
        <v>0.90000000000000568</v>
      </c>
      <c r="E333" s="4">
        <f>IFERROR(RTD("cqg.rtd", ,"ContractData",A333, "PerCentNetLastTrade",, "T")/100,"")</f>
        <v>1.2139196115457242E-2</v>
      </c>
      <c r="F333" s="2">
        <f>RTD("cqg.rtd", ,"ContractData",A333, "Open",, "T")</f>
        <v>73.790000000000006</v>
      </c>
      <c r="G333" s="2">
        <f>RTD("cqg.rtd", ,"ContractData",A333, "High",, "T")</f>
        <v>75.11</v>
      </c>
      <c r="H333" s="2">
        <f>RTD("cqg.rtd", ,"ContractData",A333, "Low",, "T")</f>
        <v>73.570000000000007</v>
      </c>
      <c r="I333" s="4">
        <f>IFERROR(RTD("cqg.rtd",,"StudyData",A333, "PCB","BaseType=Index,Index=1", "Close", "W","0","all",,,,"T")/100,"")</f>
        <v>1.213919611545732E-2</v>
      </c>
      <c r="J333" s="4">
        <f>IFERROR(RTD("cqg.rtd",,"StudyData",A333, "PCB","BaseType=Index,Index=1", "Close", "M","0","all",,,,"T")/100,"")</f>
        <v>4.6437038070004155E-2</v>
      </c>
      <c r="K333" s="4">
        <f>IFERROR(RTD("cqg.rtd",,"StudyData",A333, "PCB","BaseType=Index,Index=1", "Close", "Q","0","all",,,,"T")/100,"")</f>
        <v>5.0980392156862751E-2</v>
      </c>
      <c r="L333" s="4">
        <f>IFERROR(RTD("cqg.rtd",,"StudyData",A333, "PCB","BaseType=Index,Index=1", "Close", "A","0","all",,,,"T")/100,"")</f>
        <v>-0.19965870307167233</v>
      </c>
      <c r="M333" s="6">
        <f>RTD("cqg.rtd", ,"ContractData",A333, "T_CVol",, "T")</f>
        <v>8620568.1574140005</v>
      </c>
      <c r="N333" s="8">
        <f xml:space="preserve"> IFERROR(M333/RTD("cqg.rtd",,"StudyData", $A333, "MA", "InputChoice=Vol,MAType=Sim,Period=21", "MA","D","-1","all",,,,"T"),"")</f>
        <v>0.18251032122933697</v>
      </c>
      <c r="O333" s="9">
        <f>IFERROR(D333/RTD("cqg.rtd",,"StudyData","ATR("&amp;A333&amp;",MAType:=Sim,Period:=21)","Bar",, "Close", "D",,,,,,"T"),"")</f>
        <v>0.37182766082656316</v>
      </c>
      <c r="P333" s="10">
        <f xml:space="preserve"> RTD("cqg.rtd",,"StudyData", $A333, "MA", "InputChoice=Close,MAType=Sim,Period=21", "MA","D",,"all",,,,"T")</f>
        <v>72.066190476200006</v>
      </c>
      <c r="Q333" s="2">
        <f xml:space="preserve"> RTD("cqg.rtd",,"StudyData",$A333, "StdDev", "InputChoice=Close,Period1=21", "STDDEV","D",,"all",,,,"T")</f>
        <v>2.3055656804</v>
      </c>
      <c r="R333" s="2">
        <f t="shared" si="5"/>
        <v>1.2898394303319367</v>
      </c>
    </row>
    <row r="334" spans="1:18" x14ac:dyDescent="0.3">
      <c r="A334" t="s">
        <v>396</v>
      </c>
      <c r="B334" t="str">
        <f>PROPER(RTD("cqg.rtd", ,"ContractData",A334, "LongDescription",, "T"))</f>
        <v>Nisource Inc</v>
      </c>
      <c r="C334" s="2">
        <f>RTD("cqg.rtd", ,"ContractData",A334, "LastTrade",, "T")</f>
        <v>41.85</v>
      </c>
      <c r="D334" s="2">
        <f>RTD("cqg.rtd", ,"ContractData",A334, "NetLastTrade",, "T")</f>
        <v>-0.75999999999999801</v>
      </c>
      <c r="E334" s="4">
        <f>IFERROR(RTD("cqg.rtd", ,"ContractData",A334, "PerCentNetLastTrade",, "T")/100,"")</f>
        <v>-1.7836188688101384E-2</v>
      </c>
      <c r="F334" s="2">
        <f>RTD("cqg.rtd", ,"ContractData",A334, "Open",, "T")</f>
        <v>42.34</v>
      </c>
      <c r="G334" s="2">
        <f>RTD("cqg.rtd", ,"ContractData",A334, "High",, "T")</f>
        <v>42.34</v>
      </c>
      <c r="H334" s="2">
        <f>RTD("cqg.rtd", ,"ContractData",A334, "Low",, "T")</f>
        <v>41.79</v>
      </c>
      <c r="I334" s="4">
        <f>IFERROR(RTD("cqg.rtd",,"StudyData",A334, "PCB","BaseType=Index,Index=1", "Close", "W","0","all",,,,"T")/100,"")</f>
        <v>-1.7836188688101339E-2</v>
      </c>
      <c r="J334" s="4">
        <f>IFERROR(RTD("cqg.rtd",,"StudyData",A334, "PCB","BaseType=Index,Index=1", "Close", "M","0","all",,,,"T")/100,"")</f>
        <v>-5.8068872383524608E-2</v>
      </c>
      <c r="K334" s="4">
        <f>IFERROR(RTD("cqg.rtd",,"StudyData",A334, "PCB","BaseType=Index,Index=1", "Close", "Q","0","all",,,,"T")/100,"")</f>
        <v>-0.11987381703470038</v>
      </c>
      <c r="L334" s="4">
        <f>IFERROR(RTD("cqg.rtd",,"StudyData",A334, "PCB","BaseType=Index,Index=1", "Close", "A","0","all",,,,"T")/100,"")</f>
        <v>2.1551724137931854E-3</v>
      </c>
      <c r="M334" s="6">
        <f>RTD("cqg.rtd", ,"ContractData",A334, "T_CVol",, "T")</f>
        <v>1959516.077416</v>
      </c>
      <c r="N334" s="8">
        <f xml:space="preserve"> IFERROR(M334/RTD("cqg.rtd",,"StudyData", $A334, "MA", "InputChoice=Vol,MAType=Sim,Period=21", "MA","D","-1","all",,,,"T"),"")</f>
        <v>0.35542373860166421</v>
      </c>
      <c r="O334" s="9">
        <f>IFERROR(D334/RTD("cqg.rtd",,"StudyData","ATR("&amp;A334&amp;",MAType:=Sim,Period:=21)","Bar",, "Close", "D",,,,,,"T"),"")</f>
        <v>-0.76400191476250623</v>
      </c>
      <c r="P334" s="10">
        <f xml:space="preserve"> RTD("cqg.rtd",,"StudyData", $A334, "MA", "InputChoice=Close,MAType=Sim,Period=21", "MA","D",,"all",,,,"T")</f>
        <v>45.1452380952</v>
      </c>
      <c r="Q334" s="2">
        <f xml:space="preserve"> RTD("cqg.rtd",,"StudyData",$A334, "StdDev", "InputChoice=Close,Period1=21", "STDDEV","D",,"all",,,,"T")</f>
        <v>1.427470687</v>
      </c>
      <c r="R334" s="2">
        <f t="shared" si="5"/>
        <v>-2.3084453678872627</v>
      </c>
    </row>
    <row r="335" spans="1:18" x14ac:dyDescent="0.3">
      <c r="A335" t="s">
        <v>397</v>
      </c>
      <c r="B335" t="str">
        <f>PROPER(RTD("cqg.rtd", ,"ContractData",A335, "LongDescription",, "T"))</f>
        <v>Nike Inc Clsb</v>
      </c>
      <c r="C335" s="2">
        <f>RTD("cqg.rtd", ,"ContractData",A335, "LastTrade",, "T")</f>
        <v>41.92</v>
      </c>
      <c r="D335" s="2">
        <f>RTD("cqg.rtd", ,"ContractData",A335, "NetLastTrade",, "T")</f>
        <v>0.21999999999999886</v>
      </c>
      <c r="E335" s="4">
        <f>IFERROR(RTD("cqg.rtd", ,"ContractData",A335, "PerCentNetLastTrade",, "T")/100,"")</f>
        <v>5.2757793764988013E-3</v>
      </c>
      <c r="F335" s="2">
        <f>RTD("cqg.rtd", ,"ContractData",A335, "Open",, "T")</f>
        <v>41.74</v>
      </c>
      <c r="G335" s="2">
        <f>RTD("cqg.rtd", ,"ContractData",A335, "High",, "T")</f>
        <v>42.050000000000004</v>
      </c>
      <c r="H335" s="2">
        <f>RTD("cqg.rtd", ,"ContractData",A335, "Low",, "T")</f>
        <v>41.13</v>
      </c>
      <c r="I335" s="4">
        <f>IFERROR(RTD("cqg.rtd",,"StudyData",A335, "PCB","BaseType=Index,Index=1", "Close", "W","0","all",,,,"T")/100,"")</f>
        <v>5.2757793764987727E-3</v>
      </c>
      <c r="J335" s="4">
        <f>IFERROR(RTD("cqg.rtd",,"StudyData",A335, "PCB","BaseType=Index,Index=1", "Close", "M","0","all",,,,"T")/100,"")</f>
        <v>5.034763845600595E-3</v>
      </c>
      <c r="K335" s="4">
        <f>IFERROR(RTD("cqg.rtd",,"StudyData",A335, "PCB","BaseType=Index,Index=1", "Close", "Q","0","all",,,,"T")/100,"")</f>
        <v>2.1193666260657672E-2</v>
      </c>
      <c r="L335" s="4">
        <f>IFERROR(RTD("cqg.rtd",,"StudyData",A335, "PCB","BaseType=Index,Index=1", "Close", "A","0","all",,,,"T")/100,"")</f>
        <v>-0.342018521425208</v>
      </c>
      <c r="M335" s="6">
        <f>RTD("cqg.rtd", ,"ContractData",A335, "T_CVol",, "T")</f>
        <v>8347441.3108620001</v>
      </c>
      <c r="N335" s="8">
        <f xml:space="preserve"> IFERROR(M335/RTD("cqg.rtd",,"StudyData", $A335, "MA", "InputChoice=Vol,MAType=Sim,Period=21", "MA","D","-1","all",,,,"T"),"")</f>
        <v>0.44949557004088708</v>
      </c>
      <c r="O335" s="9">
        <f>IFERROR(D335/RTD("cqg.rtd",,"StudyData","ATR("&amp;A335&amp;",MAType:=Sim,Period:=21)","Bar",, "Close", "D",,,,,,"T"),"")</f>
        <v>0.17264573990837753</v>
      </c>
      <c r="P335" s="10">
        <f xml:space="preserve"> RTD("cqg.rtd",,"StudyData", $A335, "MA", "InputChoice=Close,MAType=Sim,Period=21", "MA","D",,"all",,,,"T")</f>
        <v>42.557142857099997</v>
      </c>
      <c r="Q335" s="2">
        <f xml:space="preserve"> RTD("cqg.rtd",,"StudyData",$A335, "StdDev", "InputChoice=Close,Period1=21", "STDDEV","D",,"all",,,,"T")</f>
        <v>0.86075350630000003</v>
      </c>
      <c r="R335" s="2">
        <f t="shared" si="5"/>
        <v>-0.74021523285893032</v>
      </c>
    </row>
    <row r="336" spans="1:18" x14ac:dyDescent="0.3">
      <c r="A336" t="s">
        <v>398</v>
      </c>
      <c r="B336" t="str">
        <f>PROPER(RTD("cqg.rtd", ,"ContractData",A336, "LongDescription",, "T"))</f>
        <v>Northrop Grumman Corporation</v>
      </c>
      <c r="C336" s="2">
        <f>RTD("cqg.rtd", ,"ContractData",A336, "LastTrade",, "T")</f>
        <v>580.12</v>
      </c>
      <c r="D336" s="2">
        <f>RTD("cqg.rtd", ,"ContractData",A336, "NetLastTrade",, "T")</f>
        <v>8.5399999999999636</v>
      </c>
      <c r="E336" s="4">
        <f>IFERROR(RTD("cqg.rtd", ,"ContractData",A336, "PerCentNetLastTrade",, "T")/100,"")</f>
        <v>1.4941040624234578E-2</v>
      </c>
      <c r="F336" s="2">
        <f>RTD("cqg.rtd", ,"ContractData",A336, "Open",, "T")</f>
        <v>575</v>
      </c>
      <c r="G336" s="2">
        <f>RTD("cqg.rtd", ,"ContractData",A336, "High",, "T")</f>
        <v>581.59</v>
      </c>
      <c r="H336" s="2">
        <f>RTD("cqg.rtd", ,"ContractData",A336, "Low",, "T")</f>
        <v>573.11</v>
      </c>
      <c r="I336" s="4">
        <f>IFERROR(RTD("cqg.rtd",,"StudyData",A336, "PCB","BaseType=Index,Index=1", "Close", "W","0","all",,,,"T")/100,"")</f>
        <v>1.4941040624234514E-2</v>
      </c>
      <c r="J336" s="4">
        <f>IFERROR(RTD("cqg.rtd",,"StudyData",A336, "PCB","BaseType=Index,Index=1", "Close", "M","0","all",,,,"T")/100,"")</f>
        <v>6.9385046453325439E-2</v>
      </c>
      <c r="K336" s="4">
        <f>IFERROR(RTD("cqg.rtd",,"StudyData",A336, "PCB","BaseType=Index,Index=1", "Close", "Q","0","all",,,,"T")/100,"")</f>
        <v>0.13903123834207065</v>
      </c>
      <c r="L336" s="4">
        <f>IFERROR(RTD("cqg.rtd",,"StudyData",A336, "PCB","BaseType=Index,Index=1", "Close", "A","0","all",,,,"T")/100,"")</f>
        <v>1.7379561915785356E-2</v>
      </c>
      <c r="M336" s="6">
        <f>RTD("cqg.rtd", ,"ContractData",A336, "T_CVol",, "T")</f>
        <v>257554.36709000001</v>
      </c>
      <c r="N336" s="8">
        <f xml:space="preserve"> IFERROR(M336/RTD("cqg.rtd",,"StudyData", $A336, "MA", "InputChoice=Vol,MAType=Sim,Period=21", "MA","D","-1","all",,,,"T"),"")</f>
        <v>0.29402614952941925</v>
      </c>
      <c r="O336" s="9">
        <f>IFERROR(D336/RTD("cqg.rtd",,"StudyData","ATR("&amp;A336&amp;",MAType:=Sim,Period:=21)","Bar",, "Close", "D",,,,,,"T"),"")</f>
        <v>0.5435368995303943</v>
      </c>
      <c r="P336" s="10">
        <f xml:space="preserve"> RTD("cqg.rtd",,"StudyData", $A336, "MA", "InputChoice=Close,MAType=Sim,Period=21", "MA","D",,"all",,,,"T")</f>
        <v>540.91857142859999</v>
      </c>
      <c r="Q336" s="2">
        <f xml:space="preserve"> RTD("cqg.rtd",,"StudyData",$A336, "StdDev", "InputChoice=Close,Period1=21", "STDDEV","D",,"all",,,,"T")</f>
        <v>17.5982045312</v>
      </c>
      <c r="R336" s="2">
        <f t="shared" si="5"/>
        <v>2.2275811434001396</v>
      </c>
    </row>
    <row r="337" spans="1:18" x14ac:dyDescent="0.3">
      <c r="A337" t="s">
        <v>399</v>
      </c>
      <c r="B337" t="str">
        <f>PROPER(RTD("cqg.rtd", ,"ContractData",A337, "LongDescription",, "T"))</f>
        <v>Servicenow, Inc.</v>
      </c>
      <c r="C337" s="2">
        <f>RTD("cqg.rtd", ,"ContractData",A337, "LastTrade",, "T")</f>
        <v>126.92</v>
      </c>
      <c r="D337" s="2">
        <f>RTD("cqg.rtd", ,"ContractData",A337, "NetLastTrade",, "T")</f>
        <v>2.039999999999992</v>
      </c>
      <c r="E337" s="4">
        <f>IFERROR(RTD("cqg.rtd", ,"ContractData",A337, "PerCentNetLastTrade",, "T")/100,"")</f>
        <v>1.6335682254964765E-2</v>
      </c>
      <c r="F337" s="2">
        <f>RTD("cqg.rtd", ,"ContractData",A337, "Open",, "T")</f>
        <v>124.72</v>
      </c>
      <c r="G337" s="2">
        <f>RTD("cqg.rtd", ,"ContractData",A337, "High",, "T")</f>
        <v>127.10000000000001</v>
      </c>
      <c r="H337" s="2">
        <f>RTD("cqg.rtd", ,"ContractData",A337, "Low",, "T")</f>
        <v>123.28</v>
      </c>
      <c r="I337" s="4">
        <f>IFERROR(RTD("cqg.rtd",,"StudyData",A337, "PCB","BaseType=Index,Index=1", "Close", "W","0","all",,,,"T")/100,"")</f>
        <v>1.6335682254964699E-2</v>
      </c>
      <c r="J337" s="4">
        <f>IFERROR(RTD("cqg.rtd",,"StudyData",A337, "PCB","BaseType=Index,Index=1", "Close", "M","0","all",,,,"T")/100,"")</f>
        <v>0.14105906679852556</v>
      </c>
      <c r="K337" s="4">
        <f>IFERROR(RTD("cqg.rtd",,"StudyData",A337, "PCB","BaseType=Index,Index=1", "Close", "Q","0","all",,,,"T")/100,"")</f>
        <v>0.27840451248992748</v>
      </c>
      <c r="L337" s="4">
        <f>IFERROR(RTD("cqg.rtd",,"StudyData",A337, "PCB","BaseType=Index,Index=1", "Close", "A","0","all",,,,"T")/100,"")</f>
        <v>-0.17148638945100853</v>
      </c>
      <c r="M337" s="6">
        <f>RTD("cqg.rtd", ,"ContractData",A337, "T_CVol",, "T")</f>
        <v>7044485.3730429998</v>
      </c>
      <c r="N337" s="8">
        <f xml:space="preserve"> IFERROR(M337/RTD("cqg.rtd",,"StudyData", $A337, "MA", "InputChoice=Vol,MAType=Sim,Period=21", "MA","D","-1","all",,,,"T"),"")</f>
        <v>0.28307140742649367</v>
      </c>
      <c r="O337" s="9">
        <f>IFERROR(D337/RTD("cqg.rtd",,"StudyData","ATR("&amp;A337&amp;",MAType:=Sim,Period:=21)","Bar",, "Close", "D",,,,,,"T"),"")</f>
        <v>0.30667907509507125</v>
      </c>
      <c r="P337" s="10">
        <f xml:space="preserve"> RTD("cqg.rtd",,"StudyData", $A337, "MA", "InputChoice=Close,MAType=Sim,Period=21", "MA","D",,"all",,,,"T")</f>
        <v>109.18904761899999</v>
      </c>
      <c r="Q337" s="2">
        <f xml:space="preserve"> RTD("cqg.rtd",,"StudyData",$A337, "StdDev", "InputChoice=Close,Period1=21", "STDDEV","D",,"all",,,,"T")</f>
        <v>8.8120809415999997</v>
      </c>
      <c r="R337" s="2">
        <f t="shared" si="5"/>
        <v>2.0121186469470422</v>
      </c>
    </row>
    <row r="338" spans="1:18" x14ac:dyDescent="0.3">
      <c r="A338" t="s">
        <v>400</v>
      </c>
      <c r="B338" t="str">
        <f>PROPER(RTD("cqg.rtd", ,"ContractData",A338, "LongDescription",, "T"))</f>
        <v>Nrg Energy Inc</v>
      </c>
      <c r="C338" s="2">
        <f>RTD("cqg.rtd", ,"ContractData",A338, "LastTrade",, "T")</f>
        <v>120.22</v>
      </c>
      <c r="D338" s="2">
        <f>RTD("cqg.rtd", ,"ContractData",A338, "NetLastTrade",, "T")</f>
        <v>2.0900000000000034</v>
      </c>
      <c r="E338" s="4">
        <f>IFERROR(RTD("cqg.rtd", ,"ContractData",A338, "PerCentNetLastTrade",, "T")/100,"")</f>
        <v>1.7692372809616524E-2</v>
      </c>
      <c r="F338" s="2">
        <f>RTD("cqg.rtd", ,"ContractData",A338, "Open",, "T")</f>
        <v>118.13</v>
      </c>
      <c r="G338" s="2">
        <f>RTD("cqg.rtd", ,"ContractData",A338, "High",, "T")</f>
        <v>121.42</v>
      </c>
      <c r="H338" s="2">
        <f>RTD("cqg.rtd", ,"ContractData",A338, "Low",, "T")</f>
        <v>116.56</v>
      </c>
      <c r="I338" s="4">
        <f>IFERROR(RTD("cqg.rtd",,"StudyData",A338, "PCB","BaseType=Index,Index=1", "Close", "W","0","all",,,,"T")/100,"")</f>
        <v>1.7692372809616552E-2</v>
      </c>
      <c r="J338" s="4">
        <f>IFERROR(RTD("cqg.rtd",,"StudyData",A338, "PCB","BaseType=Index,Index=1", "Close", "M","0","all",,,,"T")/100,"")</f>
        <v>-0.10477325191749197</v>
      </c>
      <c r="K338" s="4">
        <f>IFERROR(RTD("cqg.rtd",,"StudyData",A338, "PCB","BaseType=Index,Index=1", "Close", "Q","0","all",,,,"T")/100,"")</f>
        <v>-0.17691359715185545</v>
      </c>
      <c r="L338" s="4">
        <f>IFERROR(RTD("cqg.rtd",,"StudyData",A338, "PCB","BaseType=Index,Index=1", "Close", "A","0","all",,,,"T")/100,"")</f>
        <v>-0.24503893494096968</v>
      </c>
      <c r="M338" s="6">
        <f>RTD("cqg.rtd", ,"ContractData",A338, "T_CVol",, "T")</f>
        <v>569322.64165400004</v>
      </c>
      <c r="N338" s="8">
        <f xml:space="preserve"> IFERROR(M338/RTD("cqg.rtd",,"StudyData", $A338, "MA", "InputChoice=Vol,MAType=Sim,Period=21", "MA","D","-1","all",,,,"T"),"")</f>
        <v>0.18097725718843019</v>
      </c>
      <c r="O338" s="9">
        <f>IFERROR(D338/RTD("cqg.rtd",,"StudyData","ATR("&amp;A338&amp;",MAType:=Sim,Period:=21)","Bar",, "Close", "D",,,,,,"T"),"")</f>
        <v>0.28494449133137778</v>
      </c>
      <c r="P338" s="10">
        <f xml:space="preserve"> RTD("cqg.rtd",,"StudyData", $A338, "MA", "InputChoice=Close,MAType=Sim,Period=21", "MA","D",,"all",,,,"T")</f>
        <v>131.14142857140001</v>
      </c>
      <c r="Q338" s="2">
        <f xml:space="preserve"> RTD("cqg.rtd",,"StudyData",$A338, "StdDev", "InputChoice=Close,Period1=21", "STDDEV","D",,"all",,,,"T")</f>
        <v>8.1468868057999995</v>
      </c>
      <c r="R338" s="2">
        <f t="shared" si="5"/>
        <v>-1.3405646637467381</v>
      </c>
    </row>
    <row r="339" spans="1:18" x14ac:dyDescent="0.3">
      <c r="A339" t="s">
        <v>401</v>
      </c>
      <c r="B339" t="str">
        <f>PROPER(RTD("cqg.rtd", ,"ContractData",A339, "LongDescription",, "T"))</f>
        <v>Norfolk Southern Corp</v>
      </c>
      <c r="C339" s="2">
        <f>RTD("cqg.rtd", ,"ContractData",A339, "LastTrade",, "T")</f>
        <v>335.90000000000003</v>
      </c>
      <c r="D339" s="2">
        <f>RTD("cqg.rtd", ,"ContractData",A339, "NetLastTrade",, "T")</f>
        <v>1.5400000000000205</v>
      </c>
      <c r="E339" s="4">
        <f>IFERROR(RTD("cqg.rtd", ,"ContractData",A339, "PerCentNetLastTrade",, "T")/100,"")</f>
        <v>4.6058140925948083E-3</v>
      </c>
      <c r="F339" s="2">
        <f>RTD("cqg.rtd", ,"ContractData",A339, "Open",, "T")</f>
        <v>333.09000000000003</v>
      </c>
      <c r="G339" s="2">
        <f>RTD("cqg.rtd", ,"ContractData",A339, "High",, "T")</f>
        <v>337.53000000000003</v>
      </c>
      <c r="H339" s="2">
        <f>RTD("cqg.rtd", ,"ContractData",A339, "Low",, "T")</f>
        <v>332</v>
      </c>
      <c r="I339" s="4">
        <f>IFERROR(RTD("cqg.rtd",,"StudyData",A339, "PCB","BaseType=Index,Index=1", "Close", "W","0","all",,,,"T")/100,"")</f>
        <v>4.605814092594869E-3</v>
      </c>
      <c r="J339" s="4">
        <f>IFERROR(RTD("cqg.rtd",,"StudyData",A339, "PCB","BaseType=Index,Index=1", "Close", "M","0","all",,,,"T")/100,"")</f>
        <v>1.2519375223560745E-3</v>
      </c>
      <c r="K339" s="4">
        <f>IFERROR(RTD("cqg.rtd",,"StudyData",A339, "PCB","BaseType=Index,Index=1", "Close", "Q","0","all",,,,"T")/100,"")</f>
        <v>6.7738961823325602E-2</v>
      </c>
      <c r="L339" s="4">
        <f>IFERROR(RTD("cqg.rtd",,"StudyData",A339, "PCB","BaseType=Index,Index=1", "Close", "A","0","all",,,,"T")/100,"")</f>
        <v>0.16341091715156555</v>
      </c>
      <c r="M339" s="6">
        <f>RTD("cqg.rtd", ,"ContractData",A339, "T_CVol",, "T")</f>
        <v>702610.39711699996</v>
      </c>
      <c r="N339" s="8">
        <f xml:space="preserve"> IFERROR(M339/RTD("cqg.rtd",,"StudyData", $A339, "MA", "InputChoice=Vol,MAType=Sim,Period=21", "MA","D","-1","all",,,,"T"),"")</f>
        <v>0.57876972071871002</v>
      </c>
      <c r="O339" s="9">
        <f>IFERROR(D339/RTD("cqg.rtd",,"StudyData","ATR("&amp;A339&amp;",MAType:=Sim,Period:=21)","Bar",, "Close", "D",,,,,,"T"),"")</f>
        <v>0.21093138533648251</v>
      </c>
      <c r="P339" s="10">
        <f xml:space="preserve"> RTD("cqg.rtd",,"StudyData", $A339, "MA", "InputChoice=Close,MAType=Sim,Period=21", "MA","D",,"all",,,,"T")</f>
        <v>337.0152380952</v>
      </c>
      <c r="Q339" s="2">
        <f xml:space="preserve"> RTD("cqg.rtd",,"StudyData",$A339, "StdDev", "InputChoice=Close,Period1=21", "STDDEV","D",,"all",,,,"T")</f>
        <v>6.1868936886999997</v>
      </c>
      <c r="R339" s="2">
        <f t="shared" si="5"/>
        <v>-0.18025816367863046</v>
      </c>
    </row>
    <row r="340" spans="1:18" x14ac:dyDescent="0.3">
      <c r="A340" t="s">
        <v>402</v>
      </c>
      <c r="B340" t="str">
        <f>PROPER(RTD("cqg.rtd", ,"ContractData",A340, "LongDescription",, "T"))</f>
        <v>Netapp, Inc.</v>
      </c>
      <c r="C340" s="2">
        <f>RTD("cqg.rtd", ,"ContractData",A340, "LastTrade",, "T")</f>
        <v>200.09</v>
      </c>
      <c r="D340" s="2">
        <f>RTD("cqg.rtd", ,"ContractData",A340, "NetLastTrade",, "T")</f>
        <v>10.569999999999993</v>
      </c>
      <c r="E340" s="4">
        <f>IFERROR(RTD("cqg.rtd", ,"ContractData",A340, "PerCentNetLastTrade",, "T")/100,"")</f>
        <v>5.5772477838750528E-2</v>
      </c>
      <c r="F340" s="2">
        <f>RTD("cqg.rtd", ,"ContractData",A340, "Open",, "T")</f>
        <v>193.12</v>
      </c>
      <c r="G340" s="2">
        <f>RTD("cqg.rtd", ,"ContractData",A340, "High",, "T")</f>
        <v>202.26</v>
      </c>
      <c r="H340" s="2">
        <f>RTD("cqg.rtd", ,"ContractData",A340, "Low",, "T")</f>
        <v>193.12</v>
      </c>
      <c r="I340" s="4">
        <f>IFERROR(RTD("cqg.rtd",,"StudyData",A340, "PCB","BaseType=Index,Index=1", "Close", "W","0","all",,,,"T")/100,"")</f>
        <v>5.577247783875048E-2</v>
      </c>
      <c r="J340" s="4">
        <f>IFERROR(RTD("cqg.rtd",,"StudyData",A340, "PCB","BaseType=Index,Index=1", "Close", "M","0","all",,,,"T")/100,"")</f>
        <v>0.12095238095238096</v>
      </c>
      <c r="K340" s="4">
        <f>IFERROR(RTD("cqg.rtd",,"StudyData",A340, "PCB","BaseType=Index,Index=1", "Close", "Q","0","all",,,,"T")/100,"")</f>
        <v>0.29290514344791946</v>
      </c>
      <c r="L340" s="4">
        <f>IFERROR(RTD("cqg.rtd",,"StudyData",A340, "PCB","BaseType=Index,Index=1", "Close", "A","0","all",,,,"T")/100,"")</f>
        <v>0.86842842468951342</v>
      </c>
      <c r="M340" s="6">
        <f>RTD("cqg.rtd", ,"ContractData",A340, "T_CVol",, "T")</f>
        <v>1160196.998436</v>
      </c>
      <c r="N340" s="8">
        <f xml:space="preserve"> IFERROR(M340/RTD("cqg.rtd",,"StudyData", $A340, "MA", "InputChoice=Vol,MAType=Sim,Period=21", "MA","D","-1","all",,,,"T"),"")</f>
        <v>0.47332462019693156</v>
      </c>
      <c r="O340" s="9">
        <f>IFERROR(D340/RTD("cqg.rtd",,"StudyData","ATR("&amp;A340&amp;",MAType:=Sim,Period:=21)","Bar",, "Close", "D",,,,,,"T"),"")</f>
        <v>1.2872303409926478</v>
      </c>
      <c r="P340" s="10">
        <f xml:space="preserve"> RTD("cqg.rtd",,"StudyData", $A340, "MA", "InputChoice=Close,MAType=Sim,Period=21", "MA","D",,"all",,,,"T")</f>
        <v>174.33809523810001</v>
      </c>
      <c r="Q340" s="2">
        <f xml:space="preserve"> RTD("cqg.rtd",,"StudyData",$A340, "StdDev", "InputChoice=Close,Period1=21", "STDDEV","D",,"all",,,,"T")</f>
        <v>11.419387282000001</v>
      </c>
      <c r="R340" s="2">
        <f t="shared" si="5"/>
        <v>2.2551038970796502</v>
      </c>
    </row>
    <row r="341" spans="1:18" x14ac:dyDescent="0.3">
      <c r="A341" t="s">
        <v>403</v>
      </c>
      <c r="B341" t="str">
        <f>PROPER(RTD("cqg.rtd", ,"ContractData",A341, "LongDescription",, "T"))</f>
        <v>Northern Trust Corp</v>
      </c>
      <c r="C341" s="2">
        <f>RTD("cqg.rtd", ,"ContractData",A341, "LastTrade",, "T")</f>
        <v>187.65</v>
      </c>
      <c r="D341" s="2">
        <f>RTD("cqg.rtd", ,"ContractData",A341, "NetLastTrade",, "T")</f>
        <v>2.1500000000000057</v>
      </c>
      <c r="E341" s="4">
        <f>IFERROR(RTD("cqg.rtd", ,"ContractData",A341, "PerCentNetLastTrade",, "T")/100,"")</f>
        <v>1.1590296495956873E-2</v>
      </c>
      <c r="F341" s="2">
        <f>RTD("cqg.rtd", ,"ContractData",A341, "Open",, "T")</f>
        <v>185.12</v>
      </c>
      <c r="G341" s="2">
        <f>RTD("cqg.rtd", ,"ContractData",A341, "High",, "T")</f>
        <v>188.33</v>
      </c>
      <c r="H341" s="2">
        <f>RTD("cqg.rtd", ,"ContractData",A341, "Low",, "T")</f>
        <v>184.94</v>
      </c>
      <c r="I341" s="4">
        <f>IFERROR(RTD("cqg.rtd",,"StudyData",A341, "PCB","BaseType=Index,Index=1", "Close", "W","0","all",,,,"T")/100,"")</f>
        <v>1.1590296495956902E-2</v>
      </c>
      <c r="J341" s="4">
        <f>IFERROR(RTD("cqg.rtd",,"StudyData",A341, "PCB","BaseType=Index,Index=1", "Close", "M","0","all",,,,"T")/100,"")</f>
        <v>2.9968713979911125E-2</v>
      </c>
      <c r="K341" s="4">
        <f>IFERROR(RTD("cqg.rtd",,"StudyData",A341, "PCB","BaseType=Index,Index=1", "Close", "Q","0","all",,,,"T")/100,"")</f>
        <v>7.9440865163368624E-2</v>
      </c>
      <c r="L341" s="4">
        <f>IFERROR(RTD("cqg.rtd",,"StudyData",A341, "PCB","BaseType=Index,Index=1", "Close", "A","0","all",,,,"T")/100,"")</f>
        <v>0.37381945969690322</v>
      </c>
      <c r="M341" s="6">
        <f>RTD("cqg.rtd", ,"ContractData",A341, "T_CVol",, "T")</f>
        <v>416247.66092400003</v>
      </c>
      <c r="N341" s="8">
        <f xml:space="preserve"> IFERROR(M341/RTD("cqg.rtd",,"StudyData", $A341, "MA", "InputChoice=Vol,MAType=Sim,Period=21", "MA","D","-1","all",,,,"T"),"")</f>
        <v>0.37242983319454909</v>
      </c>
      <c r="O341" s="9">
        <f>IFERROR(D341/RTD("cqg.rtd",,"StudyData","ATR("&amp;A341&amp;",MAType:=Sim,Period:=21)","Bar",, "Close", "D",,,,,,"T"),"")</f>
        <v>0.51306818181526803</v>
      </c>
      <c r="P341" s="10">
        <f xml:space="preserve"> RTD("cqg.rtd",,"StudyData", $A341, "MA", "InputChoice=Close,MAType=Sim,Period=21", "MA","D",,"all",,,,"T")</f>
        <v>183.4304761905</v>
      </c>
      <c r="Q341" s="2">
        <f xml:space="preserve"> RTD("cqg.rtd",,"StudyData",$A341, "StdDev", "InputChoice=Close,Period1=21", "STDDEV","D",,"all",,,,"T")</f>
        <v>3.3164029225</v>
      </c>
      <c r="R341" s="2">
        <f t="shared" si="5"/>
        <v>1.2723194099464865</v>
      </c>
    </row>
    <row r="342" spans="1:18" x14ac:dyDescent="0.3">
      <c r="A342" t="s">
        <v>404</v>
      </c>
      <c r="B342" t="str">
        <f>PROPER(RTD("cqg.rtd", ,"ContractData",A342, "LongDescription",, "T"))</f>
        <v>Nucor Corp</v>
      </c>
      <c r="C342" s="2">
        <f>RTD("cqg.rtd", ,"ContractData",A342, "LastTrade",, "T")</f>
        <v>275.05</v>
      </c>
      <c r="D342" s="2">
        <f>RTD("cqg.rtd", ,"ContractData",A342, "NetLastTrade",, "T")</f>
        <v>2.4200000000000159</v>
      </c>
      <c r="E342" s="4">
        <f>IFERROR(RTD("cqg.rtd", ,"ContractData",A342, "PerCentNetLastTrade",, "T")/100,"")</f>
        <v>8.8764992847448921E-3</v>
      </c>
      <c r="F342" s="2">
        <f>RTD("cqg.rtd", ,"ContractData",A342, "Open",, "T")</f>
        <v>273</v>
      </c>
      <c r="G342" s="2">
        <f>RTD("cqg.rtd", ,"ContractData",A342, "High",, "T")</f>
        <v>276.44</v>
      </c>
      <c r="H342" s="2">
        <f>RTD("cqg.rtd", ,"ContractData",A342, "Low",, "T")</f>
        <v>270.70999999999998</v>
      </c>
      <c r="I342" s="4">
        <f>IFERROR(RTD("cqg.rtd",,"StudyData",A342, "PCB","BaseType=Index,Index=1", "Close", "W","0","all",,,,"T")/100,"")</f>
        <v>8.8764992847449511E-3</v>
      </c>
      <c r="J342" s="4">
        <f>IFERROR(RTD("cqg.rtd",,"StudyData",A342, "PCB","BaseType=Index,Index=1", "Close", "M","0","all",,,,"T")/100,"")</f>
        <v>6.9027167787321653E-2</v>
      </c>
      <c r="K342" s="4">
        <f>IFERROR(RTD("cqg.rtd",,"StudyData",A342, "PCB","BaseType=Index,Index=1", "Close", "Q","0","all",,,,"T")/100,"")</f>
        <v>0.23479236812570151</v>
      </c>
      <c r="L342" s="4">
        <f>IFERROR(RTD("cqg.rtd",,"StudyData",A342, "PCB","BaseType=Index,Index=1", "Close", "A","0","all",,,,"T")/100,"")</f>
        <v>0.68628532891913419</v>
      </c>
      <c r="M342" s="6">
        <f>RTD("cqg.rtd", ,"ContractData",A342, "T_CVol",, "T")</f>
        <v>342320.131307</v>
      </c>
      <c r="N342" s="8">
        <f xml:space="preserve"> IFERROR(M342/RTD("cqg.rtd",,"StudyData", $A342, "MA", "InputChoice=Vol,MAType=Sim,Period=21", "MA","D","-1","all",,,,"T"),"")</f>
        <v>0.24588865650702516</v>
      </c>
      <c r="O342" s="9">
        <f>IFERROR(D342/RTD("cqg.rtd",,"StudyData","ATR("&amp;A342&amp;",MAType:=Sim,Period:=21)","Bar",, "Close", "D",,,,,,"T"),"")</f>
        <v>0.30342109976769577</v>
      </c>
      <c r="P342" s="10">
        <f xml:space="preserve"> RTD("cqg.rtd",,"StudyData", $A342, "MA", "InputChoice=Close,MAType=Sim,Period=21", "MA","D",,"all",,,,"T")</f>
        <v>251.35380952380001</v>
      </c>
      <c r="Q342" s="2">
        <f xml:space="preserve"> RTD("cqg.rtd",,"StudyData",$A342, "StdDev", "InputChoice=Close,Period1=21", "STDDEV","D",,"all",,,,"T")</f>
        <v>15.921063459399999</v>
      </c>
      <c r="R342" s="2">
        <f t="shared" si="5"/>
        <v>1.4883547532253236</v>
      </c>
    </row>
    <row r="343" spans="1:18" x14ac:dyDescent="0.3">
      <c r="A343" t="s">
        <v>62</v>
      </c>
      <c r="B343" t="str">
        <f>PROPER(RTD("cqg.rtd", ,"ContractData",A343, "LongDescription",, "T"))</f>
        <v>Nvidia Corporation</v>
      </c>
      <c r="C343" s="2">
        <f>RTD("cqg.rtd", ,"ContractData",A343, "LastTrade",, "T")</f>
        <v>219.25</v>
      </c>
      <c r="D343" s="2">
        <f>RTD("cqg.rtd", ,"ContractData",A343, "NetLastTrade",, "T")</f>
        <v>-4.710000000000008</v>
      </c>
      <c r="E343" s="4">
        <f>IFERROR(RTD("cqg.rtd", ,"ContractData",A343, "PerCentNetLastTrade",, "T")/100,"")</f>
        <v>-2.1030541168065728E-2</v>
      </c>
      <c r="F343" s="2">
        <f>RTD("cqg.rtd", ,"ContractData",A343, "Open",, "T")</f>
        <v>223.4</v>
      </c>
      <c r="G343" s="2">
        <f>RTD("cqg.rtd", ,"ContractData",A343, "High",, "T")</f>
        <v>224.13</v>
      </c>
      <c r="H343" s="2">
        <f>RTD("cqg.rtd", ,"ContractData",A343, "Low",, "T")</f>
        <v>218.76</v>
      </c>
      <c r="I343" s="4">
        <f>IFERROR(RTD("cqg.rtd",,"StudyData",A343, "PCB","BaseType=Index,Index=1", "Close", "W","0","all",,,,"T")/100,"")</f>
        <v>-2.0985890337560355E-2</v>
      </c>
      <c r="J343" s="4">
        <f>IFERROR(RTD("cqg.rtd",,"StudyData",A343, "PCB","BaseType=Index,Index=1", "Close", "M","0","all",,,,"T")/100,"")</f>
        <v>9.2204234122042303E-2</v>
      </c>
      <c r="K343" s="4">
        <f>IFERROR(RTD("cqg.rtd",,"StudyData",A343, "PCB","BaseType=Index,Index=1", "Close", "Q","0","all",,,,"T")/100,"")</f>
        <v>9.5806886900894547E-2</v>
      </c>
      <c r="L343" s="4">
        <f>IFERROR(RTD("cqg.rtd",,"StudyData",A343, "PCB","BaseType=Index,Index=1", "Close", "A","0","all",,,,"T")/100,"")</f>
        <v>0.17565683646112595</v>
      </c>
      <c r="M343" s="6">
        <f>RTD("cqg.rtd", ,"ContractData",A343, "T_CVol",, "T")</f>
        <v>43150492.133046001</v>
      </c>
      <c r="N343" s="8">
        <f xml:space="preserve"> IFERROR(M343/RTD("cqg.rtd",,"StudyData", $A343, "MA", "InputChoice=Vol,MAType=Sim,Period=21", "MA","D","-1","all",,,,"T"),"")</f>
        <v>0.33650039416016642</v>
      </c>
      <c r="O343" s="9">
        <f>IFERROR(D343/RTD("cqg.rtd",,"StudyData","ATR("&amp;A343&amp;",MAType:=Sim,Period:=21)","Bar",, "Close", "D",,,,,,"T"),"")</f>
        <v>-0.61328125000000111</v>
      </c>
      <c r="P343" s="10">
        <f xml:space="preserve"> RTD("cqg.rtd",,"StudyData", $A343, "MA", "InputChoice=Close,MAType=Sim,Period=21", "MA","D",,"all",,,,"T")</f>
        <v>207.40904761900001</v>
      </c>
      <c r="Q343" s="2">
        <f xml:space="preserve"> RTD("cqg.rtd",,"StudyData",$A343, "StdDev", "InputChoice=Close,Period1=21", "STDDEV","D",,"all",,,,"T")</f>
        <v>8.6137011042000005</v>
      </c>
      <c r="R343" s="2">
        <f t="shared" si="5"/>
        <v>1.3746648784024327</v>
      </c>
    </row>
    <row r="344" spans="1:18" x14ac:dyDescent="0.3">
      <c r="A344" t="s">
        <v>405</v>
      </c>
      <c r="B344" t="str">
        <f>PROPER(RTD("cqg.rtd", ,"ContractData",A344, "LongDescription",, "T"))</f>
        <v>Nvr Inc</v>
      </c>
      <c r="C344" s="2">
        <f>RTD("cqg.rtd", ,"ContractData",A344, "LastTrade",, "T")</f>
        <v>6296.34</v>
      </c>
      <c r="D344" s="2">
        <f>RTD("cqg.rtd", ,"ContractData",A344, "NetLastTrade",, "T")</f>
        <v>-93.800000000000182</v>
      </c>
      <c r="E344" s="4">
        <f>IFERROR(RTD("cqg.rtd", ,"ContractData",A344, "PerCentNetLastTrade",, "T")/100,"")</f>
        <v>-1.4678864625814145E-2</v>
      </c>
      <c r="F344" s="2">
        <f>RTD("cqg.rtd", ,"ContractData",A344, "Open",, "T")</f>
        <v>6354.91</v>
      </c>
      <c r="G344" s="2">
        <f>RTD("cqg.rtd", ,"ContractData",A344, "High",, "T")</f>
        <v>6354.91</v>
      </c>
      <c r="H344" s="2">
        <f>RTD("cqg.rtd", ,"ContractData",A344, "Low",, "T")</f>
        <v>6200</v>
      </c>
      <c r="I344" s="4">
        <f>IFERROR(RTD("cqg.rtd",,"StudyData",A344, "PCB","BaseType=Index,Index=1", "Close", "W","0","all",,,,"T")/100,"")</f>
        <v>-1.4678864625814171E-2</v>
      </c>
      <c r="J344" s="4">
        <f>IFERROR(RTD("cqg.rtd",,"StudyData",A344, "PCB","BaseType=Index,Index=1", "Close", "M","0","all",,,,"T")/100,"")</f>
        <v>2.4286446344181353E-2</v>
      </c>
      <c r="K344" s="4">
        <f>IFERROR(RTD("cqg.rtd",,"StudyData",A344, "PCB","BaseType=Index,Index=1", "Close", "Q","0","all",,,,"T")/100,"")</f>
        <v>-7.5888689934540815E-2</v>
      </c>
      <c r="L344" s="4">
        <f>IFERROR(RTD("cqg.rtd",,"StudyData",A344, "PCB","BaseType=Index,Index=1", "Close", "A","0","all",,,,"T")/100,"")</f>
        <v>-0.13663258268120346</v>
      </c>
      <c r="M344" s="6">
        <f>RTD("cqg.rtd", ,"ContractData",A344, "T_CVol",, "T")</f>
        <v>11455.882879999999</v>
      </c>
      <c r="N344" s="8">
        <f xml:space="preserve"> IFERROR(M344/RTD("cqg.rtd",,"StudyData", $A344, "MA", "InputChoice=Vol,MAType=Sim,Period=21", "MA","D","-1","all",,,,"T"),"")</f>
        <v>0.32435834823781629</v>
      </c>
      <c r="O344" s="9">
        <f>IFERROR(D344/RTD("cqg.rtd",,"StudyData","ATR("&amp;A344&amp;",MAType:=Sim,Period:=21)","Bar",, "Close", "D",,,,,,"T"),"")</f>
        <v>-0.43747473715533236</v>
      </c>
      <c r="P344" s="10">
        <f xml:space="preserve"> RTD("cqg.rtd",,"StudyData", $A344, "MA", "InputChoice=Close,MAType=Sim,Period=21", "MA","D",,"all",,,,"T")</f>
        <v>6363.1176190475999</v>
      </c>
      <c r="Q344" s="2">
        <f xml:space="preserve"> RTD("cqg.rtd",,"StudyData",$A344, "StdDev", "InputChoice=Close,Period1=21", "STDDEV","D",,"all",,,,"T")</f>
        <v>123.21732368559999</v>
      </c>
      <c r="R344" s="2">
        <f t="shared" si="5"/>
        <v>-0.54194992270720621</v>
      </c>
    </row>
    <row r="345" spans="1:18" x14ac:dyDescent="0.3">
      <c r="A345" t="s">
        <v>406</v>
      </c>
      <c r="B345" t="str">
        <f>PROPER(RTD("cqg.rtd", ,"ContractData",A345, "LongDescription",, "T"))</f>
        <v>News Cp Cl B Cmn St</v>
      </c>
      <c r="C345" s="2">
        <f>RTD("cqg.rtd", ,"ContractData",A345, "LastTrade",, "T")</f>
        <v>32.43</v>
      </c>
      <c r="D345" s="2">
        <f>RTD("cqg.rtd", ,"ContractData",A345, "NetLastTrade",, "T")</f>
        <v>-2.0000000000003126E-2</v>
      </c>
      <c r="E345" s="4">
        <f>IFERROR(RTD("cqg.rtd", ,"ContractData",A345, "PerCentNetLastTrade",, "T")/100,"")</f>
        <v>-6.1633281972265025E-4</v>
      </c>
      <c r="F345" s="2">
        <f>RTD("cqg.rtd", ,"ContractData",A345, "Open",, "T")</f>
        <v>32.26</v>
      </c>
      <c r="G345" s="2">
        <f>RTD("cqg.rtd", ,"ContractData",A345, "High",, "T")</f>
        <v>32.67</v>
      </c>
      <c r="H345" s="2">
        <f>RTD("cqg.rtd", ,"ContractData",A345, "Low",, "T")</f>
        <v>32.08</v>
      </c>
      <c r="I345" s="4">
        <f>IFERROR(RTD("cqg.rtd",,"StudyData",A345, "PCB","BaseType=Index,Index=1", "Close", "W","0","all",,,,"T")/100,"")</f>
        <v>-6.1633281972274653E-4</v>
      </c>
      <c r="J345" s="4">
        <f>IFERROR(RTD("cqg.rtd",,"StudyData",A345, "PCB","BaseType=Index,Index=1", "Close", "M","0","all",,,,"T")/100,"")</f>
        <v>3.7096258394627449E-2</v>
      </c>
      <c r="K345" s="4">
        <f>IFERROR(RTD("cqg.rtd",,"StudyData",A345, "PCB","BaseType=Index,Index=1", "Close", "Q","0","all",,,,"T")/100,"")</f>
        <v>0.15573770491803268</v>
      </c>
      <c r="L345" s="4">
        <f>IFERROR(RTD("cqg.rtd",,"StudyData",A345, "PCB","BaseType=Index,Index=1", "Close", "A","0","all",,,,"T")/100,"")</f>
        <v>9.4498818764765458E-2</v>
      </c>
      <c r="M345" s="6">
        <f>RTD("cqg.rtd", ,"ContractData",A345, "T_CVol",, "T")</f>
        <v>206675.630962</v>
      </c>
      <c r="N345" s="8">
        <f xml:space="preserve"> IFERROR(M345/RTD("cqg.rtd",,"StudyData", $A345, "MA", "InputChoice=Vol,MAType=Sim,Period=21", "MA","D","-1","all",,,,"T"),"")</f>
        <v>0.18560743345876601</v>
      </c>
      <c r="O345" s="9">
        <f>IFERROR(D345/RTD("cqg.rtd",,"StudyData","ATR("&amp;A345&amp;",MAType:=Sim,Period:=21)","Bar",, "Close", "D",,,,,,"T"),"")</f>
        <v>-1.9746121296769826E-2</v>
      </c>
      <c r="P345" s="10">
        <f xml:space="preserve"> RTD("cqg.rtd",,"StudyData", $A345, "MA", "InputChoice=Close,MAType=Sim,Period=21", "MA","D",,"all",,,,"T")</f>
        <v>31.824761904799999</v>
      </c>
      <c r="Q345" s="2">
        <f xml:space="preserve"> RTD("cqg.rtd",,"StudyData",$A345, "StdDev", "InputChoice=Close,Period1=21", "STDDEV","D",,"all",,,,"T")</f>
        <v>0.95187343619999998</v>
      </c>
      <c r="R345" s="2">
        <f t="shared" si="5"/>
        <v>0.63583883338124059</v>
      </c>
    </row>
    <row r="346" spans="1:18" x14ac:dyDescent="0.3">
      <c r="A346" t="s">
        <v>407</v>
      </c>
      <c r="B346" t="str">
        <f>PROPER(RTD("cqg.rtd", ,"ContractData",A346, "LongDescription",, "T"))</f>
        <v>News Cp Cl A Cmn St</v>
      </c>
      <c r="C346" s="2">
        <f>RTD("cqg.rtd", ,"ContractData",A346, "LastTrade",, "T")</f>
        <v>28.44</v>
      </c>
      <c r="D346" s="2">
        <f>RTD("cqg.rtd", ,"ContractData",A346, "NetLastTrade",, "T")</f>
        <v>-7.9999999999998295E-2</v>
      </c>
      <c r="E346" s="4">
        <f>IFERROR(RTD("cqg.rtd", ,"ContractData",A346, "PerCentNetLastTrade",, "T")/100,"")</f>
        <v>-2.8050490883590462E-3</v>
      </c>
      <c r="F346" s="2">
        <f>RTD("cqg.rtd", ,"ContractData",A346, "Open",, "T")</f>
        <v>28.330000000000002</v>
      </c>
      <c r="G346" s="2">
        <f>RTD("cqg.rtd", ,"ContractData",A346, "High",, "T")</f>
        <v>28.61</v>
      </c>
      <c r="H346" s="2">
        <f>RTD("cqg.rtd", ,"ContractData",A346, "Low",, "T")</f>
        <v>28.2</v>
      </c>
      <c r="I346" s="4">
        <f>IFERROR(RTD("cqg.rtd",,"StudyData",A346, "PCB","BaseType=Index,Index=1", "Close", "W","0","all",,,,"T")/100,"")</f>
        <v>-2.8050490883589864E-3</v>
      </c>
      <c r="J346" s="4">
        <f>IFERROR(RTD("cqg.rtd",,"StudyData",A346, "PCB","BaseType=Index,Index=1", "Close", "M","0","all",,,,"T")/100,"")</f>
        <v>3.1930333817126233E-2</v>
      </c>
      <c r="K346" s="4">
        <f>IFERROR(RTD("cqg.rtd",,"StudyData",A346, "PCB","BaseType=Index,Index=1", "Close", "Q","0","all",,,,"T")/100,"")</f>
        <v>0.14538864277084168</v>
      </c>
      <c r="L346" s="4">
        <f>IFERROR(RTD("cqg.rtd",,"StudyData",A346, "PCB","BaseType=Index,Index=1", "Close", "A","0","all",,,,"T")/100,"")</f>
        <v>8.8820826952526813E-2</v>
      </c>
      <c r="M346" s="6">
        <f>RTD("cqg.rtd", ,"ContractData",A346, "T_CVol",, "T")</f>
        <v>769949.17876000004</v>
      </c>
      <c r="N346" s="8">
        <f xml:space="preserve"> IFERROR(M346/RTD("cqg.rtd",,"StudyData", $A346, "MA", "InputChoice=Vol,MAType=Sim,Period=21", "MA","D","-1","all",,,,"T"),"")</f>
        <v>0.20681690722521162</v>
      </c>
      <c r="O346" s="9">
        <f>IFERROR(D346/RTD("cqg.rtd",,"StudyData","ATR("&amp;A346&amp;",MAType:=Sim,Period:=21)","Bar",, "Close", "D",,,,,,"T"),"")</f>
        <v>-9.3229744727560557E-2</v>
      </c>
      <c r="P346" s="10">
        <f xml:space="preserve"> RTD("cqg.rtd",,"StudyData", $A346, "MA", "InputChoice=Close,MAType=Sim,Period=21", "MA","D",,"all",,,,"T")</f>
        <v>28.039047619000002</v>
      </c>
      <c r="Q346" s="2">
        <f xml:space="preserve"> RTD("cqg.rtd",,"StudyData",$A346, "StdDev", "InputChoice=Close,Period1=21", "STDDEV","D",,"all",,,,"T")</f>
        <v>0.75794147759999997</v>
      </c>
      <c r="R346" s="2">
        <f t="shared" si="5"/>
        <v>0.52900176708840896</v>
      </c>
    </row>
    <row r="347" spans="1:18" x14ac:dyDescent="0.3">
      <c r="A347" t="s">
        <v>63</v>
      </c>
      <c r="B347" t="str">
        <f>PROPER(RTD("cqg.rtd", ,"ContractData",A347, "LongDescription",, "T"))</f>
        <v>Nxp Semiconductors</v>
      </c>
      <c r="C347" s="2">
        <f>RTD("cqg.rtd", ,"ContractData",A347, "LastTrade",, "T")</f>
        <v>235.48000000000002</v>
      </c>
      <c r="D347" s="2">
        <f>RTD("cqg.rtd", ,"ContractData",A347, "NetLastTrade",, "T")</f>
        <v>-4.2299999999999898</v>
      </c>
      <c r="E347" s="4">
        <f>IFERROR(RTD("cqg.rtd", ,"ContractData",A347, "PerCentNetLastTrade",, "T")/100,"")</f>
        <v>-1.7646322639856493E-2</v>
      </c>
      <c r="F347" s="2">
        <f>RTD("cqg.rtd", ,"ContractData",A347, "Open",, "T")</f>
        <v>240.25</v>
      </c>
      <c r="G347" s="2">
        <f>RTD("cqg.rtd", ,"ContractData",A347, "High",, "T")</f>
        <v>240.25</v>
      </c>
      <c r="H347" s="2">
        <f>RTD("cqg.rtd", ,"ContractData",A347, "Low",, "T")</f>
        <v>233.53</v>
      </c>
      <c r="I347" s="4">
        <f>IFERROR(RTD("cqg.rtd",,"StudyData",A347, "PCB","BaseType=Index,Index=1", "Close", "W","0","all",,,,"T")/100,"")</f>
        <v>-1.7646322639856452E-2</v>
      </c>
      <c r="J347" s="4">
        <f>IFERROR(RTD("cqg.rtd",,"StudyData",A347, "PCB","BaseType=Index,Index=1", "Close", "M","0","all",,,,"T")/100,"")</f>
        <v>2.757898411590165E-2</v>
      </c>
      <c r="K347" s="4">
        <f>IFERROR(RTD("cqg.rtd",,"StudyData",A347, "PCB","BaseType=Index,Index=1", "Close", "Q","0","all",,,,"T")/100,"")</f>
        <v>-0.16208233996370494</v>
      </c>
      <c r="L347" s="4">
        <f>IFERROR(RTD("cqg.rtd",,"StudyData",A347, "PCB","BaseType=Index,Index=1", "Close", "A","0","all",,,,"T")/100,"")</f>
        <v>8.4861328664885355E-2</v>
      </c>
      <c r="M347" s="6">
        <f>RTD("cqg.rtd", ,"ContractData",A347, "T_CVol",, "T")</f>
        <v>839359.64765599999</v>
      </c>
      <c r="N347" s="8">
        <f xml:space="preserve"> IFERROR(M347/RTD("cqg.rtd",,"StudyData", $A347, "MA", "InputChoice=Vol,MAType=Sim,Period=21", "MA","D","-1","all",,,,"T"),"")</f>
        <v>0.18730194853660689</v>
      </c>
      <c r="O347" s="9">
        <f>IFERROR(D347/RTD("cqg.rtd",,"StudyData","ATR("&amp;A347&amp;",MAType:=Sim,Period:=21)","Bar",, "Close", "D",,,,,,"T"),"")</f>
        <v>-0.35185772003499555</v>
      </c>
      <c r="P347" s="10">
        <f xml:space="preserve"> RTD("cqg.rtd",,"StudyData", $A347, "MA", "InputChoice=Close,MAType=Sim,Period=21", "MA","D",,"all",,,,"T")</f>
        <v>256.48095238100001</v>
      </c>
      <c r="Q347" s="2">
        <f xml:space="preserve"> RTD("cqg.rtd",,"StudyData",$A347, "StdDev", "InputChoice=Close,Period1=21", "STDDEV","D",,"all",,,,"T")</f>
        <v>19.697297108499999</v>
      </c>
      <c r="R347" s="2">
        <f t="shared" si="5"/>
        <v>-1.0661844752261682</v>
      </c>
    </row>
    <row r="348" spans="1:18" x14ac:dyDescent="0.3">
      <c r="A348" t="s">
        <v>408</v>
      </c>
      <c r="B348" t="str">
        <f>PROPER(RTD("cqg.rtd", ,"ContractData",A348, "LongDescription",, "T"))</f>
        <v>Realty Income Corp</v>
      </c>
      <c r="C348" s="2">
        <f>RTD("cqg.rtd", ,"ContractData",A348, "LastTrade",, "T")</f>
        <v>61.39</v>
      </c>
      <c r="D348" s="2">
        <f>RTD("cqg.rtd", ,"ContractData",A348, "NetLastTrade",, "T")</f>
        <v>-1.1199999999999974</v>
      </c>
      <c r="E348" s="4">
        <f>IFERROR(RTD("cqg.rtd", ,"ContractData",A348, "PerCentNetLastTrade",, "T")/100,"")</f>
        <v>-1.7917133258678612E-2</v>
      </c>
      <c r="F348" s="2">
        <f>RTD("cqg.rtd", ,"ContractData",A348, "Open",, "T")</f>
        <v>62.26</v>
      </c>
      <c r="G348" s="2">
        <f>RTD("cqg.rtd", ,"ContractData",A348, "High",, "T")</f>
        <v>62.26</v>
      </c>
      <c r="H348" s="2">
        <f>RTD("cqg.rtd", ,"ContractData",A348, "Low",, "T")</f>
        <v>61.27</v>
      </c>
      <c r="I348" s="4">
        <f>IFERROR(RTD("cqg.rtd",,"StudyData",A348, "PCB","BaseType=Index,Index=1", "Close", "W","0","all",,,,"T")/100,"")</f>
        <v>-1.7917133258678573E-2</v>
      </c>
      <c r="J348" s="4">
        <f>IFERROR(RTD("cqg.rtd",,"StudyData",A348, "PCB","BaseType=Index,Index=1", "Close", "M","0","all",,,,"T")/100,"")</f>
        <v>-3.8828871144512347E-2</v>
      </c>
      <c r="K348" s="4">
        <f>IFERROR(RTD("cqg.rtd",,"StudyData",A348, "PCB","BaseType=Index,Index=1", "Close", "Q","0","all",,,,"T")/100,"")</f>
        <v>-9.1994835377663051E-3</v>
      </c>
      <c r="L348" s="4">
        <f>IFERROR(RTD("cqg.rtd",,"StudyData",A348, "PCB","BaseType=Index,Index=1", "Close", "A","0","all",,,,"T")/100,"")</f>
        <v>8.9054461593045864E-2</v>
      </c>
      <c r="M348" s="6">
        <f>RTD("cqg.rtd", ,"ContractData",A348, "T_CVol",, "T")</f>
        <v>2145490.5680320002</v>
      </c>
      <c r="N348" s="8">
        <f xml:space="preserve"> IFERROR(M348/RTD("cqg.rtd",,"StudyData", $A348, "MA", "InputChoice=Vol,MAType=Sim,Period=21", "MA","D","-1","all",,,,"T"),"")</f>
        <v>0.43409717277831678</v>
      </c>
      <c r="O348" s="9">
        <f>IFERROR(D348/RTD("cqg.rtd",,"StudyData","ATR("&amp;A348&amp;",MAType:=Sim,Period:=21)","Bar",, "Close", "D",,,,,,"T"),"")</f>
        <v>-0.89702517160418505</v>
      </c>
      <c r="P348" s="10">
        <f xml:space="preserve"> RTD("cqg.rtd",,"StudyData", $A348, "MA", "InputChoice=Close,MAType=Sim,Period=21", "MA","D",,"all",,,,"T")</f>
        <v>64.218571428600001</v>
      </c>
      <c r="Q348" s="2">
        <f xml:space="preserve"> RTD("cqg.rtd",,"StudyData",$A348, "StdDev", "InputChoice=Close,Period1=21", "STDDEV","D",,"all",,,,"T")</f>
        <v>1.2879118785000001</v>
      </c>
      <c r="R348" s="2">
        <f t="shared" si="5"/>
        <v>-2.1962460909160719</v>
      </c>
    </row>
    <row r="349" spans="1:18" x14ac:dyDescent="0.3">
      <c r="A349" t="s">
        <v>64</v>
      </c>
      <c r="B349" t="str">
        <f>PROPER(RTD("cqg.rtd", ,"ContractData",A349, "LongDescription",, "T"))</f>
        <v>Old Dominion Freig##</v>
      </c>
      <c r="C349" s="2">
        <f>RTD("cqg.rtd", ,"ContractData",A349, "LastTrade",, "T")</f>
        <v>214.34</v>
      </c>
      <c r="D349" s="2">
        <f>RTD("cqg.rtd", ,"ContractData",A349, "NetLastTrade",, "T")</f>
        <v>-2.0200000000000102</v>
      </c>
      <c r="E349" s="4">
        <f>IFERROR(RTD("cqg.rtd", ,"ContractData",A349, "PerCentNetLastTrade",, "T")/100,"")</f>
        <v>-9.3362913662414487E-3</v>
      </c>
      <c r="F349" s="2">
        <f>RTD("cqg.rtd", ,"ContractData",A349, "Open",, "T")</f>
        <v>215.26</v>
      </c>
      <c r="G349" s="2">
        <f>RTD("cqg.rtd", ,"ContractData",A349, "High",, "T")</f>
        <v>219.74</v>
      </c>
      <c r="H349" s="2">
        <f>RTD("cqg.rtd", ,"ContractData",A349, "Low",, "T")</f>
        <v>214.11</v>
      </c>
      <c r="I349" s="4">
        <f>IFERROR(RTD("cqg.rtd",,"StudyData",A349, "PCB","BaseType=Index,Index=1", "Close", "W","0","all",,,,"T")/100,"")</f>
        <v>-9.3362913662414955E-3</v>
      </c>
      <c r="J349" s="4">
        <f>IFERROR(RTD("cqg.rtd",,"StudyData",A349, "PCB","BaseType=Index,Index=1", "Close", "M","0","all",,,,"T")/100,"")</f>
        <v>1.0370510040539214E-2</v>
      </c>
      <c r="K349" s="4">
        <f>IFERROR(RTD("cqg.rtd",,"StudyData",A349, "PCB","BaseType=Index,Index=1", "Close", "Q","0","all",,,,"T")/100,"")</f>
        <v>-1.0433979686057207E-2</v>
      </c>
      <c r="L349" s="4">
        <f>IFERROR(RTD("cqg.rtd",,"StudyData",A349, "PCB","BaseType=Index,Index=1", "Close", "A","0","all",,,,"T")/100,"")</f>
        <v>0.36696428571428563</v>
      </c>
      <c r="M349" s="6">
        <f>RTD("cqg.rtd", ,"ContractData",A349, "T_CVol",, "T")</f>
        <v>249319.246568</v>
      </c>
      <c r="N349" s="8">
        <f xml:space="preserve"> IFERROR(M349/RTD("cqg.rtd",,"StudyData", $A349, "MA", "InputChoice=Vol,MAType=Sim,Period=21", "MA","D","-1","all",,,,"T"),"")</f>
        <v>0.14312287752153893</v>
      </c>
      <c r="O349" s="9">
        <f>IFERROR(D349/RTD("cqg.rtd",,"StudyData","ATR("&amp;A349&amp;",MAType:=Sim,Period:=21)","Bar",, "Close", "D",,,,,,"T"),"")</f>
        <v>-0.2616257555183088</v>
      </c>
      <c r="P349" s="10">
        <f xml:space="preserve"> RTD("cqg.rtd",,"StudyData", $A349, "MA", "InputChoice=Close,MAType=Sim,Period=21", "MA","D",,"all",,,,"T")</f>
        <v>224.26809523809999</v>
      </c>
      <c r="Q349" s="2">
        <f xml:space="preserve"> RTD("cqg.rtd",,"StudyData",$A349, "StdDev", "InputChoice=Close,Period1=21", "STDDEV","D",,"all",,,,"T")</f>
        <v>8.7260532829000006</v>
      </c>
      <c r="R349" s="2">
        <f t="shared" si="5"/>
        <v>-1.1377532220156807</v>
      </c>
    </row>
    <row r="350" spans="1:18" x14ac:dyDescent="0.3">
      <c r="A350" t="s">
        <v>409</v>
      </c>
      <c r="B350" t="str">
        <f>PROPER(RTD("cqg.rtd", ,"ContractData",A350, "LongDescription",, "T"))</f>
        <v>Oneok Inc New</v>
      </c>
      <c r="C350" s="2">
        <f>RTD("cqg.rtd", ,"ContractData",A350, "LastTrade",, "T")</f>
        <v>88.28</v>
      </c>
      <c r="D350" s="2">
        <f>RTD("cqg.rtd", ,"ContractData",A350, "NetLastTrade",, "T")</f>
        <v>1.8599999999999994</v>
      </c>
      <c r="E350" s="4">
        <f>IFERROR(RTD("cqg.rtd", ,"ContractData",A350, "PerCentNetLastTrade",, "T")/100,"")</f>
        <v>2.1522795649155286E-2</v>
      </c>
      <c r="F350" s="2">
        <f>RTD("cqg.rtd", ,"ContractData",A350, "Open",, "T")</f>
        <v>87.320000000000007</v>
      </c>
      <c r="G350" s="2">
        <f>RTD("cqg.rtd", ,"ContractData",A350, "High",, "T")</f>
        <v>88.59</v>
      </c>
      <c r="H350" s="2">
        <f>RTD("cqg.rtd", ,"ContractData",A350, "Low",, "T")</f>
        <v>87.320000000000007</v>
      </c>
      <c r="I350" s="4">
        <f>IFERROR(RTD("cqg.rtd",,"StudyData",A350, "PCB","BaseType=Index,Index=1", "Close", "W","0","all",,,,"T")/100,"")</f>
        <v>2.1522795649155282E-2</v>
      </c>
      <c r="J350" s="4">
        <f>IFERROR(RTD("cqg.rtd",,"StudyData",A350, "PCB","BaseType=Index,Index=1", "Close", "M","0","all",,,,"T")/100,"")</f>
        <v>-2.7860367800902997E-2</v>
      </c>
      <c r="K350" s="4">
        <f>IFERROR(RTD("cqg.rtd",,"StudyData",A350, "PCB","BaseType=Index,Index=1", "Close", "Q","0","all",,,,"T")/100,"")</f>
        <v>1.5412928456406755E-2</v>
      </c>
      <c r="L350" s="4">
        <f>IFERROR(RTD("cqg.rtd",,"StudyData",A350, "PCB","BaseType=Index,Index=1", "Close", "A","0","all",,,,"T")/100,"")</f>
        <v>0.20108843537414967</v>
      </c>
      <c r="M350" s="6">
        <f>RTD("cqg.rtd", ,"ContractData",A350, "T_CVol",, "T")</f>
        <v>842138.989909</v>
      </c>
      <c r="N350" s="8">
        <f xml:space="preserve"> IFERROR(M350/RTD("cqg.rtd",,"StudyData", $A350, "MA", "InputChoice=Vol,MAType=Sim,Period=21", "MA","D","-1","all",,,,"T"),"")</f>
        <v>0.22152493304173354</v>
      </c>
      <c r="O350" s="9">
        <f>IFERROR(D350/RTD("cqg.rtd",,"StudyData","ATR("&amp;A350&amp;",MAType:=Sim,Period:=21)","Bar",, "Close", "D",,,,,,"T"),"")</f>
        <v>0.74942440522016363</v>
      </c>
      <c r="P350" s="10">
        <f xml:space="preserve"> RTD("cqg.rtd",,"StudyData", $A350, "MA", "InputChoice=Close,MAType=Sim,Period=21", "MA","D",,"all",,,,"T")</f>
        <v>90.4319047619</v>
      </c>
      <c r="Q350" s="2">
        <f xml:space="preserve"> RTD("cqg.rtd",,"StudyData",$A350, "StdDev", "InputChoice=Close,Period1=21", "STDDEV","D",,"all",,,,"T")</f>
        <v>2.2466220549</v>
      </c>
      <c r="R350" s="2">
        <f t="shared" si="5"/>
        <v>-0.95784013034439086</v>
      </c>
    </row>
    <row r="351" spans="1:18" x14ac:dyDescent="0.3">
      <c r="A351" t="s">
        <v>410</v>
      </c>
      <c r="B351" t="str">
        <f>PROPER(RTD("cqg.rtd", ,"ContractData",A351, "LongDescription",, "T"))</f>
        <v>Omnicom Group Inc</v>
      </c>
      <c r="C351" s="2">
        <f>RTD("cqg.rtd", ,"ContractData",A351, "LastTrade",, "T")</f>
        <v>83.59</v>
      </c>
      <c r="D351" s="2">
        <f>RTD("cqg.rtd", ,"ContractData",A351, "NetLastTrade",, "T")</f>
        <v>-1.6499999999999915</v>
      </c>
      <c r="E351" s="4">
        <f>IFERROR(RTD("cqg.rtd", ,"ContractData",A351, "PerCentNetLastTrade",, "T")/100,"")</f>
        <v>-1.9357109338338806E-2</v>
      </c>
      <c r="F351" s="2">
        <f>RTD("cqg.rtd", ,"ContractData",A351, "Open",, "T")</f>
        <v>84.9</v>
      </c>
      <c r="G351" s="2">
        <f>RTD("cqg.rtd", ,"ContractData",A351, "High",, "T")</f>
        <v>84.9</v>
      </c>
      <c r="H351" s="2">
        <f>RTD("cqg.rtd", ,"ContractData",A351, "Low",, "T")</f>
        <v>83.09</v>
      </c>
      <c r="I351" s="4">
        <f>IFERROR(RTD("cqg.rtd",,"StudyData",A351, "PCB","BaseType=Index,Index=1", "Close", "W","0","all",,,,"T")/100,"")</f>
        <v>-1.9357109338338709E-2</v>
      </c>
      <c r="J351" s="4">
        <f>IFERROR(RTD("cqg.rtd",,"StudyData",A351, "PCB","BaseType=Index,Index=1", "Close", "M","0","all",,,,"T")/100,"")</f>
        <v>6.2134688691232537E-2</v>
      </c>
      <c r="K351" s="4">
        <f>IFERROR(RTD("cqg.rtd",,"StudyData",A351, "PCB","BaseType=Index,Index=1", "Close", "Q","0","all",,,,"T")/100,"")</f>
        <v>0.14774131539200885</v>
      </c>
      <c r="L351" s="4">
        <f>IFERROR(RTD("cqg.rtd",,"StudyData",A351, "PCB","BaseType=Index,Index=1", "Close", "A","0","all",,,,"T")/100,"")</f>
        <v>3.5170278637770946E-2</v>
      </c>
      <c r="M351" s="6">
        <f>RTD("cqg.rtd", ,"ContractData",A351, "T_CVol",, "T")</f>
        <v>446667.00696999999</v>
      </c>
      <c r="N351" s="8">
        <f xml:space="preserve"> IFERROR(M351/RTD("cqg.rtd",,"StudyData", $A351, "MA", "InputChoice=Vol,MAType=Sim,Period=21", "MA","D","-1","all",,,,"T"),"")</f>
        <v>0.13700029768722935</v>
      </c>
      <c r="O351" s="9">
        <f>IFERROR(D351/RTD("cqg.rtd",,"StudyData","ATR("&amp;A351&amp;",MAType:=Sim,Period:=21)","Bar",, "Close", "D",,,,,,"T"),"")</f>
        <v>-0.54843304842783736</v>
      </c>
      <c r="P351" s="10">
        <f xml:space="preserve"> RTD("cqg.rtd",,"StudyData", $A351, "MA", "InputChoice=Close,MAType=Sim,Period=21", "MA","D",,"all",,,,"T")</f>
        <v>81.538095238099999</v>
      </c>
      <c r="Q351" s="2">
        <f xml:space="preserve"> RTD("cqg.rtd",,"StudyData",$A351, "StdDev", "InputChoice=Close,Period1=21", "STDDEV","D",,"all",,,,"T")</f>
        <v>2.1398278058</v>
      </c>
      <c r="R351" s="2">
        <f t="shared" si="5"/>
        <v>0.95891115927100312</v>
      </c>
    </row>
    <row r="352" spans="1:18" x14ac:dyDescent="0.3">
      <c r="A352" t="s">
        <v>411</v>
      </c>
      <c r="B352" t="str">
        <f>PROPER(RTD("cqg.rtd", ,"ContractData",A352, "LongDescription",, "T"))</f>
        <v>On Semiconductor</v>
      </c>
      <c r="C352" s="2">
        <f>RTD("cqg.rtd", ,"ContractData",A352, "LastTrade",, "T")</f>
        <v>81.11</v>
      </c>
      <c r="D352" s="2">
        <f>RTD("cqg.rtd", ,"ContractData",A352, "NetLastTrade",, "T")</f>
        <v>-6.0000000000002274E-2</v>
      </c>
      <c r="E352" s="4">
        <f>IFERROR(RTD("cqg.rtd", ,"ContractData",A352, "PerCentNetLastTrade",, "T")/100,"")</f>
        <v>-7.3918935567327828E-4</v>
      </c>
      <c r="F352" s="2">
        <f>RTD("cqg.rtd", ,"ContractData",A352, "Open",, "T")</f>
        <v>81.5</v>
      </c>
      <c r="G352" s="2">
        <f>RTD("cqg.rtd", ,"ContractData",A352, "High",, "T")</f>
        <v>82.51</v>
      </c>
      <c r="H352" s="2">
        <f>RTD("cqg.rtd", ,"ContractData",A352, "Low",, "T")</f>
        <v>80.56</v>
      </c>
      <c r="I352" s="4">
        <f>IFERROR(RTD("cqg.rtd",,"StudyData",A352, "PCB","BaseType=Index,Index=1", "Close", "W","0","all",,,,"T")/100,"")</f>
        <v>-7.3918935567330636E-4</v>
      </c>
      <c r="J352" s="4">
        <f>IFERROR(RTD("cqg.rtd",,"StudyData",A352, "PCB","BaseType=Index,Index=1", "Close", "M","0","all",,,,"T")/100,"")</f>
        <v>-6.1267001592942042E-3</v>
      </c>
      <c r="K352" s="4">
        <f>IFERROR(RTD("cqg.rtd",,"StudyData",A352, "PCB","BaseType=Index,Index=1", "Close", "Q","0","all",,,,"T")/100,"")</f>
        <v>-0.14205627247725836</v>
      </c>
      <c r="L352" s="4">
        <f>IFERROR(RTD("cqg.rtd",,"StudyData",A352, "PCB","BaseType=Index,Index=1", "Close", "A","0","all",,,,"T")/100,"")</f>
        <v>0.49787626962142206</v>
      </c>
      <c r="M352" s="6">
        <f>RTD("cqg.rtd", ,"ContractData",A352, "T_CVol",, "T")</f>
        <v>2434621.5629289998</v>
      </c>
      <c r="N352" s="8">
        <f xml:space="preserve"> IFERROR(M352/RTD("cqg.rtd",,"StudyData", $A352, "MA", "InputChoice=Vol,MAType=Sim,Period=21", "MA","D","-1","all",,,,"T"),"")</f>
        <v>0.23697749081018551</v>
      </c>
      <c r="O352" s="9">
        <f>IFERROR(D352/RTD("cqg.rtd",,"StudyData","ATR("&amp;A352&amp;",MAType:=Sim,Period:=21)","Bar",, "Close", "D",,,,,,"T"),"")</f>
        <v>-1.2344469481668223E-2</v>
      </c>
      <c r="P352" s="10">
        <f xml:space="preserve"> RTD("cqg.rtd",,"StudyData", $A352, "MA", "InputChoice=Close,MAType=Sim,Period=21", "MA","D",,"all",,,,"T")</f>
        <v>85.5</v>
      </c>
      <c r="Q352" s="2">
        <f xml:space="preserve"> RTD("cqg.rtd",,"StudyData",$A352, "StdDev", "InputChoice=Close,Period1=21", "STDDEV","D",,"all",,,,"T")</f>
        <v>5.0761702849999999</v>
      </c>
      <c r="R352" s="2">
        <f t="shared" si="5"/>
        <v>-0.86482520355402159</v>
      </c>
    </row>
    <row r="353" spans="1:18" x14ac:dyDescent="0.3">
      <c r="A353" t="s">
        <v>412</v>
      </c>
      <c r="B353" t="str">
        <f>PROPER(RTD("cqg.rtd", ,"ContractData",A353, "LongDescription",, "T"))</f>
        <v>Oracle Corporation</v>
      </c>
      <c r="C353" s="2">
        <f>RTD("cqg.rtd", ,"ContractData",A353, "LastTrade",, "T")</f>
        <v>149.74</v>
      </c>
      <c r="D353" s="2">
        <f>RTD("cqg.rtd", ,"ContractData",A353, "NetLastTrade",, "T")</f>
        <v>2.7199999999999989</v>
      </c>
      <c r="E353" s="4">
        <f>IFERROR(RTD("cqg.rtd", ,"ContractData",A353, "PerCentNetLastTrade",, "T")/100,"")</f>
        <v>1.8500884233437626E-2</v>
      </c>
      <c r="F353" s="2">
        <f>RTD("cqg.rtd", ,"ContractData",A353, "Open",, "T")</f>
        <v>148.26</v>
      </c>
      <c r="G353" s="2">
        <f>RTD("cqg.rtd", ,"ContractData",A353, "High",, "T")</f>
        <v>150.83000000000001</v>
      </c>
      <c r="H353" s="2">
        <f>RTD("cqg.rtd", ,"ContractData",A353, "Low",, "T")</f>
        <v>146.62</v>
      </c>
      <c r="I353" s="4">
        <f>IFERROR(RTD("cqg.rtd",,"StudyData",A353, "PCB","BaseType=Index,Index=1", "Close", "W","0","all",,,,"T")/100,"")</f>
        <v>1.8500884233437619E-2</v>
      </c>
      <c r="J353" s="4">
        <f>IFERROR(RTD("cqg.rtd",,"StudyData",A353, "PCB","BaseType=Index,Index=1", "Close", "M","0","all",,,,"T")/100,"")</f>
        <v>0.15299915299915301</v>
      </c>
      <c r="K353" s="4">
        <f>IFERROR(RTD("cqg.rtd",,"StudyData",A353, "PCB","BaseType=Index,Index=1", "Close", "Q","0","all",,,,"T")/100,"")</f>
        <v>2.1767314909587152E-2</v>
      </c>
      <c r="L353" s="4">
        <f>IFERROR(RTD("cqg.rtd",,"StudyData",A353, "PCB","BaseType=Index,Index=1", "Close", "A","0","all",,,,"T")/100,"")</f>
        <v>-0.2317479862500641</v>
      </c>
      <c r="M353" s="6">
        <f>RTD("cqg.rtd", ,"ContractData",A353, "T_CVol",, "T")</f>
        <v>10099845.127303001</v>
      </c>
      <c r="N353" s="8">
        <f xml:space="preserve"> IFERROR(M353/RTD("cqg.rtd",,"StudyData", $A353, "MA", "InputChoice=Vol,MAType=Sim,Period=21", "MA","D","-1","all",,,,"T"),"")</f>
        <v>0.271327708196688</v>
      </c>
      <c r="O353" s="9">
        <f>IFERROR(D353/RTD("cqg.rtd",,"StudyData","ATR("&amp;A353&amp;",MAType:=Sim,Period:=21)","Bar",, "Close", "D",,,,,,"T"),"")</f>
        <v>0.3886507450484234</v>
      </c>
      <c r="P353" s="10">
        <f xml:space="preserve"> RTD("cqg.rtd",,"StudyData", $A353, "MA", "InputChoice=Close,MAType=Sim,Period=21", "MA","D",,"all",,,,"T")</f>
        <v>130.43476190480001</v>
      </c>
      <c r="Q353" s="2">
        <f xml:space="preserve"> RTD("cqg.rtd",,"StudyData",$A353, "StdDev", "InputChoice=Close,Period1=21", "STDDEV","D",,"all",,,,"T")</f>
        <v>10.454420627499999</v>
      </c>
      <c r="R353" s="2">
        <f t="shared" si="5"/>
        <v>1.8466100401985186</v>
      </c>
    </row>
    <row r="354" spans="1:18" x14ac:dyDescent="0.3">
      <c r="A354" t="s">
        <v>65</v>
      </c>
      <c r="B354" t="str">
        <f>PROPER(RTD("cqg.rtd", ,"ContractData",A354, "LongDescription",, "T"))</f>
        <v>O'Reilly Automotive</v>
      </c>
      <c r="C354" s="2">
        <f>RTD("cqg.rtd", ,"ContractData",A354, "LastTrade",, "T")</f>
        <v>92.320000000000007</v>
      </c>
      <c r="D354" s="2">
        <f>RTD("cqg.rtd", ,"ContractData",A354, "NetLastTrade",, "T")</f>
        <v>-1.2099999999999937</v>
      </c>
      <c r="E354" s="4">
        <f>IFERROR(RTD("cqg.rtd", ,"ContractData",A354, "PerCentNetLastTrade",, "T")/100,"")</f>
        <v>-1.2937025553298407E-2</v>
      </c>
      <c r="F354" s="2">
        <f>RTD("cqg.rtd", ,"ContractData",A354, "Open",, "T")</f>
        <v>93.09</v>
      </c>
      <c r="G354" s="2">
        <f>RTD("cqg.rtd", ,"ContractData",A354, "High",, "T")</f>
        <v>93.28</v>
      </c>
      <c r="H354" s="2">
        <f>RTD("cqg.rtd", ,"ContractData",A354, "Low",, "T")</f>
        <v>91.78</v>
      </c>
      <c r="I354" s="4">
        <f>IFERROR(RTD("cqg.rtd",,"StudyData",A354, "PCB","BaseType=Index,Index=1", "Close", "W","0","all",,,,"T")/100,"")</f>
        <v>-1.2937025553298341E-2</v>
      </c>
      <c r="J354" s="4">
        <f>IFERROR(RTD("cqg.rtd",,"StudyData",A354, "PCB","BaseType=Index,Index=1", "Close", "M","0","all",,,,"T")/100,"")</f>
        <v>3.3240067151650801E-2</v>
      </c>
      <c r="K354" s="4">
        <f>IFERROR(RTD("cqg.rtd",,"StudyData",A354, "PCB","BaseType=Index,Index=1", "Close", "Q","0","all",,,,"T")/100,"")</f>
        <v>2.4975567379737647E-3</v>
      </c>
      <c r="L354" s="4">
        <f>IFERROR(RTD("cqg.rtd",,"StudyData",A354, "PCB","BaseType=Index,Index=1", "Close", "A","0","all",,,,"T")/100,"")</f>
        <v>1.2169718232649921E-2</v>
      </c>
      <c r="M354" s="6">
        <f>RTD("cqg.rtd", ,"ContractData",A354, "T_CVol",, "T")</f>
        <v>1096308.5890520001</v>
      </c>
      <c r="N354" s="8">
        <f xml:space="preserve"> IFERROR(M354/RTD("cqg.rtd",,"StudyData", $A354, "MA", "InputChoice=Vol,MAType=Sim,Period=21", "MA","D","-1","all",,,,"T"),"")</f>
        <v>0.14175996437986102</v>
      </c>
      <c r="O354" s="9">
        <f>IFERROR(D354/RTD("cqg.rtd",,"StudyData","ATR("&amp;A354&amp;",MAType:=Sim,Period:=21)","Bar",, "Close", "D",,,,,,"T"),"")</f>
        <v>-0.44198991129199278</v>
      </c>
      <c r="P354" s="10">
        <f xml:space="preserve"> RTD("cqg.rtd",,"StudyData", $A354, "MA", "InputChoice=Close,MAType=Sim,Period=21", "MA","D",,"all",,,,"T")</f>
        <v>88.759523809499996</v>
      </c>
      <c r="Q354" s="2">
        <f xml:space="preserve"> RTD("cqg.rtd",,"StudyData",$A354, "StdDev", "InputChoice=Close,Period1=21", "STDDEV","D",,"all",,,,"T")</f>
        <v>3.0673821259</v>
      </c>
      <c r="R354" s="2">
        <f t="shared" si="5"/>
        <v>1.1607540385778747</v>
      </c>
    </row>
    <row r="355" spans="1:18" x14ac:dyDescent="0.3">
      <c r="A355" t="s">
        <v>413</v>
      </c>
      <c r="B355" t="str">
        <f>PROPER(RTD("cqg.rtd", ,"ContractData",A355, "LongDescription",, "T"))</f>
        <v>Otis Worldwide Corporation</v>
      </c>
      <c r="C355" s="2">
        <f>RTD("cqg.rtd", ,"ContractData",A355, "LastTrade",, "T")</f>
        <v>72.650000000000006</v>
      </c>
      <c r="D355" s="2">
        <f>RTD("cqg.rtd", ,"ContractData",A355, "NetLastTrade",, "T")</f>
        <v>-1.3399999999999892</v>
      </c>
      <c r="E355" s="4">
        <f>IFERROR(RTD("cqg.rtd", ,"ContractData",A355, "PerCentNetLastTrade",, "T")/100,"")</f>
        <v>-1.8110555480470334E-2</v>
      </c>
      <c r="F355" s="2">
        <f>RTD("cqg.rtd", ,"ContractData",A355, "Open",, "T")</f>
        <v>73.41</v>
      </c>
      <c r="G355" s="2">
        <f>RTD("cqg.rtd", ,"ContractData",A355, "High",, "T")</f>
        <v>73.5</v>
      </c>
      <c r="H355" s="2">
        <f>RTD("cqg.rtd", ,"ContractData",A355, "Low",, "T")</f>
        <v>72.510000000000005</v>
      </c>
      <c r="I355" s="4">
        <f>IFERROR(RTD("cqg.rtd",,"StudyData",A355, "PCB","BaseType=Index,Index=1", "Close", "W","0","all",,,,"T")/100,"")</f>
        <v>-1.8110555480470188E-2</v>
      </c>
      <c r="J355" s="4">
        <f>IFERROR(RTD("cqg.rtd",,"StudyData",A355, "PCB","BaseType=Index,Index=1", "Close", "M","0","all",,,,"T")/100,"")</f>
        <v>9.7289784572620261E-3</v>
      </c>
      <c r="K355" s="4">
        <f>IFERROR(RTD("cqg.rtd",,"StudyData",A355, "PCB","BaseType=Index,Index=1", "Close", "Q","0","all",,,,"T")/100,"")</f>
        <v>1.46648044692737E-2</v>
      </c>
      <c r="L355" s="4">
        <f>IFERROR(RTD("cqg.rtd",,"StudyData",A355, "PCB","BaseType=Index,Index=1", "Close", "A","0","all",,,,"T")/100,"")</f>
        <v>-0.16828849456210648</v>
      </c>
      <c r="M355" s="6">
        <f>RTD("cqg.rtd", ,"ContractData",A355, "T_CVol",, "T")</f>
        <v>572186.06898400001</v>
      </c>
      <c r="N355" s="8">
        <f xml:space="preserve"> IFERROR(M355/RTD("cqg.rtd",,"StudyData", $A355, "MA", "InputChoice=Vol,MAType=Sim,Period=21", "MA","D","-1","all",,,,"T"),"")</f>
        <v>0.14715145036486568</v>
      </c>
      <c r="O355" s="9">
        <f>IFERROR(D355/RTD("cqg.rtd",,"StudyData","ATR("&amp;A355&amp;",MAType:=Sim,Period:=21)","Bar",, "Close", "D",,,,,,"T"),"")</f>
        <v>-0.76095186585286156</v>
      </c>
      <c r="P355" s="10">
        <f xml:space="preserve"> RTD("cqg.rtd",,"StudyData", $A355, "MA", "InputChoice=Close,MAType=Sim,Period=21", "MA","D",,"all",,,,"T")</f>
        <v>72.779523809500006</v>
      </c>
      <c r="Q355" s="2">
        <f xml:space="preserve"> RTD("cqg.rtd",,"StudyData",$A355, "StdDev", "InputChoice=Close,Period1=21", "STDDEV","D",,"all",,,,"T")</f>
        <v>1.0817555229</v>
      </c>
      <c r="R355" s="2">
        <f t="shared" si="5"/>
        <v>-0.11973482617659228</v>
      </c>
    </row>
    <row r="356" spans="1:18" x14ac:dyDescent="0.3">
      <c r="A356" t="s">
        <v>414</v>
      </c>
      <c r="B356" t="str">
        <f>PROPER(RTD("cqg.rtd", ,"ContractData",A356, "LongDescription",, "T"))</f>
        <v>Occidental Petroleum</v>
      </c>
      <c r="C356" s="2">
        <f>RTD("cqg.rtd", ,"ContractData",A356, "LastTrade",, "T")</f>
        <v>58.01</v>
      </c>
      <c r="D356" s="2">
        <f>RTD("cqg.rtd", ,"ContractData",A356, "NetLastTrade",, "T")</f>
        <v>2.0999999999999943</v>
      </c>
      <c r="E356" s="4">
        <f>IFERROR(RTD("cqg.rtd", ,"ContractData",A356, "PerCentNetLastTrade",, "T")/100,"")</f>
        <v>3.7560364872115899E-2</v>
      </c>
      <c r="F356" s="2">
        <f>RTD("cqg.rtd", ,"ContractData",A356, "Open",, "T")</f>
        <v>56.620000000000005</v>
      </c>
      <c r="G356" s="2">
        <f>RTD("cqg.rtd", ,"ContractData",A356, "High",, "T")</f>
        <v>58.44</v>
      </c>
      <c r="H356" s="2">
        <f>RTD("cqg.rtd", ,"ContractData",A356, "Low",, "T")</f>
        <v>56.6</v>
      </c>
      <c r="I356" s="4">
        <f>IFERROR(RTD("cqg.rtd",,"StudyData",A356, "PCB","BaseType=Index,Index=1", "Close", "W","0","all",,,,"T")/100,"")</f>
        <v>3.7739223752459299E-2</v>
      </c>
      <c r="J356" s="4">
        <f>IFERROR(RTD("cqg.rtd",,"StudyData",A356, "PCB","BaseType=Index,Index=1", "Close", "M","0","all",,,,"T")/100,"")</f>
        <v>1.6646223935517835E-2</v>
      </c>
      <c r="K356" s="4">
        <f>IFERROR(RTD("cqg.rtd",,"StudyData",A356, "PCB","BaseType=Index,Index=1", "Close", "Q","0","all",,,,"T")/100,"")</f>
        <v>0.19456454601605938</v>
      </c>
      <c r="L356" s="4">
        <f>IFERROR(RTD("cqg.rtd",,"StudyData",A356, "PCB","BaseType=Index,Index=1", "Close", "A","0","all",,,,"T")/100,"")</f>
        <v>0.41099221789883289</v>
      </c>
      <c r="M356" s="6">
        <f>RTD("cqg.rtd", ,"ContractData",A356, "T_CVol",, "T")</f>
        <v>3246554.275285</v>
      </c>
      <c r="N356" s="8">
        <f xml:space="preserve"> IFERROR(M356/RTD("cqg.rtd",,"StudyData", $A356, "MA", "InputChoice=Vol,MAType=Sim,Period=21", "MA","D","-1","all",,,,"T"),"")</f>
        <v>0.3719245000007107</v>
      </c>
      <c r="O356" s="9">
        <f>IFERROR(D356/RTD("cqg.rtd",,"StudyData","ATR("&amp;A356&amp;",MAType:=Sim,Period:=21)","Bar",, "Close", "D",,,,,,"T"),"")</f>
        <v>1.1851652781542166</v>
      </c>
      <c r="P356" s="10">
        <f xml:space="preserve"> RTD("cqg.rtd",,"StudyData", $A356, "MA", "InputChoice=Close,MAType=Sim,Period=21", "MA","D",,"all",,,,"T")</f>
        <v>55.619047619</v>
      </c>
      <c r="Q356" s="2">
        <f xml:space="preserve"> RTD("cqg.rtd",,"StudyData",$A356, "StdDev", "InputChoice=Close,Period1=21", "STDDEV","D",,"all",,,,"T")</f>
        <v>1.3127176636</v>
      </c>
      <c r="R356" s="2">
        <f t="shared" si="5"/>
        <v>1.8213759495267587</v>
      </c>
    </row>
    <row r="357" spans="1:18" x14ac:dyDescent="0.3">
      <c r="A357" t="s">
        <v>66</v>
      </c>
      <c r="B357" t="str">
        <f>PROPER(RTD("cqg.rtd", ,"ContractData",A357, "LongDescription",, "T"))</f>
        <v>Palo Alto Ntwks Cm</v>
      </c>
      <c r="C357" s="2">
        <f>RTD("cqg.rtd", ,"ContractData",A357, "LastTrade",, "T")</f>
        <v>382.1</v>
      </c>
      <c r="D357" s="2">
        <f>RTD("cqg.rtd", ,"ContractData",A357, "NetLastTrade",, "T")</f>
        <v>18.240000000000009</v>
      </c>
      <c r="E357" s="4">
        <f>IFERROR(RTD("cqg.rtd", ,"ContractData",A357, "PerCentNetLastTrade",, "T")/100,"")</f>
        <v>5.0129170560105532E-2</v>
      </c>
      <c r="F357" s="2">
        <f>RTD("cqg.rtd", ,"ContractData",A357, "Open",, "T")</f>
        <v>365.38</v>
      </c>
      <c r="G357" s="2">
        <f>RTD("cqg.rtd", ,"ContractData",A357, "High",, "T")</f>
        <v>382.65000000000003</v>
      </c>
      <c r="H357" s="2">
        <f>RTD("cqg.rtd", ,"ContractData",A357, "Low",, "T")</f>
        <v>362.95</v>
      </c>
      <c r="I357" s="4">
        <f>IFERROR(RTD("cqg.rtd",,"StudyData",A357, "PCB","BaseType=Index,Index=1", "Close", "W","0","all",,,,"T")/100,"")</f>
        <v>5.012917056010556E-2</v>
      </c>
      <c r="J357" s="4">
        <f>IFERROR(RTD("cqg.rtd",,"StudyData",A357, "PCB","BaseType=Index,Index=1", "Close", "M","0","all",,,,"T")/100,"")</f>
        <v>0.15149323448753893</v>
      </c>
      <c r="K357" s="4">
        <f>IFERROR(RTD("cqg.rtd",,"StudyData",A357, "PCB","BaseType=Index,Index=1", "Close", "Q","0","all",,,,"T")/100,"")</f>
        <v>0.12046214298281638</v>
      </c>
      <c r="L357" s="4">
        <f>IFERROR(RTD("cqg.rtd",,"StudyData",A357, "PCB","BaseType=Index,Index=1", "Close", "A","0","all",,,,"T")/100,"")</f>
        <v>1.0743756786102061</v>
      </c>
      <c r="M357" s="6">
        <f>RTD("cqg.rtd", ,"ContractData",A357, "T_CVol",, "T")</f>
        <v>2192065.631664</v>
      </c>
      <c r="N357" s="8">
        <f xml:space="preserve"> IFERROR(M357/RTD("cqg.rtd",,"StudyData", $A357, "MA", "InputChoice=Vol,MAType=Sim,Period=21", "MA","D","-1","all",,,,"T"),"")</f>
        <v>0.36036901448247072</v>
      </c>
      <c r="O357" s="9">
        <f>IFERROR(D357/RTD("cqg.rtd",,"StudyData","ATR("&amp;A357&amp;",MAType:=Sim,Period:=21)","Bar",, "Close", "D",,,,,,"T"),"")</f>
        <v>1.1729903536977497</v>
      </c>
      <c r="P357" s="10">
        <f xml:space="preserve"> RTD("cqg.rtd",,"StudyData", $A357, "MA", "InputChoice=Close,MAType=Sim,Period=21", "MA","D",,"all",,,,"T")</f>
        <v>343.569047619</v>
      </c>
      <c r="Q357" s="2">
        <f xml:space="preserve"> RTD("cqg.rtd",,"StudyData",$A357, "StdDev", "InputChoice=Close,Period1=21", "STDDEV","D",,"all",,,,"T")</f>
        <v>18.490945507500001</v>
      </c>
      <c r="R357" s="2">
        <f t="shared" si="5"/>
        <v>2.0837740485131877</v>
      </c>
    </row>
    <row r="358" spans="1:18" x14ac:dyDescent="0.3">
      <c r="A358" t="s">
        <v>67</v>
      </c>
      <c r="B358" t="str">
        <f>PROPER(RTD("cqg.rtd", ,"ContractData",A358, "LongDescription",, "T"))</f>
        <v>Paychex, Inc.</v>
      </c>
      <c r="C358" s="2">
        <f>RTD("cqg.rtd", ,"ContractData",A358, "LastTrade",, "T")</f>
        <v>120.15</v>
      </c>
      <c r="D358" s="2">
        <f>RTD("cqg.rtd", ,"ContractData",A358, "NetLastTrade",, "T")</f>
        <v>0.10999999999999943</v>
      </c>
      <c r="E358" s="4">
        <f>IFERROR(RTD("cqg.rtd", ,"ContractData",A358, "PerCentNetLastTrade",, "T")/100,"")</f>
        <v>9.1636121292902367E-4</v>
      </c>
      <c r="F358" s="2">
        <f>RTD("cqg.rtd", ,"ContractData",A358, "Open",, "T")</f>
        <v>119.74000000000001</v>
      </c>
      <c r="G358" s="2">
        <f>RTD("cqg.rtd", ,"ContractData",A358, "High",, "T")</f>
        <v>120.45</v>
      </c>
      <c r="H358" s="2">
        <f>RTD("cqg.rtd", ,"ContractData",A358, "Low",, "T")</f>
        <v>119</v>
      </c>
      <c r="I358" s="4">
        <f>IFERROR(RTD("cqg.rtd",,"StudyData",A358, "PCB","BaseType=Index,Index=1", "Close", "W","0","all",,,,"T")/100,"")</f>
        <v>9.1636121292901879E-4</v>
      </c>
      <c r="J358" s="4">
        <f>IFERROR(RTD("cqg.rtd",,"StudyData",A358, "PCB","BaseType=Index,Index=1", "Close", "M","0","all",,,,"T")/100,"")</f>
        <v>2.8329339267374208E-2</v>
      </c>
      <c r="K358" s="4">
        <f>IFERROR(RTD("cqg.rtd",,"StudyData",A358, "PCB","BaseType=Index,Index=1", "Close", "Q","0","all",,,,"T")/100,"")</f>
        <v>0.2219058273161803</v>
      </c>
      <c r="L358" s="4">
        <f>IFERROR(RTD("cqg.rtd",,"StudyData",A358, "PCB","BaseType=Index,Index=1", "Close", "A","0","all",,,,"T")/100,"")</f>
        <v>7.1046532358709197E-2</v>
      </c>
      <c r="M358" s="6">
        <f>RTD("cqg.rtd", ,"ContractData",A358, "T_CVol",, "T")</f>
        <v>380923.53789699997</v>
      </c>
      <c r="N358" s="8">
        <f xml:space="preserve"> IFERROR(M358/RTD("cqg.rtd",,"StudyData", $A358, "MA", "InputChoice=Vol,MAType=Sim,Period=21", "MA","D","-1","all",,,,"T"),"")</f>
        <v>0.11938724237821266</v>
      </c>
      <c r="O358" s="9">
        <f>IFERROR(D358/RTD("cqg.rtd",,"StudyData","ATR("&amp;A358&amp;",MAType:=Sim,Period:=21)","Bar",, "Close", "D",,,,,,"T"),"")</f>
        <v>2.9370629370927968E-2</v>
      </c>
      <c r="P358" s="10">
        <f xml:space="preserve"> RTD("cqg.rtd",,"StudyData", $A358, "MA", "InputChoice=Close,MAType=Sim,Period=21", "MA","D",,"all",,,,"T")</f>
        <v>115.5257142857</v>
      </c>
      <c r="Q358" s="2">
        <f xml:space="preserve"> RTD("cqg.rtd",,"StudyData",$A358, "StdDev", "InputChoice=Close,Period1=21", "STDDEV","D",,"all",,,,"T")</f>
        <v>3.7592775032999999</v>
      </c>
      <c r="R358" s="2">
        <f t="shared" si="5"/>
        <v>1.2300995896793128</v>
      </c>
    </row>
    <row r="359" spans="1:18" x14ac:dyDescent="0.3">
      <c r="A359" t="s">
        <v>68</v>
      </c>
      <c r="B359" t="str">
        <f>PROPER(RTD("cqg.rtd", ,"ContractData",A359, "LongDescription",, "T"))</f>
        <v>Paccar Inc.</v>
      </c>
      <c r="C359" s="2">
        <f>RTD("cqg.rtd", ,"ContractData",A359, "LastTrade",, "T")</f>
        <v>132.76</v>
      </c>
      <c r="D359" s="2">
        <f>RTD("cqg.rtd", ,"ContractData",A359, "NetLastTrade",, "T")</f>
        <v>-0.35000000000002274</v>
      </c>
      <c r="E359" s="4">
        <f>IFERROR(RTD("cqg.rtd", ,"ContractData",A359, "PerCentNetLastTrade",, "T")/100,"")</f>
        <v>-2.6294042521223049E-3</v>
      </c>
      <c r="F359" s="2">
        <f>RTD("cqg.rtd", ,"ContractData",A359, "Open",, "T")</f>
        <v>133.03</v>
      </c>
      <c r="G359" s="2">
        <f>RTD("cqg.rtd", ,"ContractData",A359, "High",, "T")</f>
        <v>133.30000000000001</v>
      </c>
      <c r="H359" s="2">
        <f>RTD("cqg.rtd", ,"ContractData",A359, "Low",, "T")</f>
        <v>132.24</v>
      </c>
      <c r="I359" s="4">
        <f>IFERROR(RTD("cqg.rtd",,"StudyData",A359, "PCB","BaseType=Index,Index=1", "Close", "W","0","all",,,,"T")/100,"")</f>
        <v>-2.6294042521224754E-3</v>
      </c>
      <c r="J359" s="4">
        <f>IFERROR(RTD("cqg.rtd",,"StudyData",A359, "PCB","BaseType=Index,Index=1", "Close", "M","0","all",,,,"T")/100,"")</f>
        <v>6.0295447693687124E-4</v>
      </c>
      <c r="K359" s="4">
        <f>IFERROR(RTD("cqg.rtd",,"StudyData",A359, "PCB","BaseType=Index,Index=1", "Close", "Q","0","all",,,,"T")/100,"")</f>
        <v>0.10522810522810511</v>
      </c>
      <c r="L359" s="4">
        <f>IFERROR(RTD("cqg.rtd",,"StudyData",A359, "PCB","BaseType=Index,Index=1", "Close", "A","0","all",,,,"T")/100,"")</f>
        <v>0.21230937813898262</v>
      </c>
      <c r="M359" s="6">
        <f>RTD("cqg.rtd", ,"ContractData",A359, "T_CVol",, "T")</f>
        <v>332812.70623399998</v>
      </c>
      <c r="N359" s="8">
        <f xml:space="preserve"> IFERROR(M359/RTD("cqg.rtd",,"StudyData", $A359, "MA", "InputChoice=Vol,MAType=Sim,Period=21", "MA","D","-1","all",,,,"T"),"")</f>
        <v>8.7170380276591464E-2</v>
      </c>
      <c r="O359" s="9">
        <f>IFERROR(D359/RTD("cqg.rtd",,"StudyData","ATR("&amp;A359&amp;",MAType:=Sim,Period:=21)","Bar",, "Close", "D",,,,,,"T"),"")</f>
        <v>-9.6735983153340407E-2</v>
      </c>
      <c r="P359" s="10">
        <f xml:space="preserve"> RTD("cqg.rtd",,"StudyData", $A359, "MA", "InputChoice=Close,MAType=Sim,Period=21", "MA","D",,"all",,,,"T")</f>
        <v>130.48333333330001</v>
      </c>
      <c r="Q359" s="2">
        <f xml:space="preserve"> RTD("cqg.rtd",,"StudyData",$A359, "StdDev", "InputChoice=Close,Period1=21", "STDDEV","D",,"all",,,,"T")</f>
        <v>4.2439260050999996</v>
      </c>
      <c r="R359" s="2">
        <f t="shared" si="5"/>
        <v>0.53645295982165364</v>
      </c>
    </row>
    <row r="360" spans="1:18" x14ac:dyDescent="0.3">
      <c r="A360" t="s">
        <v>415</v>
      </c>
      <c r="B360" t="str">
        <f>PROPER(RTD("cqg.rtd", ,"ContractData",A360, "LongDescription",, "T"))</f>
        <v>Pg&amp;E Corp Hldg Co</v>
      </c>
      <c r="C360" s="2">
        <f>RTD("cqg.rtd", ,"ContractData",A360, "LastTrade",, "T")</f>
        <v>17.23</v>
      </c>
      <c r="D360" s="2">
        <f>RTD("cqg.rtd", ,"ContractData",A360, "NetLastTrade",, "T")</f>
        <v>-0.23000000000000043</v>
      </c>
      <c r="E360" s="4">
        <f>IFERROR(RTD("cqg.rtd", ,"ContractData",A360, "PerCentNetLastTrade",, "T")/100,"")</f>
        <v>-1.3172966781214204E-2</v>
      </c>
      <c r="F360" s="2">
        <f>RTD("cqg.rtd", ,"ContractData",A360, "Open",, "T")</f>
        <v>17.38</v>
      </c>
      <c r="G360" s="2">
        <f>RTD("cqg.rtd", ,"ContractData",A360, "High",, "T")</f>
        <v>17.440000000000001</v>
      </c>
      <c r="H360" s="2">
        <f>RTD("cqg.rtd", ,"ContractData",A360, "Low",, "T")</f>
        <v>17.170000000000002</v>
      </c>
      <c r="I360" s="4">
        <f>IFERROR(RTD("cqg.rtd",,"StudyData",A360, "PCB","BaseType=Index,Index=1", "Close", "W","0","all",,,,"T")/100,"")</f>
        <v>-1.3172966781214228E-2</v>
      </c>
      <c r="J360" s="4">
        <f>IFERROR(RTD("cqg.rtd",,"StudyData",A360, "PCB","BaseType=Index,Index=1", "Close", "M","0","all",,,,"T")/100,"")</f>
        <v>-8.6306098964326009E-3</v>
      </c>
      <c r="K360" s="4">
        <f>IFERROR(RTD("cqg.rtd",,"StudyData",A360, "PCB","BaseType=Index,Index=1", "Close", "Q","0","all",,,,"T")/100,"")</f>
        <v>2.4375743162901316E-2</v>
      </c>
      <c r="L360" s="4">
        <f>IFERROR(RTD("cqg.rtd",,"StudyData",A360, "PCB","BaseType=Index,Index=1", "Close", "A","0","all",,,,"T")/100,"")</f>
        <v>7.2184194150591172E-2</v>
      </c>
      <c r="M360" s="6">
        <f>RTD("cqg.rtd", ,"ContractData",A360, "T_CVol",, "T")</f>
        <v>5935931.3344959999</v>
      </c>
      <c r="N360" s="8">
        <f xml:space="preserve"> IFERROR(M360/RTD("cqg.rtd",,"StudyData", $A360, "MA", "InputChoice=Vol,MAType=Sim,Period=21", "MA","D","-1","all",,,,"T"),"")</f>
        <v>0.25486412937597042</v>
      </c>
      <c r="O360" s="9">
        <f>IFERROR(D360/RTD("cqg.rtd",,"StudyData","ATR("&amp;A360&amp;",MAType:=Sim,Period:=21)","Bar",, "Close", "D",,,,,,"T"),"")</f>
        <v>-0.48059701489668166</v>
      </c>
      <c r="P360" s="10">
        <f xml:space="preserve"> RTD("cqg.rtd",,"StudyData", $A360, "MA", "InputChoice=Close,MAType=Sim,Period=21", "MA","D",,"all",,,,"T")</f>
        <v>17.505238095199999</v>
      </c>
      <c r="Q360" s="2">
        <f xml:space="preserve"> RTD("cqg.rtd",,"StudyData",$A360, "StdDev", "InputChoice=Close,Period1=21", "STDDEV","D",,"all",,,,"T")</f>
        <v>0.2392173558</v>
      </c>
      <c r="R360" s="2">
        <f t="shared" si="5"/>
        <v>-1.1505774498657797</v>
      </c>
    </row>
    <row r="361" spans="1:18" x14ac:dyDescent="0.3">
      <c r="A361" t="s">
        <v>416</v>
      </c>
      <c r="B361" t="str">
        <f>PROPER(RTD("cqg.rtd", ,"ContractData",A361, "LongDescription",, "T"))</f>
        <v>Pub Svc Entrpr Grp Inc</v>
      </c>
      <c r="C361" s="2">
        <f>RTD("cqg.rtd", ,"ContractData",A361, "LastTrade",, "T")</f>
        <v>74.400000000000006</v>
      </c>
      <c r="D361" s="2">
        <f>RTD("cqg.rtd", ,"ContractData",A361, "NetLastTrade",, "T")</f>
        <v>-1.2599999999999909</v>
      </c>
      <c r="E361" s="4">
        <f>IFERROR(RTD("cqg.rtd", ,"ContractData",A361, "PerCentNetLastTrade",, "T")/100,"")</f>
        <v>-1.6653449643140365E-2</v>
      </c>
      <c r="F361" s="2">
        <f>RTD("cqg.rtd", ,"ContractData",A361, "Open",, "T")</f>
        <v>75.45</v>
      </c>
      <c r="G361" s="2">
        <f>RTD("cqg.rtd", ,"ContractData",A361, "High",, "T")</f>
        <v>75.5</v>
      </c>
      <c r="H361" s="2">
        <f>RTD("cqg.rtd", ,"ContractData",A361, "Low",, "T")</f>
        <v>74.239999999999995</v>
      </c>
      <c r="I361" s="4">
        <f>IFERROR(RTD("cqg.rtd",,"StudyData",A361, "PCB","BaseType=Index,Index=1", "Close", "W","0","all",,,,"T")/100,"")</f>
        <v>-1.6653449643140243E-2</v>
      </c>
      <c r="J361" s="4">
        <f>IFERROR(RTD("cqg.rtd",,"StudyData",A361, "PCB","BaseType=Index,Index=1", "Close", "M","0","all",,,,"T")/100,"")</f>
        <v>-2.9733959311424113E-2</v>
      </c>
      <c r="K361" s="4">
        <f>IFERROR(RTD("cqg.rtd",,"StudyData",A361, "PCB","BaseType=Index,Index=1", "Close", "Q","0","all",,,,"T")/100,"")</f>
        <v>-8.3292262198127034E-2</v>
      </c>
      <c r="L361" s="4">
        <f>IFERROR(RTD("cqg.rtd",,"StudyData",A361, "PCB","BaseType=Index,Index=1", "Close", "A","0","all",,,,"T")/100,"")</f>
        <v>-7.3474470734744612E-2</v>
      </c>
      <c r="M361" s="6">
        <f>RTD("cqg.rtd", ,"ContractData",A361, "T_CVol",, "T")</f>
        <v>662824.17070599995</v>
      </c>
      <c r="N361" s="8">
        <f xml:space="preserve"> IFERROR(M361/RTD("cqg.rtd",,"StudyData", $A361, "MA", "InputChoice=Vol,MAType=Sim,Period=21", "MA","D","-1","all",,,,"T"),"")</f>
        <v>0.21388526621037499</v>
      </c>
      <c r="O361" s="9">
        <f>IFERROR(D361/RTD("cqg.rtd",,"StudyData","ATR("&amp;A361&amp;",MAType:=Sim,Period:=21)","Bar",, "Close", "D",,,,,,"T"),"")</f>
        <v>-0.77549824148239777</v>
      </c>
      <c r="P361" s="10">
        <f xml:space="preserve"> RTD("cqg.rtd",,"StudyData", $A361, "MA", "InputChoice=Close,MAType=Sim,Period=21", "MA","D",,"all",,,,"T")</f>
        <v>77.977619047600001</v>
      </c>
      <c r="Q361" s="2">
        <f xml:space="preserve"> RTD("cqg.rtd",,"StudyData",$A361, "StdDev", "InputChoice=Close,Period1=21", "STDDEV","D",,"all",,,,"T")</f>
        <v>1.8600535188</v>
      </c>
      <c r="R361" s="2">
        <f t="shared" ref="R361:R424" si="6">IFERROR(STANDARDIZE(C361,P361,Q361),"")</f>
        <v>-1.923395757939304</v>
      </c>
    </row>
    <row r="362" spans="1:18" x14ac:dyDescent="0.3">
      <c r="A362" t="s">
        <v>69</v>
      </c>
      <c r="B362" t="str">
        <f>PROPER(RTD("cqg.rtd", ,"ContractData",A362, "LongDescription",, "T"))</f>
        <v>Pepsico Inc</v>
      </c>
      <c r="C362" s="2">
        <f>RTD("cqg.rtd", ,"ContractData",A362, "LastTrade",, "T")</f>
        <v>137.99</v>
      </c>
      <c r="D362" s="2">
        <f>RTD("cqg.rtd", ,"ContractData",A362, "NetLastTrade",, "T")</f>
        <v>-1.0300000000000011</v>
      </c>
      <c r="E362" s="4">
        <f>IFERROR(RTD("cqg.rtd", ,"ContractData",A362, "PerCentNetLastTrade",, "T")/100,"")</f>
        <v>-7.4090058984318807E-3</v>
      </c>
      <c r="F362" s="2">
        <f>RTD("cqg.rtd", ,"ContractData",A362, "Open",, "T")</f>
        <v>138.51</v>
      </c>
      <c r="G362" s="2">
        <f>RTD("cqg.rtd", ,"ContractData",A362, "High",, "T")</f>
        <v>138.51</v>
      </c>
      <c r="H362" s="2">
        <f>RTD("cqg.rtd", ,"ContractData",A362, "Low",, "T")</f>
        <v>137.45000000000002</v>
      </c>
      <c r="I362" s="4">
        <f>IFERROR(RTD("cqg.rtd",,"StudyData",A362, "PCB","BaseType=Index,Index=1", "Close", "W","0","all",,,,"T")/100,"")</f>
        <v>-7.4090058984318877E-3</v>
      </c>
      <c r="J362" s="4">
        <f>IFERROR(RTD("cqg.rtd",,"StudyData",A362, "PCB","BaseType=Index,Index=1", "Close", "M","0","all",,,,"T")/100,"")</f>
        <v>-1.1249641731155009E-2</v>
      </c>
      <c r="K362" s="4">
        <f>IFERROR(RTD("cqg.rtd",,"StudyData",A362, "PCB","BaseType=Index,Index=1", "Close", "Q","0","all",,,,"T")/100,"")</f>
        <v>1.9128508124076835E-2</v>
      </c>
      <c r="L362" s="4">
        <f>IFERROR(RTD("cqg.rtd",,"StudyData",A362, "PCB","BaseType=Index,Index=1", "Close", "A","0","all",,,,"T")/100,"")</f>
        <v>-3.8531215161649951E-2</v>
      </c>
      <c r="M362" s="6">
        <f>RTD("cqg.rtd", ,"ContractData",A362, "T_CVol",, "T")</f>
        <v>1768835.2093770001</v>
      </c>
      <c r="N362" s="8">
        <f xml:space="preserve"> IFERROR(M362/RTD("cqg.rtd",,"StudyData", $A362, "MA", "InputChoice=Vol,MAType=Sim,Period=21", "MA","D","-1","all",,,,"T"),"")</f>
        <v>0.22328479751654731</v>
      </c>
      <c r="O362" s="9">
        <f>IFERROR(D362/RTD("cqg.rtd",,"StudyData","ATR("&amp;A362&amp;",MAType:=Sim,Period:=21)","Bar",, "Close", "D",,,,,,"T"),"")</f>
        <v>-0.34685695959226187</v>
      </c>
      <c r="P362" s="10">
        <f xml:space="preserve"> RTD("cqg.rtd",,"StudyData", $A362, "MA", "InputChoice=Close,MAType=Sim,Period=21", "MA","D",,"all",,,,"T")</f>
        <v>138.2123809524</v>
      </c>
      <c r="Q362" s="2">
        <f xml:space="preserve"> RTD("cqg.rtd",,"StudyData",$A362, "StdDev", "InputChoice=Close,Period1=21", "STDDEV","D",,"all",,,,"T")</f>
        <v>2.3660050814</v>
      </c>
      <c r="R362" s="2">
        <f t="shared" si="6"/>
        <v>-9.3990056973335609E-2</v>
      </c>
    </row>
    <row r="363" spans="1:18" x14ac:dyDescent="0.3">
      <c r="A363" t="s">
        <v>417</v>
      </c>
      <c r="B363" t="str">
        <f>PROPER(RTD("cqg.rtd", ,"ContractData",A363, "LongDescription",, "T"))</f>
        <v>Pfizer Inc</v>
      </c>
      <c r="C363" s="2">
        <f>RTD("cqg.rtd", ,"ContractData",A363, "LastTrade",, "T")</f>
        <v>27.01</v>
      </c>
      <c r="D363" s="2">
        <f>RTD("cqg.rtd", ,"ContractData",A363, "NetLastTrade",, "T")</f>
        <v>0.25</v>
      </c>
      <c r="E363" s="4">
        <f>IFERROR(RTD("cqg.rtd", ,"ContractData",A363, "PerCentNetLastTrade",, "T")/100,"")</f>
        <v>9.3423019431988046E-3</v>
      </c>
      <c r="F363" s="2">
        <f>RTD("cqg.rtd", ,"ContractData",A363, "Open",, "T")</f>
        <v>26.580000000000002</v>
      </c>
      <c r="G363" s="2">
        <f>RTD("cqg.rtd", ,"ContractData",A363, "High",, "T")</f>
        <v>27.11</v>
      </c>
      <c r="H363" s="2">
        <f>RTD("cqg.rtd", ,"ContractData",A363, "Low",, "T")</f>
        <v>26.52</v>
      </c>
      <c r="I363" s="4">
        <f>IFERROR(RTD("cqg.rtd",,"StudyData",A363, "PCB","BaseType=Index,Index=1", "Close", "W","0","all",,,,"T")/100,"")</f>
        <v>9.3423019431988046E-3</v>
      </c>
      <c r="J363" s="4">
        <f>IFERROR(RTD("cqg.rtd",,"StudyData",A363, "PCB","BaseType=Index,Index=1", "Close", "M","0","all",,,,"T")/100,"")</f>
        <v>7.996801279488204E-2</v>
      </c>
      <c r="K363" s="4">
        <f>IFERROR(RTD("cqg.rtd",,"StudyData",A363, "PCB","BaseType=Index,Index=1", "Close", "Q","0","all",,,,"T")/100,"")</f>
        <v>0.12167774086378737</v>
      </c>
      <c r="L363" s="4">
        <f>IFERROR(RTD("cqg.rtd",,"StudyData",A363, "PCB","BaseType=Index,Index=1", "Close", "A","0","all",,,,"T")/100,"")</f>
        <v>8.4738955823293147E-2</v>
      </c>
      <c r="M363" s="6">
        <f>RTD("cqg.rtd", ,"ContractData",A363, "T_CVol",, "T")</f>
        <v>21430528.20287</v>
      </c>
      <c r="N363" s="8">
        <f xml:space="preserve"> IFERROR(M363/RTD("cqg.rtd",,"StudyData", $A363, "MA", "InputChoice=Vol,MAType=Sim,Period=21", "MA","D","-1","all",,,,"T"),"")</f>
        <v>0.52187930400030369</v>
      </c>
      <c r="O363" s="9">
        <f>IFERROR(D363/RTD("cqg.rtd",,"StudyData","ATR("&amp;A363&amp;",MAType:=Sim,Period:=21)","Bar",, "Close", "D",,,,,,"T"),"")</f>
        <v>0.47339945896777813</v>
      </c>
      <c r="P363" s="10">
        <f xml:space="preserve"> RTD("cqg.rtd",,"StudyData", $A363, "MA", "InputChoice=Close,MAType=Sim,Period=21", "MA","D",,"all",,,,"T")</f>
        <v>25.190952380999999</v>
      </c>
      <c r="Q363" s="2">
        <f xml:space="preserve"> RTD("cqg.rtd",,"StudyData",$A363, "StdDev", "InputChoice=Close,Period1=21", "STDDEV","D",,"all",,,,"T")</f>
        <v>0.69133345800000001</v>
      </c>
      <c r="R363" s="2">
        <f t="shared" si="6"/>
        <v>2.6312159464441871</v>
      </c>
    </row>
    <row r="364" spans="1:18" x14ac:dyDescent="0.3">
      <c r="A364" t="s">
        <v>418</v>
      </c>
      <c r="B364" t="str">
        <f>PROPER(RTD("cqg.rtd", ,"ContractData",A364, "LongDescription",, "T"))</f>
        <v>Principal Finl Group</v>
      </c>
      <c r="C364" s="2">
        <f>RTD("cqg.rtd", ,"ContractData",A364, "LastTrade",, "T")</f>
        <v>114.09</v>
      </c>
      <c r="D364" s="2">
        <f>RTD("cqg.rtd", ,"ContractData",A364, "NetLastTrade",, "T")</f>
        <v>0.68999999999999773</v>
      </c>
      <c r="E364" s="4">
        <f>IFERROR(RTD("cqg.rtd", ,"ContractData",A364, "PerCentNetLastTrade",, "T")/100,"")</f>
        <v>6.084656084656085E-3</v>
      </c>
      <c r="F364" s="2">
        <f>RTD("cqg.rtd", ,"ContractData",A364, "Open",, "T")</f>
        <v>112.66</v>
      </c>
      <c r="G364" s="2">
        <f>RTD("cqg.rtd", ,"ContractData",A364, "High",, "T")</f>
        <v>114.39</v>
      </c>
      <c r="H364" s="2">
        <f>RTD("cqg.rtd", ,"ContractData",A364, "Low",, "T")</f>
        <v>112.52</v>
      </c>
      <c r="I364" s="4">
        <f>IFERROR(RTD("cqg.rtd",,"StudyData",A364, "PCB","BaseType=Index,Index=1", "Close", "W","0","all",,,,"T")/100,"")</f>
        <v>6.0846560846560642E-3</v>
      </c>
      <c r="J364" s="4">
        <f>IFERROR(RTD("cqg.rtd",,"StudyData",A364, "PCB","BaseType=Index,Index=1", "Close", "M","0","all",,,,"T")/100,"")</f>
        <v>3.4300791556728283E-3</v>
      </c>
      <c r="K364" s="4">
        <f>IFERROR(RTD("cqg.rtd",,"StudyData",A364, "PCB","BaseType=Index,Index=1", "Close", "Q","0","all",,,,"T")/100,"")</f>
        <v>5.8545184635368362E-2</v>
      </c>
      <c r="L364" s="4">
        <f>IFERROR(RTD("cqg.rtd",,"StudyData",A364, "PCB","BaseType=Index,Index=1", "Close", "A","0","all",,,,"T")/100,"")</f>
        <v>0.2933907720213127</v>
      </c>
      <c r="M364" s="6">
        <f>RTD("cqg.rtd", ,"ContractData",A364, "T_CVol",, "T")</f>
        <v>216099.43166100001</v>
      </c>
      <c r="N364" s="8">
        <f xml:space="preserve"> IFERROR(M364/RTD("cqg.rtd",,"StudyData", $A364, "MA", "InputChoice=Vol,MAType=Sim,Period=21", "MA","D","-1","all",,,,"T"),"")</f>
        <v>0.1311511593889037</v>
      </c>
      <c r="O364" s="9">
        <f>IFERROR(D364/RTD("cqg.rtd",,"StudyData","ATR("&amp;A364&amp;",MAType:=Sim,Period:=21)","Bar",, "Close", "D",,,,,,"T"),"")</f>
        <v>0.27339622641612515</v>
      </c>
      <c r="P364" s="10">
        <f xml:space="preserve"> RTD("cqg.rtd",,"StudyData", $A364, "MA", "InputChoice=Close,MAType=Sim,Period=21", "MA","D",,"all",,,,"T")</f>
        <v>112.7380952381</v>
      </c>
      <c r="Q364" s="2">
        <f xml:space="preserve"> RTD("cqg.rtd",,"StudyData",$A364, "StdDev", "InputChoice=Close,Period1=21", "STDDEV","D",,"all",,,,"T")</f>
        <v>2.2467449874000001</v>
      </c>
      <c r="R364" s="2">
        <f t="shared" si="6"/>
        <v>0.60171704821047189</v>
      </c>
    </row>
    <row r="365" spans="1:18" x14ac:dyDescent="0.3">
      <c r="A365" t="s">
        <v>419</v>
      </c>
      <c r="B365" t="str">
        <f>PROPER(RTD("cqg.rtd", ,"ContractData",A365, "LongDescription",, "T"))</f>
        <v>Procter &amp; Gamble Co</v>
      </c>
      <c r="C365" s="2">
        <f>RTD("cqg.rtd", ,"ContractData",A365, "LastTrade",, "T")</f>
        <v>145.70000000000002</v>
      </c>
      <c r="D365" s="2">
        <f>RTD("cqg.rtd", ,"ContractData",A365, "NetLastTrade",, "T")</f>
        <v>-8.9999999999974989E-2</v>
      </c>
      <c r="E365" s="4">
        <f>IFERROR(RTD("cqg.rtd", ,"ContractData",A365, "PerCentNetLastTrade",, "T")/100,"")</f>
        <v>-6.173262912408258E-4</v>
      </c>
      <c r="F365" s="2">
        <f>RTD("cqg.rtd", ,"ContractData",A365, "Open",, "T")</f>
        <v>144.72999999999999</v>
      </c>
      <c r="G365" s="2">
        <f>RTD("cqg.rtd", ,"ContractData",A365, "High",, "T")</f>
        <v>145.89000000000001</v>
      </c>
      <c r="H365" s="2">
        <f>RTD("cqg.rtd", ,"ContractData",A365, "Low",, "T")</f>
        <v>144.15</v>
      </c>
      <c r="I365" s="4">
        <f>IFERROR(RTD("cqg.rtd",,"StudyData",A365, "PCB","BaseType=Index,Index=1", "Close", "W","0","all",,,,"T")/100,"")</f>
        <v>-6.1732629124065439E-4</v>
      </c>
      <c r="J365" s="4">
        <f>IFERROR(RTD("cqg.rtd",,"StudyData",A365, "PCB","BaseType=Index,Index=1", "Close", "M","0","all",,,,"T")/100,"")</f>
        <v>8.3742819572289288E-3</v>
      </c>
      <c r="K365" s="4">
        <f>IFERROR(RTD("cqg.rtd",,"StudyData",A365, "PCB","BaseType=Index,Index=1", "Close", "Q","0","all",,,,"T")/100,"")</f>
        <v>-6.4102564102563944E-3</v>
      </c>
      <c r="L365" s="4">
        <f>IFERROR(RTD("cqg.rtd",,"StudyData",A365, "PCB","BaseType=Index,Index=1", "Close", "A","0","all",,,,"T")/100,"")</f>
        <v>1.6677133486846799E-2</v>
      </c>
      <c r="M365" s="6">
        <f>RTD("cqg.rtd", ,"ContractData",A365, "T_CVol",, "T")</f>
        <v>1891465.6093599999</v>
      </c>
      <c r="N365" s="8">
        <f xml:space="preserve"> IFERROR(M365/RTD("cqg.rtd",,"StudyData", $A365, "MA", "InputChoice=Vol,MAType=Sim,Period=21", "MA","D","-1","all",,,,"T"),"")</f>
        <v>0.22487850675804916</v>
      </c>
      <c r="O365" s="9">
        <f>IFERROR(D365/RTD("cqg.rtd",,"StudyData","ATR("&amp;A365&amp;",MAType:=Sim,Period:=21)","Bar",, "Close", "D",,,,,,"T"),"")</f>
        <v>-2.5777414075490196E-2</v>
      </c>
      <c r="P365" s="10">
        <f xml:space="preserve"> RTD("cqg.rtd",,"StudyData", $A365, "MA", "InputChoice=Close,MAType=Sim,Period=21", "MA","D",,"all",,,,"T")</f>
        <v>147.38190476189999</v>
      </c>
      <c r="Q365" s="2">
        <f xml:space="preserve"> RTD("cqg.rtd",,"StudyData",$A365, "StdDev", "InputChoice=Close,Period1=21", "STDDEV","D",,"all",,,,"T")</f>
        <v>1.8416494135000001</v>
      </c>
      <c r="R365" s="2">
        <f t="shared" si="6"/>
        <v>-0.91326001005998303</v>
      </c>
    </row>
    <row r="366" spans="1:18" x14ac:dyDescent="0.3">
      <c r="A366" t="s">
        <v>420</v>
      </c>
      <c r="B366" t="str">
        <f>PROPER(RTD("cqg.rtd", ,"ContractData",A366, "LongDescription",, "T"))</f>
        <v>Progressive Corp</v>
      </c>
      <c r="C366" s="2">
        <f>RTD("cqg.rtd", ,"ContractData",A366, "LastTrade",, "T")</f>
        <v>214.6</v>
      </c>
      <c r="D366" s="2">
        <f>RTD("cqg.rtd", ,"ContractData",A366, "NetLastTrade",, "T")</f>
        <v>-0.73000000000001819</v>
      </c>
      <c r="E366" s="4">
        <f>IFERROR(RTD("cqg.rtd", ,"ContractData",A366, "PerCentNetLastTrade",, "T")/100,"")</f>
        <v>-3.3901453582872798E-3</v>
      </c>
      <c r="F366" s="2">
        <f>RTD("cqg.rtd", ,"ContractData",A366, "Open",, "T")</f>
        <v>212.94</v>
      </c>
      <c r="G366" s="2">
        <f>RTD("cqg.rtd", ,"ContractData",A366, "High",, "T")</f>
        <v>215.98000000000002</v>
      </c>
      <c r="H366" s="2">
        <f>RTD("cqg.rtd", ,"ContractData",A366, "Low",, "T")</f>
        <v>210.78</v>
      </c>
      <c r="I366" s="4">
        <f>IFERROR(RTD("cqg.rtd",,"StudyData",A366, "PCB","BaseType=Index,Index=1", "Close", "W","0","all",,,,"T")/100,"")</f>
        <v>-3.390145358287364E-3</v>
      </c>
      <c r="J366" s="4">
        <f>IFERROR(RTD("cqg.rtd",,"StudyData",A366, "PCB","BaseType=Index,Index=1", "Close", "M","0","all",,,,"T")/100,"")</f>
        <v>1.5041150316904638E-2</v>
      </c>
      <c r="K366" s="4">
        <f>IFERROR(RTD("cqg.rtd",,"StudyData",A366, "PCB","BaseType=Index,Index=1", "Close", "Q","0","all",,,,"T")/100,"")</f>
        <v>-1.7624170290684471E-2</v>
      </c>
      <c r="L366" s="4">
        <f>IFERROR(RTD("cqg.rtd",,"StudyData",A366, "PCB","BaseType=Index,Index=1", "Close", "A","0","all",,,,"T")/100,"")</f>
        <v>-5.7614614438784489E-2</v>
      </c>
      <c r="M366" s="6">
        <f>RTD("cqg.rtd", ,"ContractData",A366, "T_CVol",, "T")</f>
        <v>739941.69434799999</v>
      </c>
      <c r="N366" s="8">
        <f xml:space="preserve"> IFERROR(M366/RTD("cqg.rtd",,"StudyData", $A366, "MA", "InputChoice=Vol,MAType=Sim,Period=21", "MA","D","-1","all",,,,"T"),"")</f>
        <v>0.2592884585727705</v>
      </c>
      <c r="O366" s="9">
        <f>IFERROR(D366/RTD("cqg.rtd",,"StudyData","ATR("&amp;A366&amp;",MAType:=Sim,Period:=21)","Bar",, "Close", "D",,,,,,"T"),"")</f>
        <v>-0.11723768736554234</v>
      </c>
      <c r="P366" s="10">
        <f xml:space="preserve"> RTD("cqg.rtd",,"StudyData", $A366, "MA", "InputChoice=Close,MAType=Sim,Period=21", "MA","D",,"all",,,,"T")</f>
        <v>213.46714285709999</v>
      </c>
      <c r="Q366" s="2">
        <f xml:space="preserve"> RTD("cqg.rtd",,"StudyData",$A366, "StdDev", "InputChoice=Close,Period1=21", "STDDEV","D",,"all",,,,"T")</f>
        <v>7.1184616735999997</v>
      </c>
      <c r="R366" s="2">
        <f t="shared" si="6"/>
        <v>0.15914353337061532</v>
      </c>
    </row>
    <row r="367" spans="1:18" x14ac:dyDescent="0.3">
      <c r="A367" t="s">
        <v>421</v>
      </c>
      <c r="B367" t="str">
        <f>PROPER(RTD("cqg.rtd", ,"ContractData",A367, "LongDescription",, "T"))</f>
        <v>Parker-Hannifin Corp</v>
      </c>
      <c r="C367" s="2">
        <f>RTD("cqg.rtd", ,"ContractData",A367, "LastTrade",, "T")</f>
        <v>1062.97</v>
      </c>
      <c r="D367" s="2">
        <f>RTD("cqg.rtd", ,"ContractData",A367, "NetLastTrade",, "T")</f>
        <v>-10.900000000000091</v>
      </c>
      <c r="E367" s="4">
        <f>IFERROR(RTD("cqg.rtd", ,"ContractData",A367, "PerCentNetLastTrade",, "T")/100,"")</f>
        <v>-1.0150204400905138E-2</v>
      </c>
      <c r="F367" s="2">
        <f>RTD("cqg.rtd", ,"ContractData",A367, "Open",, "T")</f>
        <v>1084.8499999999999</v>
      </c>
      <c r="G367" s="2">
        <f>RTD("cqg.rtd", ,"ContractData",A367, "High",, "T")</f>
        <v>1084.8499999999999</v>
      </c>
      <c r="H367" s="2">
        <f>RTD("cqg.rtd", ,"ContractData",A367, "Low",, "T")</f>
        <v>1060.96</v>
      </c>
      <c r="I367" s="4">
        <f>IFERROR(RTD("cqg.rtd",,"StudyData",A367, "PCB","BaseType=Index,Index=1", "Close", "W","0","all",,,,"T")/100,"")</f>
        <v>-1.015020440090522E-2</v>
      </c>
      <c r="J367" s="4">
        <f>IFERROR(RTD("cqg.rtd",,"StudyData",A367, "PCB","BaseType=Index,Index=1", "Close", "M","0","all",,,,"T")/100,"")</f>
        <v>8.8517505862595158E-2</v>
      </c>
      <c r="K367" s="4">
        <f>IFERROR(RTD("cqg.rtd",,"StudyData",A367, "PCB","BaseType=Index,Index=1", "Close", "Q","0","all",,,,"T")/100,"")</f>
        <v>8.6748047274363083E-2</v>
      </c>
      <c r="L367" s="4">
        <f>IFERROR(RTD("cqg.rtd",,"StudyData",A367, "PCB","BaseType=Index,Index=1", "Close", "A","0","all",,,,"T")/100,"")</f>
        <v>0.20934968599253662</v>
      </c>
      <c r="M367" s="6">
        <f>RTD("cqg.rtd", ,"ContractData",A367, "T_CVol",, "T")</f>
        <v>152220.07353600001</v>
      </c>
      <c r="N367" s="8">
        <f xml:space="preserve"> IFERROR(M367/RTD("cqg.rtd",,"StudyData", $A367, "MA", "InputChoice=Vol,MAType=Sim,Period=21", "MA","D","-1","all",,,,"T"),"")</f>
        <v>0.23277986847409485</v>
      </c>
      <c r="O367" s="9">
        <f>IFERROR(D367/RTD("cqg.rtd",,"StudyData","ATR("&amp;A367&amp;",MAType:=Sim,Period:=21)","Bar",, "Close", "D",,,,,,"T"),"")</f>
        <v>-0.38651176927428216</v>
      </c>
      <c r="P367" s="10">
        <f xml:space="preserve"> RTD("cqg.rtd",,"StudyData", $A367, "MA", "InputChoice=Close,MAType=Sim,Period=21", "MA","D",,"all",,,,"T")</f>
        <v>985.56380952380005</v>
      </c>
      <c r="Q367" s="2">
        <f xml:space="preserve"> RTD("cqg.rtd",,"StudyData",$A367, "StdDev", "InputChoice=Close,Period1=21", "STDDEV","D",,"all",,,,"T")</f>
        <v>37.547684282900001</v>
      </c>
      <c r="R367" s="2">
        <f t="shared" si="6"/>
        <v>2.0615436598696548</v>
      </c>
    </row>
    <row r="368" spans="1:18" x14ac:dyDescent="0.3">
      <c r="A368" t="s">
        <v>422</v>
      </c>
      <c r="B368" t="str">
        <f>PROPER(RTD("cqg.rtd", ,"ContractData",A368, "LongDescription",, "T"))</f>
        <v>Pultegroup Inc</v>
      </c>
      <c r="C368" s="2">
        <f>RTD("cqg.rtd", ,"ContractData",A368, "LastTrade",, "T")</f>
        <v>129.26</v>
      </c>
      <c r="D368" s="2">
        <f>RTD("cqg.rtd", ,"ContractData",A368, "NetLastTrade",, "T")</f>
        <v>-3.6400000000000148</v>
      </c>
      <c r="E368" s="4">
        <f>IFERROR(RTD("cqg.rtd", ,"ContractData",A368, "PerCentNetLastTrade",, "T")/100,"")</f>
        <v>-2.7389014296463506E-2</v>
      </c>
      <c r="F368" s="2">
        <f>RTD("cqg.rtd", ,"ContractData",A368, "Open",, "T")</f>
        <v>132.37</v>
      </c>
      <c r="G368" s="2">
        <f>RTD("cqg.rtd", ,"ContractData",A368, "High",, "T")</f>
        <v>132.37</v>
      </c>
      <c r="H368" s="2">
        <f>RTD("cqg.rtd", ,"ContractData",A368, "Low",, "T")</f>
        <v>128.13</v>
      </c>
      <c r="I368" s="4">
        <f>IFERROR(RTD("cqg.rtd",,"StudyData",A368, "PCB","BaseType=Index,Index=1", "Close", "W","0","all",,,,"T")/100,"")</f>
        <v>-2.7389014296463617E-2</v>
      </c>
      <c r="J368" s="4">
        <f>IFERROR(RTD("cqg.rtd",,"StudyData",A368, "PCB","BaseType=Index,Index=1", "Close", "M","0","all",,,,"T")/100,"")</f>
        <v>2.2060567723570745E-2</v>
      </c>
      <c r="K368" s="4">
        <f>IFERROR(RTD("cqg.rtd",,"StudyData",A368, "PCB","BaseType=Index,Index=1", "Close", "Q","0","all",,,,"T")/100,"")</f>
        <v>-5.794038335398307E-2</v>
      </c>
      <c r="L368" s="4">
        <f>IFERROR(RTD("cqg.rtd",,"StudyData",A368, "PCB","BaseType=Index,Index=1", "Close", "A","0","all",,,,"T")/100,"")</f>
        <v>0.10233668770254123</v>
      </c>
      <c r="M368" s="6">
        <f>RTD("cqg.rtd", ,"ContractData",A368, "T_CVol",, "T")</f>
        <v>375128.518828</v>
      </c>
      <c r="N368" s="8">
        <f xml:space="preserve"> IFERROR(M368/RTD("cqg.rtd",,"StudyData", $A368, "MA", "InputChoice=Vol,MAType=Sim,Period=21", "MA","D","-1","all",,,,"T"),"")</f>
        <v>0.2009169379399125</v>
      </c>
      <c r="O368" s="9">
        <f>IFERROR(D368/RTD("cqg.rtd",,"StudyData","ATR("&amp;A368&amp;",MAType:=Sim,Period:=21)","Bar",, "Close", "D",,,,,,"T"),"")</f>
        <v>-0.84398807551331245</v>
      </c>
      <c r="P368" s="10">
        <f xml:space="preserve"> RTD("cqg.rtd",,"StudyData", $A368, "MA", "InputChoice=Close,MAType=Sim,Period=21", "MA","D",,"all",,,,"T")</f>
        <v>128.33142857140001</v>
      </c>
      <c r="Q368" s="2">
        <f xml:space="preserve"> RTD("cqg.rtd",,"StudyData",$A368, "StdDev", "InputChoice=Close,Period1=21", "STDDEV","D",,"all",,,,"T")</f>
        <v>3.3209583896999999</v>
      </c>
      <c r="R368" s="2">
        <f t="shared" si="6"/>
        <v>0.2796094740241124</v>
      </c>
    </row>
    <row r="369" spans="1:18" x14ac:dyDescent="0.3">
      <c r="A369" t="s">
        <v>423</v>
      </c>
      <c r="B369" t="str">
        <f>PROPER(RTD("cqg.rtd", ,"ContractData",A369, "LongDescription",, "T"))</f>
        <v>Packaging Corp Of America</v>
      </c>
      <c r="C369" s="2">
        <f>RTD("cqg.rtd", ,"ContractData",A369, "LastTrade",, "T")</f>
        <v>254.36</v>
      </c>
      <c r="D369" s="2">
        <f>RTD("cqg.rtd", ,"ContractData",A369, "NetLastTrade",, "T")</f>
        <v>-1.6800000000000068</v>
      </c>
      <c r="E369" s="4">
        <f>IFERROR(RTD("cqg.rtd", ,"ContractData",A369, "PerCentNetLastTrade",, "T")/100,"")</f>
        <v>-6.5614747695672548E-3</v>
      </c>
      <c r="F369" s="2">
        <f>RTD("cqg.rtd", ,"ContractData",A369, "Open",, "T")</f>
        <v>254.09</v>
      </c>
      <c r="G369" s="2">
        <f>RTD("cqg.rtd", ,"ContractData",A369, "High",, "T")</f>
        <v>254.9</v>
      </c>
      <c r="H369" s="2">
        <f>RTD("cqg.rtd", ,"ContractData",A369, "Low",, "T")</f>
        <v>251.57</v>
      </c>
      <c r="I369" s="4">
        <f>IFERROR(RTD("cqg.rtd",,"StudyData",A369, "PCB","BaseType=Index,Index=1", "Close", "W","0","all",,,,"T")/100,"")</f>
        <v>-6.5614747695672817E-3</v>
      </c>
      <c r="J369" s="4">
        <f>IFERROR(RTD("cqg.rtd",,"StudyData",A369, "PCB","BaseType=Index,Index=1", "Close", "M","0","all",,,,"T")/100,"")</f>
        <v>3.4656687276277298E-2</v>
      </c>
      <c r="K369" s="4">
        <f>IFERROR(RTD("cqg.rtd",,"StudyData",A369, "PCB","BaseType=Index,Index=1", "Close", "Q","0","all",,,,"T")/100,"")</f>
        <v>6.748363270102406E-2</v>
      </c>
      <c r="L369" s="4">
        <f>IFERROR(RTD("cqg.rtd",,"StudyData",A369, "PCB","BaseType=Index,Index=1", "Close", "A","0","all",,,,"T")/100,"")</f>
        <v>0.23338020656548511</v>
      </c>
      <c r="M369" s="6">
        <f>RTD("cqg.rtd", ,"ContractData",A369, "T_CVol",, "T")</f>
        <v>128477.092726</v>
      </c>
      <c r="N369" s="8">
        <f xml:space="preserve"> IFERROR(M369/RTD("cqg.rtd",,"StudyData", $A369, "MA", "InputChoice=Vol,MAType=Sim,Period=21", "MA","D","-1","all",,,,"T"),"")</f>
        <v>0.17536574034622904</v>
      </c>
      <c r="O369" s="9">
        <f>IFERROR(D369/RTD("cqg.rtd",,"StudyData","ATR("&amp;A369&amp;",MAType:=Sim,Period:=21)","Bar",, "Close", "D",,,,,,"T"),"")</f>
        <v>-0.22525858766426776</v>
      </c>
      <c r="P369" s="10">
        <f xml:space="preserve"> RTD("cqg.rtd",,"StudyData", $A369, "MA", "InputChoice=Close,MAType=Sim,Period=21", "MA","D",,"all",,,,"T")</f>
        <v>242.61666666670001</v>
      </c>
      <c r="Q369" s="2">
        <f xml:space="preserve"> RTD("cqg.rtd",,"StudyData",$A369, "StdDev", "InputChoice=Close,Period1=21", "STDDEV","D",,"all",,,,"T")</f>
        <v>11.7863901874</v>
      </c>
      <c r="R369" s="2">
        <f t="shared" si="6"/>
        <v>0.99634690066972087</v>
      </c>
    </row>
    <row r="370" spans="1:18" x14ac:dyDescent="0.3">
      <c r="A370" t="s">
        <v>424</v>
      </c>
      <c r="B370" t="str">
        <f>PROPER(RTD("cqg.rtd", ,"ContractData",A370, "LongDescription",, "T"))</f>
        <v>Prologis, Inc</v>
      </c>
      <c r="C370" s="2">
        <f>RTD("cqg.rtd", ,"ContractData",A370, "LastTrade",, "T")</f>
        <v>137.67000000000002</v>
      </c>
      <c r="D370" s="2">
        <f>RTD("cqg.rtd", ,"ContractData",A370, "NetLastTrade",, "T")</f>
        <v>-2.4899999999999807</v>
      </c>
      <c r="E370" s="4">
        <f>IFERROR(RTD("cqg.rtd", ,"ContractData",A370, "PerCentNetLastTrade",, "T")/100,"")</f>
        <v>-1.7765410958904108E-2</v>
      </c>
      <c r="F370" s="2">
        <f>RTD("cqg.rtd", ,"ContractData",A370, "Open",, "T")</f>
        <v>138.11000000000001</v>
      </c>
      <c r="G370" s="2">
        <f>RTD("cqg.rtd", ,"ContractData",A370, "High",, "T")</f>
        <v>139.18</v>
      </c>
      <c r="H370" s="2">
        <f>RTD("cqg.rtd", ,"ContractData",A370, "Low",, "T")</f>
        <v>137.22</v>
      </c>
      <c r="I370" s="4">
        <f>IFERROR(RTD("cqg.rtd",,"StudyData",A370, "PCB","BaseType=Index,Index=1", "Close", "W","0","all",,,,"T")/100,"")</f>
        <v>-1.7765410958903972E-2</v>
      </c>
      <c r="J370" s="4">
        <f>IFERROR(RTD("cqg.rtd",,"StudyData",A370, "PCB","BaseType=Index,Index=1", "Close", "M","0","all",,,,"T")/100,"")</f>
        <v>-4.7991148606597041E-2</v>
      </c>
      <c r="K370" s="4">
        <f>IFERROR(RTD("cqg.rtd",,"StudyData",A370, "PCB","BaseType=Index,Index=1", "Close", "Q","0","all",,,,"T")/100,"")</f>
        <v>1.6239757879973549E-2</v>
      </c>
      <c r="L370" s="4">
        <f>IFERROR(RTD("cqg.rtd",,"StudyData",A370, "PCB","BaseType=Index,Index=1", "Close", "A","0","all",,,,"T")/100,"")</f>
        <v>7.8411405295315831E-2</v>
      </c>
      <c r="M370" s="6">
        <f>RTD("cqg.rtd", ,"ContractData",A370, "T_CVol",, "T")</f>
        <v>1077526.3778850001</v>
      </c>
      <c r="N370" s="8">
        <f xml:space="preserve"> IFERROR(M370/RTD("cqg.rtd",,"StudyData", $A370, "MA", "InputChoice=Vol,MAType=Sim,Period=21", "MA","D","-1","all",,,,"T"),"")</f>
        <v>0.19493085537284185</v>
      </c>
      <c r="O370" s="9">
        <f>IFERROR(D370/RTD("cqg.rtd",,"StudyData","ATR("&amp;A370&amp;",MAType:=Sim,Period:=21)","Bar",, "Close", "D",,,,,,"T"),"")</f>
        <v>-0.73225038509499329</v>
      </c>
      <c r="P370" s="10">
        <f xml:space="preserve"> RTD("cqg.rtd",,"StudyData", $A370, "MA", "InputChoice=Close,MAType=Sim,Period=21", "MA","D",,"all",,,,"T")</f>
        <v>144.4938095238</v>
      </c>
      <c r="Q370" s="2">
        <f xml:space="preserve"> RTD("cqg.rtd",,"StudyData",$A370, "StdDev", "InputChoice=Close,Period1=21", "STDDEV","D",,"all",,,,"T")</f>
        <v>3.6160495099999999</v>
      </c>
      <c r="R370" s="2">
        <f t="shared" si="6"/>
        <v>-1.8870896277634153</v>
      </c>
    </row>
    <row r="371" spans="1:18" x14ac:dyDescent="0.3">
      <c r="A371" t="s">
        <v>70</v>
      </c>
      <c r="B371" t="str">
        <f>PROPER(RTD("cqg.rtd", ,"ContractData",A371, "LongDescription",, "T"))</f>
        <v>Palantir Tech Cl A</v>
      </c>
      <c r="C371" s="2">
        <f>RTD("cqg.rtd", ,"ContractData",A371, "LastTrade",, "T")</f>
        <v>179.21</v>
      </c>
      <c r="D371" s="2">
        <f>RTD("cqg.rtd", ,"ContractData",A371, "NetLastTrade",, "T")</f>
        <v>7.2000000000000171</v>
      </c>
      <c r="E371" s="4">
        <f>IFERROR(RTD("cqg.rtd", ,"ContractData",A371, "PerCentNetLastTrade",, "T")/100,"")</f>
        <v>4.1799895354921228E-2</v>
      </c>
      <c r="F371" s="2">
        <f>RTD("cqg.rtd", ,"ContractData",A371, "Open",, "T")</f>
        <v>171.01</v>
      </c>
      <c r="G371" s="2">
        <f>RTD("cqg.rtd", ,"ContractData",A371, "High",, "T")</f>
        <v>179.6</v>
      </c>
      <c r="H371" s="2">
        <f>RTD("cqg.rtd", ,"ContractData",A371, "Low",, "T")</f>
        <v>170.87</v>
      </c>
      <c r="I371" s="4">
        <f>IFERROR(RTD("cqg.rtd",,"StudyData",A371, "PCB","BaseType=Index,Index=1", "Close", "W","0","all",,,,"T")/100,"")</f>
        <v>4.185803150979605E-2</v>
      </c>
      <c r="J371" s="4">
        <f>IFERROR(RTD("cqg.rtd",,"StudyData",A371, "PCB","BaseType=Index,Index=1", "Close", "M","0","all",,,,"T")/100,"")</f>
        <v>0.45628148870469692</v>
      </c>
      <c r="K371" s="4">
        <f>IFERROR(RTD("cqg.rtd",,"StudyData",A371, "PCB","BaseType=Index,Index=1", "Close", "Q","0","all",,,,"T")/100,"")</f>
        <v>0.53604182737636075</v>
      </c>
      <c r="L371" s="4">
        <f>IFERROR(RTD("cqg.rtd",,"StudyData",A371, "PCB","BaseType=Index,Index=1", "Close", "A","0","all",,,,"T")/100,"")</f>
        <v>8.2137834036568654E-3</v>
      </c>
      <c r="M371" s="6">
        <f>RTD("cqg.rtd", ,"ContractData",A371, "T_CVol",, "T")</f>
        <v>32857492.804076001</v>
      </c>
      <c r="N371" s="8">
        <f xml:space="preserve"> IFERROR(M371/RTD("cqg.rtd",,"StudyData", $A371, "MA", "InputChoice=Vol,MAType=Sim,Period=21", "MA","D","-1","all",,,,"T"),"")</f>
        <v>0.72584591115612418</v>
      </c>
      <c r="O371" s="9">
        <f>IFERROR(D371/RTD("cqg.rtd",,"StudyData","ATR("&amp;A371&amp;",MAType:=Sim,Period:=21)","Bar",, "Close", "D",,,,,,"T"),"")</f>
        <v>0.84858008754810588</v>
      </c>
      <c r="P371" s="10">
        <f xml:space="preserve"> RTD("cqg.rtd",,"StudyData", $A371, "MA", "InputChoice=Close,MAType=Sim,Period=21", "MA","D",,"all",,,,"T")</f>
        <v>137.14142857140001</v>
      </c>
      <c r="Q371" s="2">
        <f xml:space="preserve"> RTD("cqg.rtd",,"StudyData",$A371, "StdDev", "InputChoice=Close,Period1=21", "STDDEV","D",,"all",,,,"T")</f>
        <v>17.0293422644</v>
      </c>
      <c r="R371" s="2">
        <f t="shared" si="6"/>
        <v>2.4703579724593792</v>
      </c>
    </row>
    <row r="372" spans="1:18" x14ac:dyDescent="0.3">
      <c r="A372" t="s">
        <v>425</v>
      </c>
      <c r="B372" t="str">
        <f>PROPER(RTD("cqg.rtd", ,"ContractData",A372, "LongDescription",, "T"))</f>
        <v>Philip Morris International</v>
      </c>
      <c r="C372" s="2">
        <f>RTD("cqg.rtd", ,"ContractData",A372, "LastTrade",, "T")</f>
        <v>187.53</v>
      </c>
      <c r="D372" s="2">
        <f>RTD("cqg.rtd", ,"ContractData",A372, "NetLastTrade",, "T")</f>
        <v>-2.039999999999992</v>
      </c>
      <c r="E372" s="4">
        <f>IFERROR(RTD("cqg.rtd", ,"ContractData",A372, "PerCentNetLastTrade",, "T")/100,"")</f>
        <v>-1.0761196391834151E-2</v>
      </c>
      <c r="F372" s="2">
        <f>RTD("cqg.rtd", ,"ContractData",A372, "Open",, "T")</f>
        <v>188</v>
      </c>
      <c r="G372" s="2">
        <f>RTD("cqg.rtd", ,"ContractData",A372, "High",, "T")</f>
        <v>188.6</v>
      </c>
      <c r="H372" s="2">
        <f>RTD("cqg.rtd", ,"ContractData",A372, "Low",, "T")</f>
        <v>185.69</v>
      </c>
      <c r="I372" s="4">
        <f>IFERROR(RTD("cqg.rtd",,"StudyData",A372, "PCB","BaseType=Index,Index=1", "Close", "W","0","all",,,,"T")/100,"")</f>
        <v>-1.0761196391834109E-2</v>
      </c>
      <c r="J372" s="4">
        <f>IFERROR(RTD("cqg.rtd",,"StudyData",A372, "PCB","BaseType=Index,Index=1", "Close", "M","0","all",,,,"T")/100,"")</f>
        <v>-1.7241379310344786E-2</v>
      </c>
      <c r="K372" s="4">
        <f>IFERROR(RTD("cqg.rtd",,"StudyData",A372, "PCB","BaseType=Index,Index=1", "Close", "Q","0","all",,,,"T")/100,"")</f>
        <v>3.6592780940799319E-2</v>
      </c>
      <c r="L372" s="4">
        <f>IFERROR(RTD("cqg.rtd",,"StudyData",A372, "PCB","BaseType=Index,Index=1", "Close", "A","0","all",,,,"T")/100,"")</f>
        <v>0.1691396508728179</v>
      </c>
      <c r="M372" s="6">
        <f>RTD("cqg.rtd", ,"ContractData",A372, "T_CVol",, "T")</f>
        <v>649907.19952400005</v>
      </c>
      <c r="N372" s="8">
        <f xml:space="preserve"> IFERROR(M372/RTD("cqg.rtd",,"StudyData", $A372, "MA", "InputChoice=Vol,MAType=Sim,Period=21", "MA","D","-1","all",,,,"T"),"")</f>
        <v>0.12307356483774133</v>
      </c>
      <c r="O372" s="9">
        <f>IFERROR(D372/RTD("cqg.rtd",,"StudyData","ATR("&amp;A372&amp;",MAType:=Sim,Period:=21)","Bar",, "Close", "D",,,,,,"T"),"")</f>
        <v>-0.35807422267069622</v>
      </c>
      <c r="P372" s="10">
        <f xml:space="preserve"> RTD("cqg.rtd",,"StudyData", $A372, "MA", "InputChoice=Close,MAType=Sim,Period=21", "MA","D",,"all",,,,"T")</f>
        <v>189.73857142860001</v>
      </c>
      <c r="Q372" s="2">
        <f xml:space="preserve"> RTD("cqg.rtd",,"StudyData",$A372, "StdDev", "InputChoice=Close,Period1=21", "STDDEV","D",,"all",,,,"T")</f>
        <v>5.6193884480999996</v>
      </c>
      <c r="R372" s="2">
        <f t="shared" si="6"/>
        <v>-0.39302700800952128</v>
      </c>
    </row>
    <row r="373" spans="1:18" x14ac:dyDescent="0.3">
      <c r="A373" t="s">
        <v>426</v>
      </c>
      <c r="B373" t="str">
        <f>PROPER(RTD("cqg.rtd", ,"ContractData",A373, "LongDescription",, "T"))</f>
        <v>Pnc Fincl Svcs Grp Inc</v>
      </c>
      <c r="C373" s="2">
        <f>RTD("cqg.rtd", ,"ContractData",A373, "LastTrade",, "T")</f>
        <v>251.70000000000002</v>
      </c>
      <c r="D373" s="2">
        <f>RTD("cqg.rtd", ,"ContractData",A373, "NetLastTrade",, "T")</f>
        <v>-0.85999999999998522</v>
      </c>
      <c r="E373" s="4">
        <f>IFERROR(RTD("cqg.rtd", ,"ContractData",A373, "PerCentNetLastTrade",, "T")/100,"")</f>
        <v>-3.4051314539119415E-3</v>
      </c>
      <c r="F373" s="2">
        <f>RTD("cqg.rtd", ,"ContractData",A373, "Open",, "T")</f>
        <v>250.88</v>
      </c>
      <c r="G373" s="2">
        <f>RTD("cqg.rtd", ,"ContractData",A373, "High",, "T")</f>
        <v>252.68</v>
      </c>
      <c r="H373" s="2">
        <f>RTD("cqg.rtd", ,"ContractData",A373, "Low",, "T")</f>
        <v>250.20000000000002</v>
      </c>
      <c r="I373" s="4">
        <f>IFERROR(RTD("cqg.rtd",,"StudyData",A373, "PCB","BaseType=Index,Index=1", "Close", "W","0","all",,,,"T")/100,"")</f>
        <v>-3.4051314539118834E-3</v>
      </c>
      <c r="J373" s="4">
        <f>IFERROR(RTD("cqg.rtd",,"StudyData",A373, "PCB","BaseType=Index,Index=1", "Close", "M","0","all",,,,"T")/100,"")</f>
        <v>7.3238083803578357E-3</v>
      </c>
      <c r="K373" s="4">
        <f>IFERROR(RTD("cqg.rtd",,"StudyData",A373, "PCB","BaseType=Index,Index=1", "Close", "Q","0","all",,,,"T")/100,"")</f>
        <v>2.2256518560636901E-2</v>
      </c>
      <c r="L373" s="4">
        <f>IFERROR(RTD("cqg.rtd",,"StudyData",A373, "PCB","BaseType=Index,Index=1", "Close", "A","0","all",,,,"T")/100,"")</f>
        <v>0.20586403487759306</v>
      </c>
      <c r="M373" s="6">
        <f>RTD("cqg.rtd", ,"ContractData",A373, "T_CVol",, "T")</f>
        <v>326281.85496500001</v>
      </c>
      <c r="N373" s="8">
        <f xml:space="preserve"> IFERROR(M373/RTD("cqg.rtd",,"StudyData", $A373, "MA", "InputChoice=Vol,MAType=Sim,Period=21", "MA","D","-1","all",,,,"T"),"")</f>
        <v>0.17398064707009969</v>
      </c>
      <c r="O373" s="9">
        <f>IFERROR(D373/RTD("cqg.rtd",,"StudyData","ATR("&amp;A373&amp;",MAType:=Sim,Period:=21)","Bar",, "Close", "D",,,,,,"T"),"")</f>
        <v>-0.19528546712844666</v>
      </c>
      <c r="P373" s="10">
        <f xml:space="preserve"> RTD("cqg.rtd",,"StudyData", $A373, "MA", "InputChoice=Close,MAType=Sim,Period=21", "MA","D",,"all",,,,"T")</f>
        <v>251.7514285714</v>
      </c>
      <c r="Q373" s="2">
        <f xml:space="preserve"> RTD("cqg.rtd",,"StudyData",$A373, "StdDev", "InputChoice=Close,Period1=21", "STDDEV","D",,"all",,,,"T")</f>
        <v>1.9557005461000001</v>
      </c>
      <c r="R373" s="2">
        <f t="shared" si="6"/>
        <v>-2.6296751566868694E-2</v>
      </c>
    </row>
    <row r="374" spans="1:18" x14ac:dyDescent="0.3">
      <c r="A374" t="s">
        <v>427</v>
      </c>
      <c r="B374" t="str">
        <f>PROPER(RTD("cqg.rtd", ,"ContractData",A374, "LongDescription",, "T"))</f>
        <v>Pentair Ltd.</v>
      </c>
      <c r="C374" s="2">
        <f>RTD("cqg.rtd", ,"ContractData",A374, "LastTrade",, "T")</f>
        <v>67.820000000000007</v>
      </c>
      <c r="D374" s="2">
        <f>RTD("cqg.rtd", ,"ContractData",A374, "NetLastTrade",, "T")</f>
        <v>-1.0699999999999932</v>
      </c>
      <c r="E374" s="4">
        <f>IFERROR(RTD("cqg.rtd", ,"ContractData",A374, "PerCentNetLastTrade",, "T")/100,"")</f>
        <v>-1.553200754826535E-2</v>
      </c>
      <c r="F374" s="2">
        <f>RTD("cqg.rtd", ,"ContractData",A374, "Open",, "T")</f>
        <v>68.36</v>
      </c>
      <c r="G374" s="2">
        <f>RTD("cqg.rtd", ,"ContractData",A374, "High",, "T")</f>
        <v>68.5</v>
      </c>
      <c r="H374" s="2">
        <f>RTD("cqg.rtd", ,"ContractData",A374, "Low",, "T")</f>
        <v>66.900000000000006</v>
      </c>
      <c r="I374" s="4">
        <f>IFERROR(RTD("cqg.rtd",,"StudyData",A374, "PCB","BaseType=Index,Index=1", "Close", "W","0","all",,,,"T")/100,"")</f>
        <v>-1.553200754826525E-2</v>
      </c>
      <c r="J374" s="4">
        <f>IFERROR(RTD("cqg.rtd",,"StudyData",A374, "PCB","BaseType=Index,Index=1", "Close", "M","0","all",,,,"T")/100,"")</f>
        <v>3.6369193154034377E-2</v>
      </c>
      <c r="K374" s="4">
        <f>IFERROR(RTD("cqg.rtd",,"StudyData",A374, "PCB","BaseType=Index,Index=1", "Close", "Q","0","all",,,,"T")/100,"")</f>
        <v>-0.11531437516305752</v>
      </c>
      <c r="L374" s="4">
        <f>IFERROR(RTD("cqg.rtd",,"StudyData",A374, "PCB","BaseType=Index,Index=1", "Close", "A","0","all",,,,"T")/100,"")</f>
        <v>-0.3487612828884194</v>
      </c>
      <c r="M374" s="6">
        <f>RTD("cqg.rtd", ,"ContractData",A374, "T_CVol",, "T")</f>
        <v>716232.77554499998</v>
      </c>
      <c r="N374" s="8">
        <f xml:space="preserve"> IFERROR(M374/RTD("cqg.rtd",,"StudyData", $A374, "MA", "InputChoice=Vol,MAType=Sim,Period=21", "MA","D","-1","all",,,,"T"),"")</f>
        <v>0.18196832251810383</v>
      </c>
      <c r="O374" s="9">
        <f>IFERROR(D374/RTD("cqg.rtd",,"StudyData","ATR("&amp;A374&amp;",MAType:=Sim,Period:=21)","Bar",, "Close", "D",,,,,,"T"),"")</f>
        <v>-0.37146635807264217</v>
      </c>
      <c r="P374" s="10">
        <f xml:space="preserve"> RTD("cqg.rtd",,"StudyData", $A374, "MA", "InputChoice=Close,MAType=Sim,Period=21", "MA","D",,"all",,,,"T")</f>
        <v>66.456190476200007</v>
      </c>
      <c r="Q374" s="2">
        <f xml:space="preserve"> RTD("cqg.rtd",,"StudyData",$A374, "StdDev", "InputChoice=Close,Period1=21", "STDDEV","D",,"all",,,,"T")</f>
        <v>4.0105283777</v>
      </c>
      <c r="R374" s="2">
        <f t="shared" si="6"/>
        <v>0.34005731797916672</v>
      </c>
    </row>
    <row r="375" spans="1:18" x14ac:dyDescent="0.3">
      <c r="A375" t="s">
        <v>428</v>
      </c>
      <c r="B375" t="str">
        <f>PROPER(RTD("cqg.rtd", ,"ContractData",A375, "LongDescription",, "T"))</f>
        <v>Pinnacle West Captl Corp</v>
      </c>
      <c r="C375" s="2">
        <f>RTD("cqg.rtd", ,"ContractData",A375, "LastTrade",, "T")</f>
        <v>99.23</v>
      </c>
      <c r="D375" s="2">
        <f>RTD("cqg.rtd", ,"ContractData",A375, "NetLastTrade",, "T")</f>
        <v>-1.7999999999999972</v>
      </c>
      <c r="E375" s="4">
        <f>IFERROR(RTD("cqg.rtd", ,"ContractData",A375, "PerCentNetLastTrade",, "T")/100,"")</f>
        <v>-1.7816490151440167E-2</v>
      </c>
      <c r="F375" s="2">
        <f>RTD("cqg.rtd", ,"ContractData",A375, "Open",, "T")</f>
        <v>100.45</v>
      </c>
      <c r="G375" s="2">
        <f>RTD("cqg.rtd", ,"ContractData",A375, "High",, "T")</f>
        <v>100.45</v>
      </c>
      <c r="H375" s="2">
        <f>RTD("cqg.rtd", ,"ContractData",A375, "Low",, "T")</f>
        <v>99.12</v>
      </c>
      <c r="I375" s="4">
        <f>IFERROR(RTD("cqg.rtd",,"StudyData",A375, "PCB","BaseType=Index,Index=1", "Close", "W","0","all",,,,"T")/100,"")</f>
        <v>-1.7816490151440136E-2</v>
      </c>
      <c r="J375" s="4">
        <f>IFERROR(RTD("cqg.rtd",,"StudyData",A375, "PCB","BaseType=Index,Index=1", "Close", "M","0","all",,,,"T")/100,"")</f>
        <v>-1.7427468066145212E-2</v>
      </c>
      <c r="K375" s="4">
        <f>IFERROR(RTD("cqg.rtd",,"StudyData",A375, "PCB","BaseType=Index,Index=1", "Close", "Q","0","all",,,,"T")/100,"")</f>
        <v>-7.2616822429906497E-2</v>
      </c>
      <c r="L375" s="4">
        <f>IFERROR(RTD("cqg.rtd",,"StudyData",A375, "PCB","BaseType=Index,Index=1", "Close", "A","0","all",,,,"T")/100,"")</f>
        <v>0.11871476888387825</v>
      </c>
      <c r="M375" s="6">
        <f>RTD("cqg.rtd", ,"ContractData",A375, "T_CVol",, "T")</f>
        <v>107241.878367</v>
      </c>
      <c r="N375" s="8">
        <f xml:space="preserve"> IFERROR(M375/RTD("cqg.rtd",,"StudyData", $A375, "MA", "InputChoice=Vol,MAType=Sim,Period=21", "MA","D","-1","all",,,,"T"),"")</f>
        <v>8.4871775899916124E-2</v>
      </c>
      <c r="O375" s="9">
        <f>IFERROR(D375/RTD("cqg.rtd",,"StudyData","ATR("&amp;A375&amp;",MAType:=Sim,Period:=21)","Bar",, "Close", "D",,,,,,"T"),"")</f>
        <v>-0.80374229216248794</v>
      </c>
      <c r="P375" s="10">
        <f xml:space="preserve"> RTD("cqg.rtd",,"StudyData", $A375, "MA", "InputChoice=Close,MAType=Sim,Period=21", "MA","D",,"all",,,,"T")</f>
        <v>104.36190476190001</v>
      </c>
      <c r="Q375" s="2">
        <f xml:space="preserve"> RTD("cqg.rtd",,"StudyData",$A375, "StdDev", "InputChoice=Close,Period1=21", "STDDEV","D",,"all",,,,"T")</f>
        <v>3.1021369271000001</v>
      </c>
      <c r="R375" s="2">
        <f t="shared" si="6"/>
        <v>-1.6543127793838261</v>
      </c>
    </row>
    <row r="376" spans="1:18" x14ac:dyDescent="0.3">
      <c r="A376" t="s">
        <v>429</v>
      </c>
      <c r="B376" t="str">
        <f>PROPER(RTD("cqg.rtd", ,"ContractData",A376, "LongDescription",, "T"))</f>
        <v>Insulet Corporation</v>
      </c>
      <c r="C376" s="2">
        <f>RTD("cqg.rtd", ,"ContractData",A376, "LastTrade",, "T")</f>
        <v>143.07</v>
      </c>
      <c r="D376" s="2">
        <f>RTD("cqg.rtd", ,"ContractData",A376, "NetLastTrade",, "T")</f>
        <v>1.8999999999999773</v>
      </c>
      <c r="E376" s="4">
        <f>IFERROR(RTD("cqg.rtd", ,"ContractData",A376, "PerCentNetLastTrade",, "T")/100,"")</f>
        <v>1.3458950201884251E-2</v>
      </c>
      <c r="F376" s="2">
        <f>RTD("cqg.rtd", ,"ContractData",A376, "Open",, "T")</f>
        <v>140.55000000000001</v>
      </c>
      <c r="G376" s="2">
        <f>RTD("cqg.rtd", ,"ContractData",A376, "High",, "T")</f>
        <v>143.94</v>
      </c>
      <c r="H376" s="2">
        <f>RTD("cqg.rtd", ,"ContractData",A376, "Low",, "T")</f>
        <v>140.34</v>
      </c>
      <c r="I376" s="4">
        <f>IFERROR(RTD("cqg.rtd",,"StudyData",A376, "PCB","BaseType=Index,Index=1", "Close", "W","0","all",,,,"T")/100,"")</f>
        <v>1.345895020188409E-2</v>
      </c>
      <c r="J376" s="4">
        <f>IFERROR(RTD("cqg.rtd",,"StudyData",A376, "PCB","BaseType=Index,Index=1", "Close", "M","0","all",,,,"T")/100,"")</f>
        <v>-0.13474448140308437</v>
      </c>
      <c r="K376" s="4">
        <f>IFERROR(RTD("cqg.rtd",,"StudyData",A376, "PCB","BaseType=Index,Index=1", "Close", "Q","0","all",,,,"T")/100,"")</f>
        <v>-6.0295566502463094E-2</v>
      </c>
      <c r="L376" s="4">
        <f>IFERROR(RTD("cqg.rtd",,"StudyData",A376, "PCB","BaseType=Index,Index=1", "Close", "A","0","all",,,,"T")/100,"")</f>
        <v>-0.49665775401069523</v>
      </c>
      <c r="M376" s="6">
        <f>RTD("cqg.rtd", ,"ContractData",A376, "T_CVol",, "T")</f>
        <v>418211.84032100003</v>
      </c>
      <c r="N376" s="8">
        <f xml:space="preserve"> IFERROR(M376/RTD("cqg.rtd",,"StudyData", $A376, "MA", "InputChoice=Vol,MAType=Sim,Period=21", "MA","D","-1","all",,,,"T"),"")</f>
        <v>0.24250163399151731</v>
      </c>
      <c r="O376" s="9">
        <f>IFERROR(D376/RTD("cqg.rtd",,"StudyData","ATR("&amp;A376&amp;",MAType:=Sim,Period:=21)","Bar",, "Close", "D",,,,,,"T"),"")</f>
        <v>0.23314245646906681</v>
      </c>
      <c r="P376" s="10">
        <f xml:space="preserve"> RTD("cqg.rtd",,"StudyData", $A376, "MA", "InputChoice=Close,MAType=Sim,Period=21", "MA","D",,"all",,,,"T")</f>
        <v>159.430952381</v>
      </c>
      <c r="Q376" s="2">
        <f xml:space="preserve"> RTD("cqg.rtd",,"StudyData",$A376, "StdDev", "InputChoice=Close,Period1=21", "STDDEV","D",,"all",,,,"T")</f>
        <v>10.4589469126</v>
      </c>
      <c r="R376" s="2">
        <f t="shared" si="6"/>
        <v>-1.5643020772282339</v>
      </c>
    </row>
    <row r="377" spans="1:18" x14ac:dyDescent="0.3">
      <c r="A377" t="s">
        <v>430</v>
      </c>
      <c r="B377" t="str">
        <f>PROPER(RTD("cqg.rtd", ,"ContractData",A377, "LongDescription",, "T"))</f>
        <v>Ppg Industries Inc</v>
      </c>
      <c r="C377" s="2">
        <f>RTD("cqg.rtd", ,"ContractData",A377, "LastTrade",, "T")</f>
        <v>116.54</v>
      </c>
      <c r="D377" s="2">
        <f>RTD("cqg.rtd", ,"ContractData",A377, "NetLastTrade",, "T")</f>
        <v>-3.1799999999999926</v>
      </c>
      <c r="E377" s="4">
        <f>IFERROR(RTD("cqg.rtd", ,"ContractData",A377, "PerCentNetLastTrade",, "T")/100,"")</f>
        <v>-2.656197794854661E-2</v>
      </c>
      <c r="F377" s="2">
        <f>RTD("cqg.rtd", ,"ContractData",A377, "Open",, "T")</f>
        <v>117.72</v>
      </c>
      <c r="G377" s="2">
        <f>RTD("cqg.rtd", ,"ContractData",A377, "High",, "T")</f>
        <v>119.06</v>
      </c>
      <c r="H377" s="2">
        <f>RTD("cqg.rtd", ,"ContractData",A377, "Low",, "T")</f>
        <v>115.93</v>
      </c>
      <c r="I377" s="4">
        <f>IFERROR(RTD("cqg.rtd",,"StudyData",A377, "PCB","BaseType=Index,Index=1", "Close", "W","0","all",,,,"T")/100,"")</f>
        <v>-2.6561977948546547E-2</v>
      </c>
      <c r="J377" s="4">
        <f>IFERROR(RTD("cqg.rtd",,"StudyData",A377, "PCB","BaseType=Index,Index=1", "Close", "M","0","all",,,,"T")/100,"")</f>
        <v>5.4469779225479645E-2</v>
      </c>
      <c r="K377" s="4">
        <f>IFERROR(RTD("cqg.rtd",,"StudyData",A377, "PCB","BaseType=Index,Index=1", "Close", "Q","0","all",,,,"T")/100,"")</f>
        <v>-3.9162338197707973E-2</v>
      </c>
      <c r="L377" s="4">
        <f>IFERROR(RTD("cqg.rtd",,"StudyData",A377, "PCB","BaseType=Index,Index=1", "Close", "A","0","all",,,,"T")/100,"")</f>
        <v>0.13741948077298458</v>
      </c>
      <c r="M377" s="6">
        <f>RTD("cqg.rtd", ,"ContractData",A377, "T_CVol",, "T")</f>
        <v>276072.48855399998</v>
      </c>
      <c r="N377" s="8">
        <f xml:space="preserve"> IFERROR(M377/RTD("cqg.rtd",,"StudyData", $A377, "MA", "InputChoice=Vol,MAType=Sim,Period=21", "MA","D","-1","all",,,,"T"),"")</f>
        <v>0.1446517756545283</v>
      </c>
      <c r="O377" s="9">
        <f>IFERROR(D377/RTD("cqg.rtd",,"StudyData","ATR("&amp;A377&amp;",MAType:=Sim,Period:=21)","Bar",, "Close", "D",,,,,,"T"),"")</f>
        <v>-0.87009771986063544</v>
      </c>
      <c r="P377" s="10">
        <f xml:space="preserve"> RTD("cqg.rtd",,"StudyData", $A377, "MA", "InputChoice=Close,MAType=Sim,Period=21", "MA","D",,"all",,,,"T")</f>
        <v>115.9342857143</v>
      </c>
      <c r="Q377" s="2">
        <f xml:space="preserve"> RTD("cqg.rtd",,"StudyData",$A377, "StdDev", "InputChoice=Close,Period1=21", "STDDEV","D",,"all",,,,"T")</f>
        <v>2.5247452892000002</v>
      </c>
      <c r="R377" s="2">
        <f t="shared" si="6"/>
        <v>0.23991104698404322</v>
      </c>
    </row>
    <row r="378" spans="1:18" x14ac:dyDescent="0.3">
      <c r="A378" t="s">
        <v>431</v>
      </c>
      <c r="B378" t="str">
        <f>PROPER(RTD("cqg.rtd", ,"ContractData",A378, "LongDescription",, "T"))</f>
        <v>Ppl Corp</v>
      </c>
      <c r="C378" s="2">
        <f>RTD("cqg.rtd", ,"ContractData",A378, "LastTrade",, "T")</f>
        <v>35.03</v>
      </c>
      <c r="D378" s="2">
        <f>RTD("cqg.rtd", ,"ContractData",A378, "NetLastTrade",, "T")</f>
        <v>-0.42999999999999972</v>
      </c>
      <c r="E378" s="4">
        <f>IFERROR(RTD("cqg.rtd", ,"ContractData",A378, "PerCentNetLastTrade",, "T")/100,"")</f>
        <v>-1.2126339537507049E-2</v>
      </c>
      <c r="F378" s="2">
        <f>RTD("cqg.rtd", ,"ContractData",A378, "Open",, "T")</f>
        <v>35.200000000000003</v>
      </c>
      <c r="G378" s="2">
        <f>RTD("cqg.rtd", ,"ContractData",A378, "High",, "T")</f>
        <v>35.4</v>
      </c>
      <c r="H378" s="2">
        <f>RTD("cqg.rtd", ,"ContractData",A378, "Low",, "T")</f>
        <v>34.950000000000003</v>
      </c>
      <c r="I378" s="4">
        <f>IFERROR(RTD("cqg.rtd",,"StudyData",A378, "PCB","BaseType=Index,Index=1", "Close", "W","0","all",,,,"T")/100,"")</f>
        <v>-1.212633953750704E-2</v>
      </c>
      <c r="J378" s="4">
        <f>IFERROR(RTD("cqg.rtd",,"StudyData",A378, "PCB","BaseType=Index,Index=1", "Close", "M","0","all",,,,"T")/100,"")</f>
        <v>-5.1121840386253829E-3</v>
      </c>
      <c r="K378" s="4">
        <f>IFERROR(RTD("cqg.rtd",,"StudyData",A378, "PCB","BaseType=Index,Index=1", "Close", "Q","0","all",,,,"T")/100,"")</f>
        <v>-3.6313617606602483E-2</v>
      </c>
      <c r="L378" s="4">
        <f>IFERROR(RTD("cqg.rtd",,"StudyData",A378, "PCB","BaseType=Index,Index=1", "Close", "A","0","all",,,,"T")/100,"")</f>
        <v>2.8555111364928642E-4</v>
      </c>
      <c r="M378" s="6">
        <f>RTD("cqg.rtd", ,"ContractData",A378, "T_CVol",, "T")</f>
        <v>3120341.4383379999</v>
      </c>
      <c r="N378" s="8">
        <f xml:space="preserve"> IFERROR(M378/RTD("cqg.rtd",,"StudyData", $A378, "MA", "InputChoice=Vol,MAType=Sim,Period=21", "MA","D","-1","all",,,,"T"),"")</f>
        <v>0.42057790003050238</v>
      </c>
      <c r="O378" s="9">
        <f>IFERROR(D378/RTD("cqg.rtd",,"StudyData","ATR("&amp;A378&amp;",MAType:=Sim,Period:=21)","Bar",, "Close", "D",,,,,,"T"),"")</f>
        <v>-0.59368836290742188</v>
      </c>
      <c r="P378" s="10">
        <f xml:space="preserve"> RTD("cqg.rtd",,"StudyData", $A378, "MA", "InputChoice=Close,MAType=Sim,Period=21", "MA","D",,"all",,,,"T")</f>
        <v>35.655238095199998</v>
      </c>
      <c r="Q378" s="2">
        <f xml:space="preserve"> RTD("cqg.rtd",,"StudyData",$A378, "StdDev", "InputChoice=Close,Period1=21", "STDDEV","D",,"all",,,,"T")</f>
        <v>0.4941237463</v>
      </c>
      <c r="R378" s="2">
        <f t="shared" si="6"/>
        <v>-1.2653471926451245</v>
      </c>
    </row>
    <row r="379" spans="1:18" x14ac:dyDescent="0.3">
      <c r="A379" t="s">
        <v>432</v>
      </c>
      <c r="B379" t="str">
        <f>PROPER(RTD("cqg.rtd", ,"ContractData",A379, "LongDescription",, "T"))</f>
        <v>Prudential Financial Inc</v>
      </c>
      <c r="C379" s="2">
        <f>RTD("cqg.rtd", ,"ContractData",A379, "LastTrade",, "T")</f>
        <v>122.02</v>
      </c>
      <c r="D379" s="2">
        <f>RTD("cqg.rtd", ,"ContractData",A379, "NetLastTrade",, "T")</f>
        <v>0.73999999999999488</v>
      </c>
      <c r="E379" s="4">
        <f>IFERROR(RTD("cqg.rtd", ,"ContractData",A379, "PerCentNetLastTrade",, "T")/100,"")</f>
        <v>6.1015831134564645E-3</v>
      </c>
      <c r="F379" s="2">
        <f>RTD("cqg.rtd", ,"ContractData",A379, "Open",, "T")</f>
        <v>120.54</v>
      </c>
      <c r="G379" s="2">
        <f>RTD("cqg.rtd", ,"ContractData",A379, "High",, "T")</f>
        <v>122.26</v>
      </c>
      <c r="H379" s="2">
        <f>RTD("cqg.rtd", ,"ContractData",A379, "Low",, "T")</f>
        <v>120.54</v>
      </c>
      <c r="I379" s="4">
        <f>IFERROR(RTD("cqg.rtd",,"StudyData",A379, "PCB","BaseType=Index,Index=1", "Close", "W","0","all",,,,"T")/100,"")</f>
        <v>6.101583113456422E-3</v>
      </c>
      <c r="J379" s="4">
        <f>IFERROR(RTD("cqg.rtd",,"StudyData",A379, "PCB","BaseType=Index,Index=1", "Close", "M","0","all",,,,"T")/100,"")</f>
        <v>-4.9148099606817074E-4</v>
      </c>
      <c r="K379" s="4">
        <f>IFERROR(RTD("cqg.rtd",,"StudyData",A379, "PCB","BaseType=Index,Index=1", "Close", "Q","0","all",,,,"T")/100,"")</f>
        <v>0.13054757713332704</v>
      </c>
      <c r="L379" s="4">
        <f>IFERROR(RTD("cqg.rtd",,"StudyData",A379, "PCB","BaseType=Index,Index=1", "Close", "A","0","all",,,,"T")/100,"")</f>
        <v>8.097094259390504E-2</v>
      </c>
      <c r="M379" s="6">
        <f>RTD("cqg.rtd", ,"ContractData",A379, "T_CVol",, "T")</f>
        <v>312501.02225099999</v>
      </c>
      <c r="N379" s="8">
        <f xml:space="preserve"> IFERROR(M379/RTD("cqg.rtd",,"StudyData", $A379, "MA", "InputChoice=Vol,MAType=Sim,Period=21", "MA","D","-1","all",,,,"T"),"")</f>
        <v>0.15588758736710892</v>
      </c>
      <c r="O379" s="9">
        <f>IFERROR(D379/RTD("cqg.rtd",,"StudyData","ATR("&amp;A379&amp;",MAType:=Sim,Period:=21)","Bar",, "Close", "D",,,,,,"T"),"")</f>
        <v>0.28218630833279496</v>
      </c>
      <c r="P379" s="10">
        <f xml:space="preserve"> RTD("cqg.rtd",,"StudyData", $A379, "MA", "InputChoice=Close,MAType=Sim,Period=21", "MA","D",,"all",,,,"T")</f>
        <v>120.06238095240001</v>
      </c>
      <c r="Q379" s="2">
        <f xml:space="preserve"> RTD("cqg.rtd",,"StudyData",$A379, "StdDev", "InputChoice=Close,Period1=21", "STDDEV","D",,"all",,,,"T")</f>
        <v>2.6699258145</v>
      </c>
      <c r="R379" s="2">
        <f t="shared" si="6"/>
        <v>0.73321102667663307</v>
      </c>
    </row>
    <row r="380" spans="1:18" x14ac:dyDescent="0.3">
      <c r="A380" t="s">
        <v>433</v>
      </c>
      <c r="B380" t="str">
        <f>PROPER(RTD("cqg.rtd", ,"ContractData",A380, "LongDescription",, "T"))</f>
        <v>Public Storage Inc</v>
      </c>
      <c r="C380" s="2">
        <f>RTD("cqg.rtd", ,"ContractData",A380, "LastTrade",, "T")</f>
        <v>321.8</v>
      </c>
      <c r="D380" s="2">
        <f>RTD("cqg.rtd", ,"ContractData",A380, "NetLastTrade",, "T")</f>
        <v>-6.6000000000000227</v>
      </c>
      <c r="E380" s="4">
        <f>IFERROR(RTD("cqg.rtd", ,"ContractData",A380, "PerCentNetLastTrade",, "T")/100,"")</f>
        <v>-2.0097442143727159E-2</v>
      </c>
      <c r="F380" s="2">
        <f>RTD("cqg.rtd", ,"ContractData",A380, "Open",, "T")</f>
        <v>323.95</v>
      </c>
      <c r="G380" s="2">
        <f>RTD("cqg.rtd", ,"ContractData",A380, "High",, "T")</f>
        <v>327</v>
      </c>
      <c r="H380" s="2">
        <f>RTD("cqg.rtd", ,"ContractData",A380, "Low",, "T")</f>
        <v>319.97000000000003</v>
      </c>
      <c r="I380" s="4">
        <f>IFERROR(RTD("cqg.rtd",,"StudyData",A380, "PCB","BaseType=Index,Index=1", "Close", "W","0","all",,,,"T")/100,"")</f>
        <v>-2.0097442143727232E-2</v>
      </c>
      <c r="J380" s="4">
        <f>IFERROR(RTD("cqg.rtd",,"StudyData",A380, "PCB","BaseType=Index,Index=1", "Close", "M","0","all",,,,"T")/100,"")</f>
        <v>-7.3109788074158756E-3</v>
      </c>
      <c r="K380" s="4">
        <f>IFERROR(RTD("cqg.rtd",,"StudyData",A380, "PCB","BaseType=Index,Index=1", "Close", "Q","0","all",,,,"T")/100,"")</f>
        <v>1.0964154440639657E-2</v>
      </c>
      <c r="L380" s="4">
        <f>IFERROR(RTD("cqg.rtd",,"StudyData",A380, "PCB","BaseType=Index,Index=1", "Close", "A","0","all",,,,"T")/100,"")</f>
        <v>0.24007707129094416</v>
      </c>
      <c r="M380" s="6">
        <f>RTD("cqg.rtd", ,"ContractData",A380, "T_CVol",, "T")</f>
        <v>150229.944758</v>
      </c>
      <c r="N380" s="8">
        <f xml:space="preserve"> IFERROR(M380/RTD("cqg.rtd",,"StudyData", $A380, "MA", "InputChoice=Vol,MAType=Sim,Period=21", "MA","D","-1","all",,,,"T"),"")</f>
        <v>0.11592089478495197</v>
      </c>
      <c r="O380" s="9">
        <f>IFERROR(D380/RTD("cqg.rtd",,"StudyData","ATR("&amp;A380&amp;",MAType:=Sim,Period:=21)","Bar",, "Close", "D",,,,,,"T"),"")</f>
        <v>-0.79682649188963639</v>
      </c>
      <c r="P380" s="10">
        <f xml:space="preserve"> RTD("cqg.rtd",,"StudyData", $A380, "MA", "InputChoice=Close,MAType=Sim,Period=21", "MA","D",,"all",,,,"T")</f>
        <v>321.6647619048</v>
      </c>
      <c r="Q380" s="2">
        <f xml:space="preserve"> RTD("cqg.rtd",,"StudyData",$A380, "StdDev", "InputChoice=Close,Period1=21", "STDDEV","D",,"all",,,,"T")</f>
        <v>5.8398235615000003</v>
      </c>
      <c r="R380" s="2">
        <f t="shared" si="6"/>
        <v>2.3157907730567136E-2</v>
      </c>
    </row>
    <row r="381" spans="1:18" x14ac:dyDescent="0.3">
      <c r="A381" t="s">
        <v>434</v>
      </c>
      <c r="B381" t="str">
        <f>PROPER(RTD("cqg.rtd", ,"ContractData",A381, "LongDescription",, "T"))</f>
        <v>Paramount Skydn B</v>
      </c>
      <c r="C381" s="2">
        <f>RTD("cqg.rtd", ,"ContractData",A381, "LastTrade",, "T")</f>
        <v>9.07</v>
      </c>
      <c r="D381" s="2">
        <f>RTD("cqg.rtd", ,"ContractData",A381, "NetLastTrade",, "T")</f>
        <v>-0.11999999999999922</v>
      </c>
      <c r="E381" s="4">
        <f>IFERROR(RTD("cqg.rtd", ,"ContractData",A381, "PerCentNetLastTrade",, "T")/100,"")</f>
        <v>-1.3057671381936888E-2</v>
      </c>
      <c r="F381" s="2">
        <f>RTD("cqg.rtd", ,"ContractData",A381, "Open",, "T")</f>
        <v>9.1300000000000008</v>
      </c>
      <c r="G381" s="2">
        <f>RTD("cqg.rtd", ,"ContractData",A381, "High",, "T")</f>
        <v>9.26</v>
      </c>
      <c r="H381" s="2">
        <f>RTD("cqg.rtd", ,"ContractData",A381, "Low",, "T")</f>
        <v>9</v>
      </c>
      <c r="I381" s="4">
        <f>IFERROR(RTD("cqg.rtd",,"StudyData",A381, "PCB","BaseType=Index,Index=1", "Close", "W","0","all",,,,"T")/100,"")</f>
        <v>-1.3057671381936803E-2</v>
      </c>
      <c r="J381" s="4">
        <f>IFERROR(RTD("cqg.rtd",,"StudyData",A381, "PCB","BaseType=Index,Index=1", "Close", "M","0","all",,,,"T")/100,"")</f>
        <v>0.13944723618090457</v>
      </c>
      <c r="K381" s="4">
        <f>IFERROR(RTD("cqg.rtd",,"StudyData",A381, "PCB","BaseType=Index,Index=1", "Close", "Q","0","all",,,,"T")/100,"")</f>
        <v>-8.0121703853955298E-2</v>
      </c>
      <c r="L381" s="4">
        <f>IFERROR(RTD("cqg.rtd",,"StudyData",A381, "PCB","BaseType=Index,Index=1", "Close", "A","0","all",,,,"T")/100,"")</f>
        <v>-0.32313432835820899</v>
      </c>
      <c r="M381" s="6">
        <f>RTD("cqg.rtd", ,"ContractData",A381, "T_CVol",, "T")</f>
        <v>2679294.0814419999</v>
      </c>
      <c r="N381" s="8">
        <f xml:space="preserve"> IFERROR(M381/RTD("cqg.rtd",,"StudyData", $A381, "MA", "InputChoice=Vol,MAType=Sim,Period=21", "MA","D","-1","all",,,,"T"),"")</f>
        <v>0.2229254306128676</v>
      </c>
      <c r="O381" s="9">
        <f>IFERROR(D381/RTD("cqg.rtd",,"StudyData","ATR("&amp;A381&amp;",MAType:=Sim,Period:=21)","Bar",, "Close", "D",,,,,,"T"),"")</f>
        <v>-0.32349165592766266</v>
      </c>
      <c r="P381" s="10">
        <f xml:space="preserve"> RTD("cqg.rtd",,"StudyData", $A381, "MA", "InputChoice=Close,MAType=Sim,Period=21", "MA","D",,"all",,,,"T")</f>
        <v>8.6138095238000005</v>
      </c>
      <c r="Q381" s="2">
        <f xml:space="preserve"> RTD("cqg.rtd",,"StudyData",$A381, "StdDev", "InputChoice=Close,Period1=21", "STDDEV","D",,"all",,,,"T")</f>
        <v>0.49612283610000002</v>
      </c>
      <c r="R381" s="2">
        <f t="shared" si="6"/>
        <v>0.91951114322028227</v>
      </c>
    </row>
    <row r="382" spans="1:18" x14ac:dyDescent="0.3">
      <c r="A382" t="s">
        <v>435</v>
      </c>
      <c r="B382" t="str">
        <f>PROPER(RTD("cqg.rtd", ,"ContractData",A382, "LongDescription",, "T"))</f>
        <v>Phillips 66 Common Stock</v>
      </c>
      <c r="C382" s="2">
        <f>RTD("cqg.rtd", ,"ContractData",A382, "LastTrade",, "T")</f>
        <v>212.09</v>
      </c>
      <c r="D382" s="2">
        <f>RTD("cqg.rtd", ,"ContractData",A382, "NetLastTrade",, "T")</f>
        <v>8.1800000000000068</v>
      </c>
      <c r="E382" s="4">
        <f>IFERROR(RTD("cqg.rtd", ,"ContractData",A382, "PerCentNetLastTrade",, "T")/100,"")</f>
        <v>4.0115737335098815E-2</v>
      </c>
      <c r="F382" s="2">
        <f>RTD("cqg.rtd", ,"ContractData",A382, "Open",, "T")</f>
        <v>207.91</v>
      </c>
      <c r="G382" s="2">
        <f>RTD("cqg.rtd", ,"ContractData",A382, "High",, "T")</f>
        <v>212.22</v>
      </c>
      <c r="H382" s="2">
        <f>RTD("cqg.rtd", ,"ContractData",A382, "Low",, "T")</f>
        <v>206.97</v>
      </c>
      <c r="I382" s="4">
        <f>IFERROR(RTD("cqg.rtd",,"StudyData",A382, "PCB","BaseType=Index,Index=1", "Close", "W","0","all",,,,"T")/100,"")</f>
        <v>4.011573733509885E-2</v>
      </c>
      <c r="J382" s="4">
        <f>IFERROR(RTD("cqg.rtd",,"StudyData",A382, "PCB","BaseType=Index,Index=1", "Close", "M","0","all",,,,"T")/100,"")</f>
        <v>1.9368858654572778E-3</v>
      </c>
      <c r="K382" s="4">
        <f>IFERROR(RTD("cqg.rtd",,"StudyData",A382, "PCB","BaseType=Index,Index=1", "Close", "Q","0","all",,,,"T")/100,"")</f>
        <v>0.25459923099674642</v>
      </c>
      <c r="L382" s="4">
        <f>IFERROR(RTD("cqg.rtd",,"StudyData",A382, "PCB","BaseType=Index,Index=1", "Close", "A","0","all",,,,"T")/100,"")</f>
        <v>0.6435988840669562</v>
      </c>
      <c r="M382" s="6">
        <f>RTD("cqg.rtd", ,"ContractData",A382, "T_CVol",, "T")</f>
        <v>507629.43479199999</v>
      </c>
      <c r="N382" s="8">
        <f xml:space="preserve"> IFERROR(M382/RTD("cqg.rtd",,"StudyData", $A382, "MA", "InputChoice=Vol,MAType=Sim,Period=21", "MA","D","-1","all",,,,"T"),"")</f>
        <v>0.19573867730597388</v>
      </c>
      <c r="O382" s="9">
        <f>IFERROR(D382/RTD("cqg.rtd",,"StudyData","ATR("&amp;A382&amp;",MAType:=Sim,Period:=21)","Bar",, "Close", "D",,,,,,"T"),"")</f>
        <v>1.2177796682340576</v>
      </c>
      <c r="P382" s="10">
        <f xml:space="preserve"> RTD("cqg.rtd",,"StudyData", $A382, "MA", "InputChoice=Close,MAType=Sim,Period=21", "MA","D",,"all",,,,"T")</f>
        <v>206.1533333333</v>
      </c>
      <c r="Q382" s="2">
        <f xml:space="preserve"> RTD("cqg.rtd",,"StudyData",$A382, "StdDev", "InputChoice=Close,Period1=21", "STDDEV","D",,"all",,,,"T")</f>
        <v>4.2991996302000004</v>
      </c>
      <c r="R382" s="2">
        <f t="shared" si="6"/>
        <v>1.3808771811844964</v>
      </c>
    </row>
    <row r="383" spans="1:18" x14ac:dyDescent="0.3">
      <c r="A383" t="s">
        <v>436</v>
      </c>
      <c r="B383" t="str">
        <f>PROPER(RTD("cqg.rtd", ,"ContractData",A383, "LongDescription",, "T"))</f>
        <v>Ptc Inc.</v>
      </c>
      <c r="C383" s="2">
        <f>RTD("cqg.rtd", ,"ContractData",A383, "LastTrade",, "T")</f>
        <v>151.47999999999999</v>
      </c>
      <c r="D383" s="2">
        <f>RTD("cqg.rtd", ,"ContractData",A383, "NetLastTrade",, "T")</f>
        <v>3.7699999999999818</v>
      </c>
      <c r="E383" s="4">
        <f>IFERROR(RTD("cqg.rtd", ,"ContractData",A383, "PerCentNetLastTrade",, "T")/100,"")</f>
        <v>2.5522984225847947E-2</v>
      </c>
      <c r="F383" s="2">
        <f>RTD("cqg.rtd", ,"ContractData",A383, "Open",, "T")</f>
        <v>146.09</v>
      </c>
      <c r="G383" s="2">
        <f>RTD("cqg.rtd", ,"ContractData",A383, "High",, "T")</f>
        <v>152.21</v>
      </c>
      <c r="H383" s="2">
        <f>RTD("cqg.rtd", ,"ContractData",A383, "Low",, "T")</f>
        <v>146.09</v>
      </c>
      <c r="I383" s="4">
        <f>IFERROR(RTD("cqg.rtd",,"StudyData",A383, "PCB","BaseType=Index,Index=1", "Close", "W","0","all",,,,"T")/100,"")</f>
        <v>2.5522984225847818E-2</v>
      </c>
      <c r="J383" s="4">
        <f>IFERROR(RTD("cqg.rtd",,"StudyData",A383, "PCB","BaseType=Index,Index=1", "Close", "M","0","all",,,,"T")/100,"")</f>
        <v>0.10408163265306103</v>
      </c>
      <c r="K383" s="4">
        <f>IFERROR(RTD("cqg.rtd",,"StudyData",A383, "PCB","BaseType=Index,Index=1", "Close", "Q","0","all",,,,"T")/100,"")</f>
        <v>0.33333333333333326</v>
      </c>
      <c r="L383" s="4">
        <f>IFERROR(RTD("cqg.rtd",,"StudyData",A383, "PCB","BaseType=Index,Index=1", "Close", "A","0","all",,,,"T")/100,"")</f>
        <v>-0.13047471442511921</v>
      </c>
      <c r="M383" s="6">
        <f>RTD("cqg.rtd", ,"ContractData",A383, "T_CVol",, "T")</f>
        <v>343151.54239700001</v>
      </c>
      <c r="N383" s="8">
        <f xml:space="preserve"> IFERROR(M383/RTD("cqg.rtd",,"StudyData", $A383, "MA", "InputChoice=Vol,MAType=Sim,Period=21", "MA","D","-1","all",,,,"T"),"")</f>
        <v>0.21131478434070239</v>
      </c>
      <c r="O383" s="9">
        <f>IFERROR(D383/RTD("cqg.rtd",,"StudyData","ATR("&amp;A383&amp;",MAType:=Sim,Period:=21)","Bar",, "Close", "D",,,,,,"T"),"")</f>
        <v>0.66691938336618128</v>
      </c>
      <c r="P383" s="10">
        <f xml:space="preserve"> RTD("cqg.rtd",,"StudyData", $A383, "MA", "InputChoice=Close,MAType=Sim,Period=21", "MA","D",,"all",,,,"T")</f>
        <v>130.4780952381</v>
      </c>
      <c r="Q383" s="2">
        <f xml:space="preserve"> RTD("cqg.rtd",,"StudyData",$A383, "StdDev", "InputChoice=Close,Period1=21", "STDDEV","D",,"all",,,,"T")</f>
        <v>10.919766968999999</v>
      </c>
      <c r="R383" s="2">
        <f t="shared" si="6"/>
        <v>1.9232923945650175</v>
      </c>
    </row>
    <row r="384" spans="1:18" x14ac:dyDescent="0.3">
      <c r="A384" t="s">
        <v>437</v>
      </c>
      <c r="B384" t="str">
        <f>PROPER(RTD("cqg.rtd", ,"ContractData",A384, "LongDescription",, "T"))</f>
        <v>Quanta Services Inc</v>
      </c>
      <c r="C384" s="2">
        <f>RTD("cqg.rtd", ,"ContractData",A384, "LastTrade",, "T")</f>
        <v>665.71</v>
      </c>
      <c r="D384" s="2">
        <f>RTD("cqg.rtd", ,"ContractData",A384, "NetLastTrade",, "T")</f>
        <v>-6.1499999999999773</v>
      </c>
      <c r="E384" s="4">
        <f>IFERROR(RTD("cqg.rtd", ,"ContractData",A384, "PerCentNetLastTrade",, "T")/100,"")</f>
        <v>-9.1536927336052162E-3</v>
      </c>
      <c r="F384" s="2">
        <f>RTD("cqg.rtd", ,"ContractData",A384, "Open",, "T")</f>
        <v>680.02</v>
      </c>
      <c r="G384" s="2">
        <f>RTD("cqg.rtd", ,"ContractData",A384, "High",, "T")</f>
        <v>682.5</v>
      </c>
      <c r="H384" s="2">
        <f>RTD("cqg.rtd", ,"ContractData",A384, "Low",, "T")</f>
        <v>663.59</v>
      </c>
      <c r="I384" s="4">
        <f>IFERROR(RTD("cqg.rtd",,"StudyData",A384, "PCB","BaseType=Index,Index=1", "Close", "W","0","all",,,,"T")/100,"")</f>
        <v>-9.1536927336051815E-3</v>
      </c>
      <c r="J384" s="4">
        <f>IFERROR(RTD("cqg.rtd",,"StudyData",A384, "PCB","BaseType=Index,Index=1", "Close", "M","0","all",,,,"T")/100,"")</f>
        <v>-2.47242867417882E-3</v>
      </c>
      <c r="K384" s="4">
        <f>IFERROR(RTD("cqg.rtd",,"StudyData",A384, "PCB","BaseType=Index,Index=1", "Close", "Q","0","all",,,,"T")/100,"")</f>
        <v>-7.5454141436586755E-2</v>
      </c>
      <c r="L384" s="4">
        <f>IFERROR(RTD("cqg.rtd",,"StudyData",A384, "PCB","BaseType=Index,Index=1", "Close", "A","0","all",,,,"T")/100,"")</f>
        <v>0.57728758944225955</v>
      </c>
      <c r="M384" s="6">
        <f>RTD("cqg.rtd", ,"ContractData",A384, "T_CVol",, "T")</f>
        <v>166499.49113800001</v>
      </c>
      <c r="N384" s="8">
        <f xml:space="preserve"> IFERROR(M384/RTD("cqg.rtd",,"StudyData", $A384, "MA", "InputChoice=Vol,MAType=Sim,Period=21", "MA","D","-1","all",,,,"T"),"")</f>
        <v>0.14674539985487633</v>
      </c>
      <c r="O384" s="9">
        <f>IFERROR(D384/RTD("cqg.rtd",,"StudyData","ATR("&amp;A384&amp;",MAType:=Sim,Period:=21)","Bar",, "Close", "D",,,,,,"T"),"")</f>
        <v>-0.2000123894627302</v>
      </c>
      <c r="P384" s="10">
        <f xml:space="preserve"> RTD("cqg.rtd",,"StudyData", $A384, "MA", "InputChoice=Close,MAType=Sim,Period=21", "MA","D",,"all",,,,"T")</f>
        <v>646.06142857140003</v>
      </c>
      <c r="Q384" s="2">
        <f xml:space="preserve"> RTD("cqg.rtd",,"StudyData",$A384, "StdDev", "InputChoice=Close,Period1=21", "STDDEV","D",,"all",,,,"T")</f>
        <v>30.4955789592</v>
      </c>
      <c r="R384" s="2">
        <f t="shared" si="6"/>
        <v>0.64430885063332655</v>
      </c>
    </row>
    <row r="385" spans="1:18" x14ac:dyDescent="0.3">
      <c r="A385" t="s">
        <v>71</v>
      </c>
      <c r="B385" t="str">
        <f>PROPER(RTD("cqg.rtd", ,"ContractData",A385, "LongDescription",, "T"))</f>
        <v>Paypal Holdings</v>
      </c>
      <c r="C385" s="2">
        <f>RTD("cqg.rtd", ,"ContractData",A385, "LastTrade",, "T")</f>
        <v>58.51</v>
      </c>
      <c r="D385" s="2">
        <f>RTD("cqg.rtd", ,"ContractData",A385, "NetLastTrade",, "T")</f>
        <v>-0.56000000000000227</v>
      </c>
      <c r="E385" s="4">
        <f>IFERROR(RTD("cqg.rtd", ,"ContractData",A385, "PerCentNetLastTrade",, "T")/100,"")</f>
        <v>-9.4802776367022175E-3</v>
      </c>
      <c r="F385" s="2">
        <f>RTD("cqg.rtd", ,"ContractData",A385, "Open",, "T")</f>
        <v>58.33</v>
      </c>
      <c r="G385" s="2">
        <f>RTD("cqg.rtd", ,"ContractData",A385, "High",, "T")</f>
        <v>59</v>
      </c>
      <c r="H385" s="2">
        <f>RTD("cqg.rtd", ,"ContractData",A385, "Low",, "T")</f>
        <v>58.32</v>
      </c>
      <c r="I385" s="4">
        <f>IFERROR(RTD("cqg.rtd",,"StudyData",A385, "PCB","BaseType=Index,Index=1", "Close", "W","0","all",,,,"T")/100,"")</f>
        <v>-9.4802776367022574E-3</v>
      </c>
      <c r="J385" s="4">
        <f>IFERROR(RTD("cqg.rtd",,"StudyData",A385, "PCB","BaseType=Index,Index=1", "Close", "M","0","all",,,,"T")/100,"")</f>
        <v>2.2723300122356179E-2</v>
      </c>
      <c r="K385" s="4">
        <f>IFERROR(RTD("cqg.rtd",,"StudyData",A385, "PCB","BaseType=Index,Index=1", "Close", "Q","0","all",,,,"T")/100,"")</f>
        <v>0.35502547475683177</v>
      </c>
      <c r="L385" s="4">
        <f>IFERROR(RTD("cqg.rtd",,"StudyData",A385, "PCB","BaseType=Index,Index=1", "Close", "A","0","all",,,,"T")/100,"")</f>
        <v>2.2267899965740913E-3</v>
      </c>
      <c r="M385" s="6">
        <f>RTD("cqg.rtd", ,"ContractData",A385, "T_CVol",, "T")</f>
        <v>2216449.6699029999</v>
      </c>
      <c r="N385" s="8">
        <f xml:space="preserve"> IFERROR(M385/RTD("cqg.rtd",,"StudyData", $A385, "MA", "InputChoice=Vol,MAType=Sim,Period=21", "MA","D","-1","all",,,,"T"),"")</f>
        <v>0.11990723408903908</v>
      </c>
      <c r="O385" s="9">
        <f>IFERROR(D385/RTD("cqg.rtd",,"StudyData","ATR("&amp;A385&amp;",MAType:=Sim,Period:=21)","Bar",, "Close", "D",,,,,,"T"),"")</f>
        <v>-0.30246913580713808</v>
      </c>
      <c r="P385" s="10">
        <f xml:space="preserve"> RTD("cqg.rtd",,"StudyData", $A385, "MA", "InputChoice=Close,MAType=Sim,Period=21", "MA","D",,"all",,,,"T")</f>
        <v>56.355238095200001</v>
      </c>
      <c r="Q385" s="2">
        <f xml:space="preserve"> RTD("cqg.rtd",,"StudyData",$A385, "StdDev", "InputChoice=Close,Period1=21", "STDDEV","D",,"all",,,,"T")</f>
        <v>3.1042745016</v>
      </c>
      <c r="R385" s="2">
        <f t="shared" si="6"/>
        <v>0.69412737297857952</v>
      </c>
    </row>
    <row r="386" spans="1:18" x14ac:dyDescent="0.3">
      <c r="A386" t="s">
        <v>438</v>
      </c>
      <c r="B386" t="str">
        <f>PROPER(RTD("cqg.rtd", ,"ContractData",A386, "LongDescription",, "T"))</f>
        <v>Qnity Electronics Inc.</v>
      </c>
      <c r="C386" s="2">
        <f>RTD("cqg.rtd", ,"ContractData",A386, "LastTrade",, "T")</f>
        <v>136.11000000000001</v>
      </c>
      <c r="D386" s="2">
        <f>RTD("cqg.rtd", ,"ContractData",A386, "NetLastTrade",, "T")</f>
        <v>-1.8899999999999864</v>
      </c>
      <c r="E386" s="4">
        <f>IFERROR(RTD("cqg.rtd", ,"ContractData",A386, "PerCentNetLastTrade",, "T")/100,"")</f>
        <v>-1.3695652173913045E-2</v>
      </c>
      <c r="F386" s="2">
        <f>RTD("cqg.rtd", ,"ContractData",A386, "Open",, "T")</f>
        <v>139.18</v>
      </c>
      <c r="G386" s="2">
        <f>RTD("cqg.rtd", ,"ContractData",A386, "High",, "T")</f>
        <v>139.99</v>
      </c>
      <c r="H386" s="2">
        <f>RTD("cqg.rtd", ,"ContractData",A386, "Low",, "T")</f>
        <v>135.13</v>
      </c>
      <c r="I386" s="4">
        <f>IFERROR(RTD("cqg.rtd",,"StudyData",A386, "PCB","BaseType=Index,Index=1", "Close", "W","0","all",,,,"T")/100,"")</f>
        <v>-1.3695652173912944E-2</v>
      </c>
      <c r="J386" s="4">
        <f>IFERROR(RTD("cqg.rtd",,"StudyData",A386, "PCB","BaseType=Index,Index=1", "Close", "M","0","all",,,,"T")/100,"")</f>
        <v>3.7581948467754284E-2</v>
      </c>
      <c r="K386" s="4">
        <f>IFERROR(RTD("cqg.rtd",,"StudyData",A386, "PCB","BaseType=Index,Index=1", "Close", "Q","0","all",,,,"T")/100,"")</f>
        <v>-0.16655440573143096</v>
      </c>
      <c r="L386" s="4">
        <f>IFERROR(RTD("cqg.rtd",,"StudyData",A386, "PCB","BaseType=Index,Index=1", "Close", "A","0","all",,,,"T")/100,"")</f>
        <v>0.66699326393141467</v>
      </c>
      <c r="M386" s="6">
        <f>RTD("cqg.rtd", ,"ContractData",A386, "T_CVol",, "T")</f>
        <v>346445.147283</v>
      </c>
      <c r="N386" s="8">
        <f xml:space="preserve"> IFERROR(M386/RTD("cqg.rtd",,"StudyData", $A386, "MA", "InputChoice=Vol,MAType=Sim,Period=21", "MA","D","-1","all",,,,"T"),"")</f>
        <v>0.17940939842859047</v>
      </c>
      <c r="O386" s="9">
        <f>IFERROR(D386/RTD("cqg.rtd",,"StudyData","ATR("&amp;A386&amp;",MAType:=Sim,Period:=21)","Bar",, "Close", "D",,,,,,"T"),"")</f>
        <v>-0.25634566944241427</v>
      </c>
      <c r="P386" s="10">
        <f xml:space="preserve"> RTD("cqg.rtd",,"StudyData", $A386, "MA", "InputChoice=Close,MAType=Sim,Period=21", "MA","D",,"all",,,,"T")</f>
        <v>135.4552380952</v>
      </c>
      <c r="Q386" s="2">
        <f xml:space="preserve"> RTD("cqg.rtd",,"StudyData",$A386, "StdDev", "InputChoice=Close,Period1=21", "STDDEV","D",,"all",,,,"T")</f>
        <v>4.5353139431000002</v>
      </c>
      <c r="R386" s="2">
        <f t="shared" si="6"/>
        <v>0.14436969811013026</v>
      </c>
    </row>
    <row r="387" spans="1:18" x14ac:dyDescent="0.3">
      <c r="A387" t="s">
        <v>72</v>
      </c>
      <c r="B387" t="str">
        <f>PROPER(RTD("cqg.rtd", ,"ContractData",A387, "LongDescription",, "T"))</f>
        <v>Qualcomm Inc</v>
      </c>
      <c r="C387" s="2">
        <f>RTD("cqg.rtd", ,"ContractData",A387, "LastTrade",, "T")</f>
        <v>164.27</v>
      </c>
      <c r="D387" s="2">
        <f>RTD("cqg.rtd", ,"ContractData",A387, "NetLastTrade",, "T")</f>
        <v>-3.5900000000000034</v>
      </c>
      <c r="E387" s="4">
        <f>IFERROR(RTD("cqg.rtd", ,"ContractData",A387, "PerCentNetLastTrade",, "T")/100,"")</f>
        <v>-2.1386870010723223E-2</v>
      </c>
      <c r="F387" s="2">
        <f>RTD("cqg.rtd", ,"ContractData",A387, "Open",, "T")</f>
        <v>168.15</v>
      </c>
      <c r="G387" s="2">
        <f>RTD("cqg.rtd", ,"ContractData",A387, "High",, "T")</f>
        <v>168.87</v>
      </c>
      <c r="H387" s="2">
        <f>RTD("cqg.rtd", ,"ContractData",A387, "Low",, "T")</f>
        <v>163.11000000000001</v>
      </c>
      <c r="I387" s="4">
        <f>IFERROR(RTD("cqg.rtd",,"StudyData",A387, "PCB","BaseType=Index,Index=1", "Close", "W","0","all",,,,"T")/100,"")</f>
        <v>-2.1386870010723241E-2</v>
      </c>
      <c r="J387" s="4">
        <f>IFERROR(RTD("cqg.rtd",,"StudyData",A387, "PCB","BaseType=Index,Index=1", "Close", "M","0","all",,,,"T")/100,"")</f>
        <v>0.11286498204728673</v>
      </c>
      <c r="K387" s="4">
        <f>IFERROR(RTD("cqg.rtd",,"StudyData",A387, "PCB","BaseType=Index,Index=1", "Close", "Q","0","all",,,,"T")/100,"")</f>
        <v>-0.11104496996590715</v>
      </c>
      <c r="L387" s="4">
        <f>IFERROR(RTD("cqg.rtd",,"StudyData",A387, "PCB","BaseType=Index,Index=1", "Close", "A","0","all",,,,"T")/100,"")</f>
        <v>-3.9637532885121313E-2</v>
      </c>
      <c r="M387" s="6">
        <f>RTD("cqg.rtd", ,"ContractData",A387, "T_CVol",, "T")</f>
        <v>3660989.1932589998</v>
      </c>
      <c r="N387" s="8">
        <f xml:space="preserve"> IFERROR(M387/RTD("cqg.rtd",,"StudyData", $A387, "MA", "InputChoice=Vol,MAType=Sim,Period=21", "MA","D","-1","all",,,,"T"),"")</f>
        <v>0.28569766436092259</v>
      </c>
      <c r="O387" s="9">
        <f>IFERROR(D387/RTD("cqg.rtd",,"StudyData","ATR("&amp;A387&amp;",MAType:=Sim,Period:=21)","Bar",, "Close", "D",,,,,,"T"),"")</f>
        <v>-0.46362462333389465</v>
      </c>
      <c r="P387" s="10">
        <f xml:space="preserve"> RTD("cqg.rtd",,"StudyData", $A387, "MA", "InputChoice=Close,MAType=Sim,Period=21", "MA","D",,"all",,,,"T")</f>
        <v>166.2895238095</v>
      </c>
      <c r="Q387" s="2">
        <f xml:space="preserve"> RTD("cqg.rtd",,"StudyData",$A387, "StdDev", "InputChoice=Close,Period1=21", "STDDEV","D",,"all",,,,"T")</f>
        <v>9.4312123525999993</v>
      </c>
      <c r="R387" s="2">
        <f t="shared" si="6"/>
        <v>-0.21413194126026053</v>
      </c>
    </row>
    <row r="388" spans="1:18" x14ac:dyDescent="0.3">
      <c r="A388" t="s">
        <v>439</v>
      </c>
      <c r="B388" t="str">
        <f>PROPER(RTD("cqg.rtd", ,"ContractData",A388, "LongDescription",, "T"))</f>
        <v>Royal Caribbean Group</v>
      </c>
      <c r="C388" s="2">
        <f>RTD("cqg.rtd", ,"ContractData",A388, "LastTrade",, "T")</f>
        <v>308.81</v>
      </c>
      <c r="D388" s="2">
        <f>RTD("cqg.rtd", ,"ContractData",A388, "NetLastTrade",, "T")</f>
        <v>-11.189999999999998</v>
      </c>
      <c r="E388" s="4">
        <f>IFERROR(RTD("cqg.rtd", ,"ContractData",A388, "PerCentNetLastTrade",, "T")/100,"")</f>
        <v>-3.496875E-2</v>
      </c>
      <c r="F388" s="2">
        <f>RTD("cqg.rtd", ,"ContractData",A388, "Open",, "T")</f>
        <v>315</v>
      </c>
      <c r="G388" s="2">
        <f>RTD("cqg.rtd", ,"ContractData",A388, "High",, "T")</f>
        <v>317</v>
      </c>
      <c r="H388" s="2">
        <f>RTD("cqg.rtd", ,"ContractData",A388, "Low",, "T")</f>
        <v>307.59000000000003</v>
      </c>
      <c r="I388" s="4">
        <f>IFERROR(RTD("cqg.rtd",,"StudyData",A388, "PCB","BaseType=Index,Index=1", "Close", "W","0","all",,,,"T")/100,"")</f>
        <v>-3.4968749999999993E-2</v>
      </c>
      <c r="J388" s="4">
        <f>IFERROR(RTD("cqg.rtd",,"StudyData",A388, "PCB","BaseType=Index,Index=1", "Close", "M","0","all",,,,"T")/100,"")</f>
        <v>-2.9814640276468771E-2</v>
      </c>
      <c r="K388" s="4">
        <f>IFERROR(RTD("cqg.rtd",,"StudyData",A388, "PCB","BaseType=Index,Index=1", "Close", "Q","0","all",,,,"T")/100,"")</f>
        <v>-2.7461972097124768E-2</v>
      </c>
      <c r="L388" s="4">
        <f>IFERROR(RTD("cqg.rtd",,"StudyData",A388, "PCB","BaseType=Index,Index=1", "Close", "A","0","all",,,,"T")/100,"")</f>
        <v>0.10716334432812272</v>
      </c>
      <c r="M388" s="6">
        <f>RTD("cqg.rtd", ,"ContractData",A388, "T_CVol",, "T")</f>
        <v>695672.37503800006</v>
      </c>
      <c r="N388" s="8">
        <f xml:space="preserve"> IFERROR(M388/RTD("cqg.rtd",,"StudyData", $A388, "MA", "InputChoice=Vol,MAType=Sim,Period=21", "MA","D","-1","all",,,,"T"),"")</f>
        <v>0.2989045202454611</v>
      </c>
      <c r="O388" s="9">
        <f>IFERROR(D388/RTD("cqg.rtd",,"StudyData","ATR("&amp;A388&amp;",MAType:=Sim,Period:=21)","Bar",, "Close", "D",,,,,,"T"),"")</f>
        <v>-1.006338058329421</v>
      </c>
      <c r="P388" s="10">
        <f xml:space="preserve"> RTD("cqg.rtd",,"StudyData", $A388, "MA", "InputChoice=Close,MAType=Sim,Period=21", "MA","D",,"all",,,,"T")</f>
        <v>304.73904761900002</v>
      </c>
      <c r="Q388" s="2">
        <f xml:space="preserve"> RTD("cqg.rtd",,"StudyData",$A388, "StdDev", "InputChoice=Close,Period1=21", "STDDEV","D",,"all",,,,"T")</f>
        <v>16.706692672300001</v>
      </c>
      <c r="R388" s="2">
        <f t="shared" si="6"/>
        <v>0.2436719499694692</v>
      </c>
    </row>
    <row r="389" spans="1:18" x14ac:dyDescent="0.3">
      <c r="A389" t="s">
        <v>440</v>
      </c>
      <c r="B389" t="str">
        <f>PROPER(RTD("cqg.rtd", ,"ContractData",A389, "LongDescription",, "T"))</f>
        <v>Regency Centers Cmn</v>
      </c>
      <c r="C389" s="2">
        <f>RTD("cqg.rtd", ,"ContractData",A389, "LastTrade",, "T")</f>
        <v>76.05</v>
      </c>
      <c r="D389" s="2">
        <f>RTD("cqg.rtd", ,"ContractData",A389, "NetLastTrade",, "T")</f>
        <v>-1.0700000000000074</v>
      </c>
      <c r="E389" s="4">
        <f>IFERROR(RTD("cqg.rtd", ,"ContractData",A389, "PerCentNetLastTrade",, "T")/100,"")</f>
        <v>-1.3874481327800829E-2</v>
      </c>
      <c r="F389" s="2">
        <f>RTD("cqg.rtd", ,"ContractData",A389, "Open",, "T")</f>
        <v>77</v>
      </c>
      <c r="G389" s="2">
        <f>RTD("cqg.rtd", ,"ContractData",A389, "High",, "T")</f>
        <v>77.28</v>
      </c>
      <c r="H389" s="2">
        <f>RTD("cqg.rtd", ,"ContractData",A389, "Low",, "T")</f>
        <v>75.7</v>
      </c>
      <c r="I389" s="4">
        <f>IFERROR(RTD("cqg.rtd",,"StudyData",A389, "PCB","BaseType=Index,Index=1", "Close", "W","0","all",,,,"T")/100,"")</f>
        <v>-1.3874481327800925E-2</v>
      </c>
      <c r="J389" s="4">
        <f>IFERROR(RTD("cqg.rtd",,"StudyData",A389, "PCB","BaseType=Index,Index=1", "Close", "M","0","all",,,,"T")/100,"")</f>
        <v>-5.2808568937601302E-2</v>
      </c>
      <c r="K389" s="4">
        <f>IFERROR(RTD("cqg.rtd",,"StudyData",A389, "PCB","BaseType=Index,Index=1", "Close", "Q","0","all",,,,"T")/100,"")</f>
        <v>-4.6275395033860016E-2</v>
      </c>
      <c r="L389" s="4">
        <f>IFERROR(RTD("cqg.rtd",,"StudyData",A389, "PCB","BaseType=Index,Index=1", "Close", "A","0","all",,,,"T")/100,"")</f>
        <v>0.10169491525423723</v>
      </c>
      <c r="M389" s="6">
        <f>RTD("cqg.rtd", ,"ContractData",A389, "T_CVol",, "T")</f>
        <v>179438.62908399999</v>
      </c>
      <c r="N389" s="8">
        <f xml:space="preserve"> IFERROR(M389/RTD("cqg.rtd",,"StudyData", $A389, "MA", "InputChoice=Vol,MAType=Sim,Period=21", "MA","D","-1","all",,,,"T"),"")</f>
        <v>0.12284878201677431</v>
      </c>
      <c r="O389" s="9">
        <f>IFERROR(D389/RTD("cqg.rtd",,"StudyData","ATR("&amp;A389&amp;",MAType:=Sim,Period:=21)","Bar",, "Close", "D",,,,,,"T"),"")</f>
        <v>-0.70593779454011729</v>
      </c>
      <c r="P389" s="10">
        <f xml:space="preserve"> RTD("cqg.rtd",,"StudyData", $A389, "MA", "InputChoice=Close,MAType=Sim,Period=21", "MA","D",,"all",,,,"T")</f>
        <v>80.433333333299998</v>
      </c>
      <c r="Q389" s="2">
        <f xml:space="preserve"> RTD("cqg.rtd",,"StudyData",$A389, "StdDev", "InputChoice=Close,Period1=21", "STDDEV","D",,"all",,,,"T")</f>
        <v>1.8411650901000001</v>
      </c>
      <c r="R389" s="2">
        <f t="shared" si="6"/>
        <v>-2.3807388902110498</v>
      </c>
    </row>
    <row r="390" spans="1:18" x14ac:dyDescent="0.3">
      <c r="A390" t="s">
        <v>73</v>
      </c>
      <c r="B390" t="str">
        <f>PROPER(RTD("cqg.rtd", ,"ContractData",A390, "LongDescription",, "T"))</f>
        <v>Regeneron Pharmaceut</v>
      </c>
      <c r="C390" s="2">
        <f>RTD("cqg.rtd", ,"ContractData",A390, "LastTrade",, "T")</f>
        <v>795.81000000000006</v>
      </c>
      <c r="D390" s="2">
        <f>RTD("cqg.rtd", ,"ContractData",A390, "NetLastTrade",, "T")</f>
        <v>11.450000000000045</v>
      </c>
      <c r="E390" s="4">
        <f>IFERROR(RTD("cqg.rtd", ,"ContractData",A390, "PerCentNetLastTrade",, "T")/100,"")</f>
        <v>1.4597888724565251E-2</v>
      </c>
      <c r="F390" s="2">
        <f>RTD("cqg.rtd", ,"ContractData",A390, "Open",, "T")</f>
        <v>781.72</v>
      </c>
      <c r="G390" s="2">
        <f>RTD("cqg.rtd", ,"ContractData",A390, "High",, "T")</f>
        <v>798.19</v>
      </c>
      <c r="H390" s="2">
        <f>RTD("cqg.rtd", ,"ContractData",A390, "Low",, "T")</f>
        <v>775.83</v>
      </c>
      <c r="I390" s="4">
        <f>IFERROR(RTD("cqg.rtd",,"StudyData",A390, "PCB","BaseType=Index,Index=1", "Close", "W","0","all",,,,"T")/100,"")</f>
        <v>1.4597888724565307E-2</v>
      </c>
      <c r="J390" s="4">
        <f>IFERROR(RTD("cqg.rtd",,"StudyData",A390, "PCB","BaseType=Index,Index=1", "Close", "M","0","all",,,,"T")/100,"")</f>
        <v>4.3507336454112824E-2</v>
      </c>
      <c r="K390" s="4">
        <f>IFERROR(RTD("cqg.rtd",,"StudyData",A390, "PCB","BaseType=Index,Index=1", "Close", "Q","0","all",,,,"T")/100,"")</f>
        <v>0.27627738396895163</v>
      </c>
      <c r="L390" s="4">
        <f>IFERROR(RTD("cqg.rtd",,"StudyData",A390, "PCB","BaseType=Index,Index=1", "Close", "A","0","all",,,,"T")/100,"")</f>
        <v>3.1015585526060156E-2</v>
      </c>
      <c r="M390" s="6">
        <f>RTD("cqg.rtd", ,"ContractData",A390, "T_CVol",, "T")</f>
        <v>173960.66029500001</v>
      </c>
      <c r="N390" s="8">
        <f xml:space="preserve"> IFERROR(M390/RTD("cqg.rtd",,"StudyData", $A390, "MA", "InputChoice=Vol,MAType=Sim,Period=21", "MA","D","-1","all",,,,"T"),"")</f>
        <v>0.22177957015539215</v>
      </c>
      <c r="O390" s="9">
        <f>IFERROR(D390/RTD("cqg.rtd",,"StudyData","ATR("&amp;A390&amp;",MAType:=Sim,Period:=21)","Bar",, "Close", "D",,,,,,"T"),"")</f>
        <v>0.56528587549476483</v>
      </c>
      <c r="P390" s="10">
        <f xml:space="preserve"> RTD("cqg.rtd",,"StudyData", $A390, "MA", "InputChoice=Close,MAType=Sim,Period=21", "MA","D",,"all",,,,"T")</f>
        <v>706.91571428570001</v>
      </c>
      <c r="Q390" s="2">
        <f xml:space="preserve"> RTD("cqg.rtd",,"StudyData",$A390, "StdDev", "InputChoice=Close,Period1=21", "STDDEV","D",,"all",,,,"T")</f>
        <v>49.980554463600001</v>
      </c>
      <c r="R390" s="2">
        <f t="shared" si="6"/>
        <v>1.7785774221260444</v>
      </c>
    </row>
    <row r="391" spans="1:18" x14ac:dyDescent="0.3">
      <c r="A391" t="s">
        <v>441</v>
      </c>
      <c r="B391" t="str">
        <f>PROPER(RTD("cqg.rtd", ,"ContractData",A391, "LongDescription",, "T"))</f>
        <v>Regions Financial Corp</v>
      </c>
      <c r="C391" s="2">
        <f>RTD("cqg.rtd", ,"ContractData",A391, "LastTrade",, "T")</f>
        <v>31.32</v>
      </c>
      <c r="D391" s="2">
        <f>RTD("cqg.rtd", ,"ContractData",A391, "NetLastTrade",, "T")</f>
        <v>-0.10999999999999943</v>
      </c>
      <c r="E391" s="4">
        <f>IFERROR(RTD("cqg.rtd", ,"ContractData",A391, "PerCentNetLastTrade",, "T")/100,"")</f>
        <v>-3.499840916321985E-3</v>
      </c>
      <c r="F391" s="2">
        <f>RTD("cqg.rtd", ,"ContractData",A391, "Open",, "T")</f>
        <v>31.25</v>
      </c>
      <c r="G391" s="2">
        <f>RTD("cqg.rtd", ,"ContractData",A391, "High",, "T")</f>
        <v>31.53</v>
      </c>
      <c r="H391" s="2">
        <f>RTD("cqg.rtd", ,"ContractData",A391, "Low",, "T")</f>
        <v>31.18</v>
      </c>
      <c r="I391" s="4">
        <f>IFERROR(RTD("cqg.rtd",,"StudyData",A391, "PCB","BaseType=Index,Index=1", "Close", "W","0","all",,,,"T")/100,"")</f>
        <v>-3.4998409163219672E-3</v>
      </c>
      <c r="J391" s="4">
        <f>IFERROR(RTD("cqg.rtd",,"StudyData",A391, "PCB","BaseType=Index,Index=1", "Close", "M","0","all",,,,"T")/100,"")</f>
        <v>1.1954765751211665E-2</v>
      </c>
      <c r="K391" s="4">
        <f>IFERROR(RTD("cqg.rtd",,"StudyData",A391, "PCB","BaseType=Index,Index=1", "Close", "Q","0","all",,,,"T")/100,"")</f>
        <v>3.7086092715231819E-2</v>
      </c>
      <c r="L391" s="4">
        <f>IFERROR(RTD("cqg.rtd",,"StudyData",A391, "PCB","BaseType=Index,Index=1", "Close", "A","0","all",,,,"T")/100,"")</f>
        <v>0.1557195571955719</v>
      </c>
      <c r="M391" s="6">
        <f>RTD("cqg.rtd", ,"ContractData",A391, "T_CVol",, "T")</f>
        <v>1468772.577548</v>
      </c>
      <c r="N391" s="8">
        <f xml:space="preserve"> IFERROR(M391/RTD("cqg.rtd",,"StudyData", $A391, "MA", "InputChoice=Vol,MAType=Sim,Period=21", "MA","D","-1","all",,,,"T"),"")</f>
        <v>0.14347159712181609</v>
      </c>
      <c r="O391" s="9">
        <f>IFERROR(D391/RTD("cqg.rtd",,"StudyData","ATR("&amp;A391&amp;",MAType:=Sim,Period:=21)","Bar",, "Close", "D",,,,,,"T"),"")</f>
        <v>-0.18188976376806898</v>
      </c>
      <c r="P391" s="10">
        <f xml:space="preserve"> RTD("cqg.rtd",,"StudyData", $A391, "MA", "InputChoice=Close,MAType=Sim,Period=21", "MA","D",,"all",,,,"T")</f>
        <v>31.2395238095</v>
      </c>
      <c r="Q391" s="2">
        <f xml:space="preserve"> RTD("cqg.rtd",,"StudyData",$A391, "StdDev", "InputChoice=Close,Period1=21", "STDDEV","D",,"all",,,,"T")</f>
        <v>0.44371243570000002</v>
      </c>
      <c r="R391" s="2">
        <f t="shared" si="6"/>
        <v>0.18137014882857982</v>
      </c>
    </row>
    <row r="392" spans="1:18" x14ac:dyDescent="0.3">
      <c r="A392" t="s">
        <v>442</v>
      </c>
      <c r="B392" t="str">
        <f>PROPER(RTD("cqg.rtd", ,"ContractData",A392, "LongDescription",, "T"))</f>
        <v>Raymond James Fincl Inc</v>
      </c>
      <c r="C392" s="2">
        <f>RTD("cqg.rtd", ,"ContractData",A392, "LastTrade",, "T")</f>
        <v>179.81</v>
      </c>
      <c r="D392" s="2">
        <f>RTD("cqg.rtd", ,"ContractData",A392, "NetLastTrade",, "T")</f>
        <v>3.25</v>
      </c>
      <c r="E392" s="4">
        <f>IFERROR(RTD("cqg.rtd", ,"ContractData",A392, "PerCentNetLastTrade",, "T")/100,"")</f>
        <v>1.840734028092433E-2</v>
      </c>
      <c r="F392" s="2">
        <f>RTD("cqg.rtd", ,"ContractData",A392, "Open",, "T")</f>
        <v>176.17000000000002</v>
      </c>
      <c r="G392" s="2">
        <f>RTD("cqg.rtd", ,"ContractData",A392, "High",, "T")</f>
        <v>180</v>
      </c>
      <c r="H392" s="2">
        <f>RTD("cqg.rtd", ,"ContractData",A392, "Low",, "T")</f>
        <v>175.02</v>
      </c>
      <c r="I392" s="4">
        <f>IFERROR(RTD("cqg.rtd",,"StudyData",A392, "PCB","BaseType=Index,Index=1", "Close", "W","0","all",,,,"T")/100,"")</f>
        <v>1.840734028092433E-2</v>
      </c>
      <c r="J392" s="4">
        <f>IFERROR(RTD("cqg.rtd",,"StudyData",A392, "PCB","BaseType=Index,Index=1", "Close", "M","0","all",,,,"T")/100,"")</f>
        <v>2.1763836799636397E-2</v>
      </c>
      <c r="K392" s="4">
        <f>IFERROR(RTD("cqg.rtd",,"StudyData",A392, "PCB","BaseType=Index,Index=1", "Close", "Q","0","all",,,,"T")/100,"")</f>
        <v>0.18272709333684145</v>
      </c>
      <c r="L392" s="4">
        <f>IFERROR(RTD("cqg.rtd",,"StudyData",A392, "PCB","BaseType=Index,Index=1", "Close", "A","0","all",,,,"T")/100,"")</f>
        <v>0.11968366647985552</v>
      </c>
      <c r="M392" s="6">
        <f>RTD("cqg.rtd", ,"ContractData",A392, "T_CVol",, "T")</f>
        <v>122859.86545899999</v>
      </c>
      <c r="N392" s="8">
        <f xml:space="preserve"> IFERROR(M392/RTD("cqg.rtd",,"StudyData", $A392, "MA", "InputChoice=Vol,MAType=Sim,Period=21", "MA","D","-1","all",,,,"T"),"")</f>
        <v>0.1021154738088063</v>
      </c>
      <c r="O392" s="9">
        <f>IFERROR(D392/RTD("cqg.rtd",,"StudyData","ATR("&amp;A392&amp;",MAType:=Sim,Period:=21)","Bar",, "Close", "D",,,,,,"T"),"")</f>
        <v>0.84656412801843917</v>
      </c>
      <c r="P392" s="10">
        <f xml:space="preserve"> RTD("cqg.rtd",,"StudyData", $A392, "MA", "InputChoice=Close,MAType=Sim,Period=21", "MA","D",,"all",,,,"T")</f>
        <v>172.89809523810001</v>
      </c>
      <c r="Q392" s="2">
        <f xml:space="preserve"> RTD("cqg.rtd",,"StudyData",$A392, "StdDev", "InputChoice=Close,Period1=21", "STDDEV","D",,"all",,,,"T")</f>
        <v>4.7858995462999996</v>
      </c>
      <c r="R392" s="2">
        <f t="shared" si="6"/>
        <v>1.4442226994178378</v>
      </c>
    </row>
    <row r="393" spans="1:18" x14ac:dyDescent="0.3">
      <c r="A393" t="s">
        <v>443</v>
      </c>
      <c r="B393" t="str">
        <f>PROPER(RTD("cqg.rtd", ,"ContractData",A393, "LongDescription",, "T"))</f>
        <v>Ralph Lauren Corporation</v>
      </c>
      <c r="C393" s="2">
        <f>RTD("cqg.rtd", ,"ContractData",A393, "LastTrade",, "T")</f>
        <v>403.52</v>
      </c>
      <c r="D393" s="2">
        <f>RTD("cqg.rtd", ,"ContractData",A393, "NetLastTrade",, "T")</f>
        <v>7.9899999999999523</v>
      </c>
      <c r="E393" s="4">
        <f>IFERROR(RTD("cqg.rtd", ,"ContractData",A393, "PerCentNetLastTrade",, "T")/100,"")</f>
        <v>2.0200743306449574E-2</v>
      </c>
      <c r="F393" s="2">
        <f>RTD("cqg.rtd", ,"ContractData",A393, "Open",, "T")</f>
        <v>399.56</v>
      </c>
      <c r="G393" s="2">
        <f>RTD("cqg.rtd", ,"ContractData",A393, "High",, "T")</f>
        <v>404.52</v>
      </c>
      <c r="H393" s="2">
        <f>RTD("cqg.rtd", ,"ContractData",A393, "Low",, "T")</f>
        <v>395.92</v>
      </c>
      <c r="I393" s="4">
        <f>IFERROR(RTD("cqg.rtd",,"StudyData",A393, "PCB","BaseType=Index,Index=1", "Close", "W","0","all",,,,"T")/100,"")</f>
        <v>2.0200743306449453E-2</v>
      </c>
      <c r="J393" s="4">
        <f>IFERROR(RTD("cqg.rtd",,"StudyData",A393, "PCB","BaseType=Index,Index=1", "Close", "M","0","all",,,,"T")/100,"")</f>
        <v>6.0945469842772132E-2</v>
      </c>
      <c r="K393" s="4">
        <f>IFERROR(RTD("cqg.rtd",,"StudyData",A393, "PCB","BaseType=Index,Index=1", "Close", "Q","0","all",,,,"T")/100,"")</f>
        <v>5.2564709399366147E-3</v>
      </c>
      <c r="L393" s="4">
        <f>IFERROR(RTD("cqg.rtd",,"StudyData",A393, "PCB","BaseType=Index,Index=1", "Close", "A","0","all",,,,"T")/100,"")</f>
        <v>0.14114419841067835</v>
      </c>
      <c r="M393" s="6">
        <f>RTD("cqg.rtd", ,"ContractData",A393, "T_CVol",, "T")</f>
        <v>165366.86053999999</v>
      </c>
      <c r="N393" s="8">
        <f xml:space="preserve"> IFERROR(M393/RTD("cqg.rtd",,"StudyData", $A393, "MA", "InputChoice=Vol,MAType=Sim,Period=21", "MA","D","-1","all",,,,"T"),"")</f>
        <v>0.26954506898003339</v>
      </c>
      <c r="O393" s="9">
        <f>IFERROR(D393/RTD("cqg.rtd",,"StudyData","ATR("&amp;A393&amp;",MAType:=Sim,Period:=21)","Bar",, "Close", "D",,,,,,"T"),"")</f>
        <v>0.55999065514115076</v>
      </c>
      <c r="P393" s="10">
        <f xml:space="preserve"> RTD("cqg.rtd",,"StudyData", $A393, "MA", "InputChoice=Close,MAType=Sim,Period=21", "MA","D",,"all",,,,"T")</f>
        <v>381.47619047619997</v>
      </c>
      <c r="Q393" s="2">
        <f xml:space="preserve"> RTD("cqg.rtd",,"StudyData",$A393, "StdDev", "InputChoice=Close,Period1=21", "STDDEV","D",,"all",,,,"T")</f>
        <v>8.4503950182000001</v>
      </c>
      <c r="R393" s="2">
        <f t="shared" si="6"/>
        <v>2.6086129081922507</v>
      </c>
    </row>
    <row r="394" spans="1:18" x14ac:dyDescent="0.3">
      <c r="A394" t="s">
        <v>444</v>
      </c>
      <c r="B394" t="str">
        <f>PROPER(RTD("cqg.rtd", ,"ContractData",A394, "LongDescription",, "T"))</f>
        <v>Resmed Inc</v>
      </c>
      <c r="C394" s="2">
        <f>RTD("cqg.rtd", ,"ContractData",A394, "LastTrade",, "T")</f>
        <v>219.20000000000002</v>
      </c>
      <c r="D394" s="2">
        <f>RTD("cqg.rtd", ,"ContractData",A394, "NetLastTrade",, "T")</f>
        <v>7.2600000000000193</v>
      </c>
      <c r="E394" s="4">
        <f>IFERROR(RTD("cqg.rtd", ,"ContractData",A394, "PerCentNetLastTrade",, "T")/100,"")</f>
        <v>3.425497782391243E-2</v>
      </c>
      <c r="F394" s="2">
        <f>RTD("cqg.rtd", ,"ContractData",A394, "Open",, "T")</f>
        <v>211.89000000000001</v>
      </c>
      <c r="G394" s="2">
        <f>RTD("cqg.rtd", ,"ContractData",A394, "High",, "T")</f>
        <v>219.68</v>
      </c>
      <c r="H394" s="2">
        <f>RTD("cqg.rtd", ,"ContractData",A394, "Low",, "T")</f>
        <v>210.58</v>
      </c>
      <c r="I394" s="4">
        <f>IFERROR(RTD("cqg.rtd",,"StudyData",A394, "PCB","BaseType=Index,Index=1", "Close", "W","0","all",,,,"T")/100,"")</f>
        <v>3.425497782391252E-2</v>
      </c>
      <c r="J394" s="4">
        <f>IFERROR(RTD("cqg.rtd",,"StudyData",A394, "PCB","BaseType=Index,Index=1", "Close", "M","0","all",,,,"T")/100,"")</f>
        <v>3.8961038961038953E-2</v>
      </c>
      <c r="K394" s="4">
        <f>IFERROR(RTD("cqg.rtd",,"StudyData",A394, "PCB","BaseType=Index,Index=1", "Close", "Q","0","all",,,,"T")/100,"")</f>
        <v>0.12479474548440077</v>
      </c>
      <c r="L394" s="4">
        <f>IFERROR(RTD("cqg.rtd",,"StudyData",A394, "PCB","BaseType=Index,Index=1", "Close", "A","0","all",,,,"T")/100,"")</f>
        <v>-8.9965541578444747E-2</v>
      </c>
      <c r="M394" s="6">
        <f>RTD("cqg.rtd", ,"ContractData",A394, "T_CVol",, "T")</f>
        <v>367610.22447100002</v>
      </c>
      <c r="N394" s="8">
        <f xml:space="preserve"> IFERROR(M394/RTD("cqg.rtd",,"StudyData", $A394, "MA", "InputChoice=Vol,MAType=Sim,Period=21", "MA","D","-1","all",,,,"T"),"")</f>
        <v>0.25622885974406595</v>
      </c>
      <c r="O394" s="9">
        <f>IFERROR(D394/RTD("cqg.rtd",,"StudyData","ATR("&amp;A394&amp;",MAType:=Sim,Period:=21)","Bar",, "Close", "D",,,,,,"T"),"")</f>
        <v>0.9585664885268288</v>
      </c>
      <c r="P394" s="10">
        <f xml:space="preserve"> RTD("cqg.rtd",,"StudyData", $A394, "MA", "InputChoice=Close,MAType=Sim,Period=21", "MA","D",,"all",,,,"T")</f>
        <v>206.139047619</v>
      </c>
      <c r="Q394" s="2">
        <f xml:space="preserve"> RTD("cqg.rtd",,"StudyData",$A394, "StdDev", "InputChoice=Close,Period1=21", "STDDEV","D",,"all",,,,"T")</f>
        <v>10.490530380499999</v>
      </c>
      <c r="R394" s="2">
        <f t="shared" si="6"/>
        <v>1.2450230738836592</v>
      </c>
    </row>
    <row r="395" spans="1:18" x14ac:dyDescent="0.3">
      <c r="A395" t="s">
        <v>445</v>
      </c>
      <c r="B395" t="str">
        <f>PROPER(RTD("cqg.rtd", ,"ContractData",A395, "LongDescription",, "T"))</f>
        <v>Rockwell Automation Inc</v>
      </c>
      <c r="C395" s="2">
        <f>RTD("cqg.rtd", ,"ContractData",A395, "LastTrade",, "T")</f>
        <v>438.06</v>
      </c>
      <c r="D395" s="2">
        <f>RTD("cqg.rtd", ,"ContractData",A395, "NetLastTrade",, "T")</f>
        <v>-2.9800000000000182</v>
      </c>
      <c r="E395" s="4">
        <f>IFERROR(RTD("cqg.rtd", ,"ContractData",A395, "PerCentNetLastTrade",, "T")/100,"")</f>
        <v>-6.7567567567567563E-3</v>
      </c>
      <c r="F395" s="2">
        <f>RTD("cqg.rtd", ,"ContractData",A395, "Open",, "T")</f>
        <v>440.28000000000003</v>
      </c>
      <c r="G395" s="2">
        <f>RTD("cqg.rtd", ,"ContractData",A395, "High",, "T")</f>
        <v>442.77</v>
      </c>
      <c r="H395" s="2">
        <f>RTD("cqg.rtd", ,"ContractData",A395, "Low",, "T")</f>
        <v>437.06</v>
      </c>
      <c r="I395" s="4">
        <f>IFERROR(RTD("cqg.rtd",,"StudyData",A395, "PCB","BaseType=Index,Index=1", "Close", "W","0","all",,,,"T")/100,"")</f>
        <v>-6.7567567567567979E-3</v>
      </c>
      <c r="J395" s="4">
        <f>IFERROR(RTD("cqg.rtd",,"StudyData",A395, "PCB","BaseType=Index,Index=1", "Close", "M","0","all",,,,"T")/100,"")</f>
        <v>-8.7527078820196599E-2</v>
      </c>
      <c r="K395" s="4">
        <f>IFERROR(RTD("cqg.rtd",,"StudyData",A395, "PCB","BaseType=Index,Index=1", "Close", "Q","0","all",,,,"T")/100,"")</f>
        <v>-0.115173305324392</v>
      </c>
      <c r="L395" s="4">
        <f>IFERROR(RTD("cqg.rtd",,"StudyData",A395, "PCB","BaseType=Index,Index=1", "Close", "A","0","all",,,,"T")/100,"")</f>
        <v>0.1259156449996145</v>
      </c>
      <c r="M395" s="6">
        <f>RTD("cqg.rtd", ,"ContractData",A395, "T_CVol",, "T")</f>
        <v>180930.11552299999</v>
      </c>
      <c r="N395" s="8">
        <f xml:space="preserve"> IFERROR(M395/RTD("cqg.rtd",,"StudyData", $A395, "MA", "InputChoice=Vol,MAType=Sim,Period=21", "MA","D","-1","all",,,,"T"),"")</f>
        <v>0.20623038780077443</v>
      </c>
      <c r="O395" s="9">
        <f>IFERROR(D395/RTD("cqg.rtd",,"StudyData","ATR("&amp;A395&amp;",MAType:=Sim,Period:=21)","Bar",, "Close", "D",,,,,,"T"),"")</f>
        <v>-0.18951576269629486</v>
      </c>
      <c r="P395" s="10">
        <f xml:space="preserve"> RTD("cqg.rtd",,"StudyData", $A395, "MA", "InputChoice=Close,MAType=Sim,Period=21", "MA","D",,"all",,,,"T")</f>
        <v>460.57190476189999</v>
      </c>
      <c r="Q395" s="2">
        <f xml:space="preserve"> RTD("cqg.rtd",,"StudyData",$A395, "StdDev", "InputChoice=Close,Period1=21", "STDDEV","D",,"all",,,,"T")</f>
        <v>11.586646097999999</v>
      </c>
      <c r="R395" s="2">
        <f t="shared" si="6"/>
        <v>-1.9429181293269864</v>
      </c>
    </row>
    <row r="396" spans="1:18" x14ac:dyDescent="0.3">
      <c r="A396" t="s">
        <v>446</v>
      </c>
      <c r="B396" t="str">
        <f>PROPER(RTD("cqg.rtd", ,"ContractData",A396, "LongDescription",, "T"))</f>
        <v>Rollins Inc</v>
      </c>
      <c r="C396" s="2">
        <f>RTD("cqg.rtd", ,"ContractData",A396, "LastTrade",, "T")</f>
        <v>37.28</v>
      </c>
      <c r="D396" s="2">
        <f>RTD("cqg.rtd", ,"ContractData",A396, "NetLastTrade",, "T")</f>
        <v>-0.46000000000000085</v>
      </c>
      <c r="E396" s="4">
        <f>IFERROR(RTD("cqg.rtd", ,"ContractData",A396, "PerCentNetLastTrade",, "T")/100,"")</f>
        <v>-1.2188659247482777E-2</v>
      </c>
      <c r="F396" s="2">
        <f>RTD("cqg.rtd", ,"ContractData",A396, "Open",, "T")</f>
        <v>37.380000000000003</v>
      </c>
      <c r="G396" s="2">
        <f>RTD("cqg.rtd", ,"ContractData",A396, "High",, "T")</f>
        <v>37.480000000000004</v>
      </c>
      <c r="H396" s="2">
        <f>RTD("cqg.rtd", ,"ContractData",A396, "Low",, "T")</f>
        <v>36.96</v>
      </c>
      <c r="I396" s="4">
        <f>IFERROR(RTD("cqg.rtd",,"StudyData",A396, "PCB","BaseType=Index,Index=1", "Close", "W","0","all",,,,"T")/100,"")</f>
        <v>-1.2188659247482797E-2</v>
      </c>
      <c r="J396" s="4">
        <f>IFERROR(RTD("cqg.rtd",,"StudyData",A396, "PCB","BaseType=Index,Index=1", "Close", "M","0","all",,,,"T")/100,"")</f>
        <v>-1.8172241243086588E-2</v>
      </c>
      <c r="K396" s="4">
        <f>IFERROR(RTD("cqg.rtd",,"StudyData",A396, "PCB","BaseType=Index,Index=1", "Close", "Q","0","all",,,,"T")/100,"")</f>
        <v>-0.10685194058457118</v>
      </c>
      <c r="L396" s="4">
        <f>IFERROR(RTD("cqg.rtd",,"StudyData",A396, "PCB","BaseType=Index,Index=1", "Close", "A","0","all",,,,"T")/100,"")</f>
        <v>-0.37887370876374538</v>
      </c>
      <c r="M396" s="6">
        <f>RTD("cqg.rtd", ,"ContractData",A396, "T_CVol",, "T")</f>
        <v>1026256.289058</v>
      </c>
      <c r="N396" s="8">
        <f xml:space="preserve"> IFERROR(M396/RTD("cqg.rtd",,"StudyData", $A396, "MA", "InputChoice=Vol,MAType=Sim,Period=21", "MA","D","-1","all",,,,"T"),"")</f>
        <v>0.16442053095953924</v>
      </c>
      <c r="O396" s="9">
        <f>IFERROR(D396/RTD("cqg.rtd",,"StudyData","ATR("&amp;A396&amp;",MAType:=Sim,Period:=21)","Bar",, "Close", "D",,,,,,"T"),"")</f>
        <v>-0.33048238111642375</v>
      </c>
      <c r="P396" s="10">
        <f xml:space="preserve"> RTD("cqg.rtd",,"StudyData", $A396, "MA", "InputChoice=Close,MAType=Sim,Period=21", "MA","D",,"all",,,,"T")</f>
        <v>40.58</v>
      </c>
      <c r="Q396" s="2">
        <f xml:space="preserve"> RTD("cqg.rtd",,"StudyData",$A396, "StdDev", "InputChoice=Close,Period1=21", "STDDEV","D",,"all",,,,"T")</f>
        <v>3.1181923945999999</v>
      </c>
      <c r="R396" s="2">
        <f t="shared" si="6"/>
        <v>-1.0583054482830652</v>
      </c>
    </row>
    <row r="397" spans="1:18" x14ac:dyDescent="0.3">
      <c r="A397" t="s">
        <v>74</v>
      </c>
      <c r="B397" t="str">
        <f>PROPER(RTD("cqg.rtd", ,"ContractData",A397, "LongDescription",, "T"))</f>
        <v>Roper Tech Cmn</v>
      </c>
      <c r="C397" s="2">
        <f>RTD("cqg.rtd", ,"ContractData",A397, "LastTrade",, "T")</f>
        <v>400.71000000000004</v>
      </c>
      <c r="D397" s="2">
        <f>RTD("cqg.rtd", ,"ContractData",A397, "NetLastTrade",, "T")</f>
        <v>-1.5399999999999636</v>
      </c>
      <c r="E397" s="4">
        <f>IFERROR(RTD("cqg.rtd", ,"ContractData",A397, "PerCentNetLastTrade",, "T")/100,"")</f>
        <v>-3.8284648850217527E-3</v>
      </c>
      <c r="F397" s="2">
        <f>RTD("cqg.rtd", ,"ContractData",A397, "Open",, "T")</f>
        <v>397.75</v>
      </c>
      <c r="G397" s="2">
        <f>RTD("cqg.rtd", ,"ContractData",A397, "High",, "T")</f>
        <v>403.99</v>
      </c>
      <c r="H397" s="2">
        <f>RTD("cqg.rtd", ,"ContractData",A397, "Low",, "T")</f>
        <v>397.1</v>
      </c>
      <c r="I397" s="4">
        <f>IFERROR(RTD("cqg.rtd",,"StudyData",A397, "PCB","BaseType=Index,Index=1", "Close", "W","0","all",,,,"T")/100,"")</f>
        <v>-3.8284648850216625E-3</v>
      </c>
      <c r="J397" s="4">
        <f>IFERROR(RTD("cqg.rtd",,"StudyData",A397, "PCB","BaseType=Index,Index=1", "Close", "M","0","all",,,,"T")/100,"")</f>
        <v>2.2297624818225906E-2</v>
      </c>
      <c r="K397" s="4">
        <f>IFERROR(RTD("cqg.rtd",,"StudyData",A397, "PCB","BaseType=Index,Index=1", "Close", "Q","0","all",,,,"T")/100,"")</f>
        <v>0.18416619876473905</v>
      </c>
      <c r="L397" s="4">
        <f>IFERROR(RTD("cqg.rtd",,"StudyData",A397, "PCB","BaseType=Index,Index=1", "Close", "A","0","all",,,,"T")/100,"")</f>
        <v>-9.9791072271021852E-2</v>
      </c>
      <c r="M397" s="6">
        <f>RTD("cqg.rtd", ,"ContractData",A397, "T_CVol",, "T")</f>
        <v>284468.21790799999</v>
      </c>
      <c r="N397" s="8">
        <f xml:space="preserve"> IFERROR(M397/RTD("cqg.rtd",,"StudyData", $A397, "MA", "InputChoice=Vol,MAType=Sim,Period=21", "MA","D","-1","all",,,,"T"),"")</f>
        <v>0.32740083532143549</v>
      </c>
      <c r="O397" s="9">
        <f>IFERROR(D397/RTD("cqg.rtd",,"StudyData","ATR("&amp;A397&amp;",MAType:=Sim,Period:=21)","Bar",, "Close", "D",,,,,,"T"),"")</f>
        <v>-0.1085344162167593</v>
      </c>
      <c r="P397" s="10">
        <f xml:space="preserve"> RTD("cqg.rtd",,"StudyData", $A397, "MA", "InputChoice=Close,MAType=Sim,Period=21", "MA","D",,"all",,,,"T")</f>
        <v>375.75857142860002</v>
      </c>
      <c r="Q397" s="2">
        <f xml:space="preserve"> RTD("cqg.rtd",,"StudyData",$A397, "StdDev", "InputChoice=Close,Period1=21", "STDDEV","D",,"all",,,,"T")</f>
        <v>21.102581265200001</v>
      </c>
      <c r="R397" s="2">
        <f t="shared" si="6"/>
        <v>1.1823875125905616</v>
      </c>
    </row>
    <row r="398" spans="1:18" x14ac:dyDescent="0.3">
      <c r="A398" t="s">
        <v>75</v>
      </c>
      <c r="B398" t="str">
        <f>PROPER(RTD("cqg.rtd", ,"ContractData",A398, "LongDescription",, "T"))</f>
        <v>Ross Stores, Inc.</v>
      </c>
      <c r="C398" s="2">
        <f>RTD("cqg.rtd", ,"ContractData",A398, "LastTrade",, "T")</f>
        <v>255.75</v>
      </c>
      <c r="D398" s="2">
        <f>RTD("cqg.rtd", ,"ContractData",A398, "NetLastTrade",, "T")</f>
        <v>0.51999999999998181</v>
      </c>
      <c r="E398" s="4">
        <f>IFERROR(RTD("cqg.rtd", ,"ContractData",A398, "PerCentNetLastTrade",, "T")/100,"")</f>
        <v>2.0373780511695333E-3</v>
      </c>
      <c r="F398" s="2">
        <f>RTD("cqg.rtd", ,"ContractData",A398, "Open",, "T")</f>
        <v>255.02</v>
      </c>
      <c r="G398" s="2">
        <f>RTD("cqg.rtd", ,"ContractData",A398, "High",, "T")</f>
        <v>256.45</v>
      </c>
      <c r="H398" s="2">
        <f>RTD("cqg.rtd", ,"ContractData",A398, "Low",, "T")</f>
        <v>253.77</v>
      </c>
      <c r="I398" s="4">
        <f>IFERROR(RTD("cqg.rtd",,"StudyData",A398, "PCB","BaseType=Index,Index=1", "Close", "W","0","all",,,,"T")/100,"")</f>
        <v>2.0373780511694622E-3</v>
      </c>
      <c r="J398" s="4">
        <f>IFERROR(RTD("cqg.rtd",,"StudyData",A398, "PCB","BaseType=Index,Index=1", "Close", "M","0","all",,,,"T")/100,"")</f>
        <v>1.8640219859003496E-2</v>
      </c>
      <c r="K398" s="4">
        <f>IFERROR(RTD("cqg.rtd",,"StudyData",A398, "PCB","BaseType=Index,Index=1", "Close", "Q","0","all",,,,"T")/100,"")</f>
        <v>0.20155038759689922</v>
      </c>
      <c r="L398" s="4">
        <f>IFERROR(RTD("cqg.rtd",,"StudyData",A398, "PCB","BaseType=Index,Index=1", "Close", "A","0","all",,,,"T")/100,"")</f>
        <v>0.41972909958920829</v>
      </c>
      <c r="M398" s="6">
        <f>RTD("cqg.rtd", ,"ContractData",A398, "T_CVol",, "T")</f>
        <v>529337.10412699997</v>
      </c>
      <c r="N398" s="8">
        <f xml:space="preserve"> IFERROR(M398/RTD("cqg.rtd",,"StudyData", $A398, "MA", "InputChoice=Vol,MAType=Sim,Period=21", "MA","D","-1","all",,,,"T"),"")</f>
        <v>0.25256393620367434</v>
      </c>
      <c r="O398" s="9">
        <f>IFERROR(D398/RTD("cqg.rtd",,"StudyData","ATR("&amp;A398&amp;",MAType:=Sim,Period:=21)","Bar",, "Close", "D",,,,,,"T"),"")</f>
        <v>9.8130841122373719E-2</v>
      </c>
      <c r="P398" s="10">
        <f xml:space="preserve"> RTD("cqg.rtd",,"StudyData", $A398, "MA", "InputChoice=Close,MAType=Sim,Period=21", "MA","D",,"all",,,,"T")</f>
        <v>242.18666666670001</v>
      </c>
      <c r="Q398" s="2">
        <f xml:space="preserve"> RTD("cqg.rtd",,"StudyData",$A398, "StdDev", "InputChoice=Close,Period1=21", "STDDEV","D",,"all",,,,"T")</f>
        <v>11.516055183300001</v>
      </c>
      <c r="R398" s="2">
        <f t="shared" si="6"/>
        <v>1.1777759933773895</v>
      </c>
    </row>
    <row r="399" spans="1:18" x14ac:dyDescent="0.3">
      <c r="A399" t="s">
        <v>447</v>
      </c>
      <c r="B399" t="str">
        <f>PROPER(RTD("cqg.rtd", ,"ContractData",A399, "LongDescription",, "T"))</f>
        <v>Republic Services Inc Cla</v>
      </c>
      <c r="C399" s="2">
        <f>RTD("cqg.rtd", ,"ContractData",A399, "LastTrade",, "T")</f>
        <v>214.3</v>
      </c>
      <c r="D399" s="2">
        <f>RTD("cqg.rtd", ,"ContractData",A399, "NetLastTrade",, "T")</f>
        <v>-0.25999999999999091</v>
      </c>
      <c r="E399" s="4">
        <f>IFERROR(RTD("cqg.rtd", ,"ContractData",A399, "PerCentNetLastTrade",, "T")/100,"")</f>
        <v>-1.2117822520507084E-3</v>
      </c>
      <c r="F399" s="2">
        <f>RTD("cqg.rtd", ,"ContractData",A399, "Open",, "T")</f>
        <v>214.43</v>
      </c>
      <c r="G399" s="2">
        <f>RTD("cqg.rtd", ,"ContractData",A399, "High",, "T")</f>
        <v>216.6</v>
      </c>
      <c r="H399" s="2">
        <f>RTD("cqg.rtd", ,"ContractData",A399, "Low",, "T")</f>
        <v>213.53</v>
      </c>
      <c r="I399" s="4">
        <f>IFERROR(RTD("cqg.rtd",,"StudyData",A399, "PCB","BaseType=Index,Index=1", "Close", "W","0","all",,,,"T")/100,"")</f>
        <v>-1.2117822520506659E-3</v>
      </c>
      <c r="J399" s="4">
        <f>IFERROR(RTD("cqg.rtd",,"StudyData",A399, "PCB","BaseType=Index,Index=1", "Close", "M","0","all",,,,"T")/100,"")</f>
        <v>1.7810496319164093E-2</v>
      </c>
      <c r="K399" s="4">
        <f>IFERROR(RTD("cqg.rtd",,"StudyData",A399, "PCB","BaseType=Index,Index=1", "Close", "Q","0","all",,,,"T")/100,"")</f>
        <v>5.725549089543828E-3</v>
      </c>
      <c r="L399" s="4">
        <f>IFERROR(RTD("cqg.rtd",,"StudyData",A399, "PCB","BaseType=Index,Index=1", "Close", "A","0","all",,,,"T")/100,"")</f>
        <v>1.118293776246876E-2</v>
      </c>
      <c r="M399" s="6">
        <f>RTD("cqg.rtd", ,"ContractData",A399, "T_CVol",, "T")</f>
        <v>297124.27685999998</v>
      </c>
      <c r="N399" s="8">
        <f xml:space="preserve"> IFERROR(M399/RTD("cqg.rtd",,"StudyData", $A399, "MA", "InputChoice=Vol,MAType=Sim,Period=21", "MA","D","-1","all",,,,"T"),"")</f>
        <v>0.21336638513055695</v>
      </c>
      <c r="O399" s="9">
        <f>IFERROR(D399/RTD("cqg.rtd",,"StudyData","ATR("&amp;A399&amp;",MAType:=Sim,Period:=21)","Bar",, "Close", "D",,,,,,"T"),"")</f>
        <v>-5.1061442064948233E-2</v>
      </c>
      <c r="P399" s="10">
        <f xml:space="preserve"> RTD("cqg.rtd",,"StudyData", $A399, "MA", "InputChoice=Close,MAType=Sim,Period=21", "MA","D",,"all",,,,"T")</f>
        <v>215.74523809519999</v>
      </c>
      <c r="Q399" s="2">
        <f xml:space="preserve"> RTD("cqg.rtd",,"StudyData",$A399, "StdDev", "InputChoice=Close,Period1=21", "STDDEV","D",,"all",,,,"T")</f>
        <v>4.9136608591000002</v>
      </c>
      <c r="R399" s="2">
        <f t="shared" si="6"/>
        <v>-0.29412654569422131</v>
      </c>
    </row>
    <row r="400" spans="1:18" x14ac:dyDescent="0.3">
      <c r="A400" t="s">
        <v>448</v>
      </c>
      <c r="B400" t="str">
        <f>PROPER(RTD("cqg.rtd", ,"ContractData",A400, "LongDescription",, "T"))</f>
        <v>Rtx Corporation</v>
      </c>
      <c r="C400" s="2">
        <f>RTD("cqg.rtd", ,"ContractData",A400, "LastTrade",, "T")</f>
        <v>225.42000000000002</v>
      </c>
      <c r="D400" s="2">
        <f>RTD("cqg.rtd", ,"ContractData",A400, "NetLastTrade",, "T")</f>
        <v>2.3900000000000148</v>
      </c>
      <c r="E400" s="4">
        <f>IFERROR(RTD("cqg.rtd", ,"ContractData",A400, "PerCentNetLastTrade",, "T")/100,"")</f>
        <v>1.0716047168542348E-2</v>
      </c>
      <c r="F400" s="2">
        <f>RTD("cqg.rtd", ,"ContractData",A400, "Open",, "T")</f>
        <v>224.38</v>
      </c>
      <c r="G400" s="2">
        <f>RTD("cqg.rtd", ,"ContractData",A400, "High",, "T")</f>
        <v>226.88</v>
      </c>
      <c r="H400" s="2">
        <f>RTD("cqg.rtd", ,"ContractData",A400, "Low",, "T")</f>
        <v>223.54</v>
      </c>
      <c r="I400" s="4">
        <f>IFERROR(RTD("cqg.rtd",,"StudyData",A400, "PCB","BaseType=Index,Index=1", "Close", "W","0","all",,,,"T")/100,"")</f>
        <v>1.0716047168542416E-2</v>
      </c>
      <c r="J400" s="4">
        <f>IFERROR(RTD("cqg.rtd",,"StudyData",A400, "PCB","BaseType=Index,Index=1", "Close", "M","0","all",,,,"T")/100,"")</f>
        <v>4.7393364928910033E-2</v>
      </c>
      <c r="K400" s="4">
        <f>IFERROR(RTD("cqg.rtd",,"StudyData",A400, "PCB","BaseType=Index,Index=1", "Close", "Q","0","all",,,,"T")/100,"")</f>
        <v>0.1881094186475519</v>
      </c>
      <c r="L400" s="4">
        <f>IFERROR(RTD("cqg.rtd",,"StudyData",A400, "PCB","BaseType=Index,Index=1", "Close", "A","0","all",,,,"T")/100,"")</f>
        <v>0.22911668484187572</v>
      </c>
      <c r="M400" s="6">
        <f>RTD("cqg.rtd", ,"ContractData",A400, "T_CVol",, "T")</f>
        <v>1067070.6028390001</v>
      </c>
      <c r="N400" s="8">
        <f xml:space="preserve"> IFERROR(M400/RTD("cqg.rtd",,"StudyData", $A400, "MA", "InputChoice=Vol,MAType=Sim,Period=21", "MA","D","-1","all",,,,"T"),"")</f>
        <v>0.20446021849629945</v>
      </c>
      <c r="O400" s="9">
        <f>IFERROR(D400/RTD("cqg.rtd",,"StudyData","ATR("&amp;A400&amp;",MAType:=Sim,Period:=21)","Bar",, "Close", "D",,,,,,"T"),"")</f>
        <v>0.44439525411683961</v>
      </c>
      <c r="P400" s="10">
        <f xml:space="preserve"> RTD("cqg.rtd",,"StudyData", $A400, "MA", "InputChoice=Close,MAType=Sim,Period=21", "MA","D",,"all",,,,"T")</f>
        <v>208.99619047620001</v>
      </c>
      <c r="Q400" s="2">
        <f xml:space="preserve"> RTD("cqg.rtd",,"StudyData",$A400, "StdDev", "InputChoice=Close,Period1=21", "STDDEV","D",,"all",,,,"T")</f>
        <v>11.8758331943</v>
      </c>
      <c r="R400" s="2">
        <f t="shared" si="6"/>
        <v>1.382960610433875</v>
      </c>
    </row>
    <row r="401" spans="1:18" x14ac:dyDescent="0.3">
      <c r="A401" t="s">
        <v>449</v>
      </c>
      <c r="B401" t="str">
        <f>PROPER(RTD("cqg.rtd", ,"ContractData",A401, "LongDescription",, "T"))</f>
        <v>Revvity Inc.</v>
      </c>
      <c r="C401" s="2">
        <f>RTD("cqg.rtd", ,"ContractData",A401, "LastTrade",, "T")</f>
        <v>115.74000000000001</v>
      </c>
      <c r="D401" s="2">
        <f>RTD("cqg.rtd", ,"ContractData",A401, "NetLastTrade",, "T")</f>
        <v>1.0800000000000125</v>
      </c>
      <c r="E401" s="4">
        <f>IFERROR(RTD("cqg.rtd", ,"ContractData",A401, "PerCentNetLastTrade",, "T")/100,"")</f>
        <v>9.4191522762951327E-3</v>
      </c>
      <c r="F401" s="2">
        <f>RTD("cqg.rtd", ,"ContractData",A401, "Open",, "T")</f>
        <v>114.22</v>
      </c>
      <c r="G401" s="2">
        <f>RTD("cqg.rtd", ,"ContractData",A401, "High",, "T")</f>
        <v>116.46000000000001</v>
      </c>
      <c r="H401" s="2">
        <f>RTD("cqg.rtd", ,"ContractData",A401, "Low",, "T")</f>
        <v>112.68</v>
      </c>
      <c r="I401" s="4">
        <f>IFERROR(RTD("cqg.rtd",,"StudyData",A401, "PCB","BaseType=Index,Index=1", "Close", "W","0","all",,,,"T")/100,"")</f>
        <v>9.4191522762952437E-3</v>
      </c>
      <c r="J401" s="4">
        <f>IFERROR(RTD("cqg.rtd",,"StudyData",A401, "PCB","BaseType=Index,Index=1", "Close", "M","0","all",,,,"T")/100,"")</f>
        <v>2.8617134731603388E-2</v>
      </c>
      <c r="K401" s="4">
        <f>IFERROR(RTD("cqg.rtd",,"StudyData",A401, "PCB","BaseType=Index,Index=1", "Close", "Q","0","all",,,,"T")/100,"")</f>
        <v>4.0266043501707746E-2</v>
      </c>
      <c r="L401" s="4">
        <f>IFERROR(RTD("cqg.rtd",,"StudyData",A401, "PCB","BaseType=Index,Index=1", "Close", "A","0","all",,,,"T")/100,"")</f>
        <v>0.19627906976744192</v>
      </c>
      <c r="M401" s="6">
        <f>RTD("cqg.rtd", ,"ContractData",A401, "T_CVol",, "T")</f>
        <v>271959.30339399999</v>
      </c>
      <c r="N401" s="8">
        <f xml:space="preserve"> IFERROR(M401/RTD("cqg.rtd",,"StudyData", $A401, "MA", "InputChoice=Vol,MAType=Sim,Period=21", "MA","D","-1","all",,,,"T"),"")</f>
        <v>0.17997316502786975</v>
      </c>
      <c r="O401" s="9">
        <f>IFERROR(D401/RTD("cqg.rtd",,"StudyData","ATR("&amp;A401&amp;",MAType:=Sim,Period:=21)","Bar",, "Close", "D",,,,,,"T"),"")</f>
        <v>0.27584529311871736</v>
      </c>
      <c r="P401" s="10">
        <f xml:space="preserve"> RTD("cqg.rtd",,"StudyData", $A401, "MA", "InputChoice=Close,MAType=Sim,Period=21", "MA","D",,"all",,,,"T")</f>
        <v>111.9971428571</v>
      </c>
      <c r="Q401" s="2">
        <f xml:space="preserve"> RTD("cqg.rtd",,"StudyData",$A401, "StdDev", "InputChoice=Close,Period1=21", "STDDEV","D",,"all",,,,"T")</f>
        <v>2.2932824111999999</v>
      </c>
      <c r="R401" s="2">
        <f t="shared" si="6"/>
        <v>1.6320960404268274</v>
      </c>
    </row>
    <row r="402" spans="1:18" x14ac:dyDescent="0.3">
      <c r="A402" t="s">
        <v>450</v>
      </c>
      <c r="B402" t="str">
        <f>PROPER(RTD("cqg.rtd", ,"ContractData",A402, "LongDescription",, "T"))</f>
        <v>Sba Communications</v>
      </c>
      <c r="C402" s="2">
        <f>RTD("cqg.rtd", ,"ContractData",A402, "LastTrade",, "T")</f>
        <v>181</v>
      </c>
      <c r="D402" s="2">
        <f>RTD("cqg.rtd", ,"ContractData",A402, "NetLastTrade",, "T")</f>
        <v>-3.0300000000000011</v>
      </c>
      <c r="E402" s="4">
        <f>IFERROR(RTD("cqg.rtd", ,"ContractData",A402, "PerCentNetLastTrade",, "T")/100,"")</f>
        <v>-1.6464706841275878E-2</v>
      </c>
      <c r="F402" s="2">
        <f>RTD("cqg.rtd", ,"ContractData",A402, "Open",, "T")</f>
        <v>182.03</v>
      </c>
      <c r="G402" s="2">
        <f>RTD("cqg.rtd", ,"ContractData",A402, "High",, "T")</f>
        <v>183</v>
      </c>
      <c r="H402" s="2">
        <f>RTD("cqg.rtd", ,"ContractData",A402, "Low",, "T")</f>
        <v>180.17000000000002</v>
      </c>
      <c r="I402" s="4">
        <f>IFERROR(RTD("cqg.rtd",,"StudyData",A402, "PCB","BaseType=Index,Index=1", "Close", "W","0","all",,,,"T")/100,"")</f>
        <v>-1.6464706841275885E-2</v>
      </c>
      <c r="J402" s="4">
        <f>IFERROR(RTD("cqg.rtd",,"StudyData",A402, "PCB","BaseType=Index,Index=1", "Close", "M","0","all",,,,"T")/100,"")</f>
        <v>1.1050944855790823E-4</v>
      </c>
      <c r="K402" s="4">
        <f>IFERROR(RTD("cqg.rtd",,"StudyData",A402, "PCB","BaseType=Index,Index=1", "Close", "Q","0","all",,,,"T")/100,"")</f>
        <v>2.5728210359288173E-2</v>
      </c>
      <c r="L402" s="4">
        <f>IFERROR(RTD("cqg.rtd",,"StudyData",A402, "PCB","BaseType=Index,Index=1", "Close", "A","0","all",,,,"T")/100,"")</f>
        <v>-6.426097296179499E-2</v>
      </c>
      <c r="M402" s="6">
        <f>RTD("cqg.rtd", ,"ContractData",A402, "T_CVol",, "T")</f>
        <v>238180.68910700001</v>
      </c>
      <c r="N402" s="8">
        <f xml:space="preserve"> IFERROR(M402/RTD("cqg.rtd",,"StudyData", $A402, "MA", "InputChoice=Vol,MAType=Sim,Period=21", "MA","D","-1","all",,,,"T"),"")</f>
        <v>0.21070467615789595</v>
      </c>
      <c r="O402" s="9">
        <f>IFERROR(D402/RTD("cqg.rtd",,"StudyData","ATR("&amp;A402&amp;",MAType:=Sim,Period:=21)","Bar",, "Close", "D",,,,,,"T"),"")</f>
        <v>-0.45356048185739001</v>
      </c>
      <c r="P402" s="10">
        <f xml:space="preserve"> RTD("cqg.rtd",,"StudyData", $A402, "MA", "InputChoice=Close,MAType=Sim,Period=21", "MA","D",,"all",,,,"T")</f>
        <v>181.31333333329999</v>
      </c>
      <c r="Q402" s="2">
        <f xml:space="preserve"> RTD("cqg.rtd",,"StudyData",$A402, "StdDev", "InputChoice=Close,Period1=21", "STDDEV","D",,"all",,,,"T")</f>
        <v>4.7520004142000003</v>
      </c>
      <c r="R402" s="2">
        <f t="shared" si="6"/>
        <v>-6.5937143516167723E-2</v>
      </c>
    </row>
    <row r="403" spans="1:18" x14ac:dyDescent="0.3">
      <c r="A403" t="s">
        <v>76</v>
      </c>
      <c r="B403" t="str">
        <f>PROPER(RTD("cqg.rtd", ,"ContractData",A403, "LongDescription",, "T"))</f>
        <v>Starbucks Corp</v>
      </c>
      <c r="C403" s="2">
        <f>RTD("cqg.rtd", ,"ContractData",A403, "LastTrade",, "T")</f>
        <v>105.06</v>
      </c>
      <c r="D403" s="2">
        <f>RTD("cqg.rtd", ,"ContractData",A403, "NetLastTrade",, "T")</f>
        <v>-0.51999999999999602</v>
      </c>
      <c r="E403" s="4">
        <f>IFERROR(RTD("cqg.rtd", ,"ContractData",A403, "PerCentNetLastTrade",, "T")/100,"")</f>
        <v>-4.9251752225800347E-3</v>
      </c>
      <c r="F403" s="2">
        <f>RTD("cqg.rtd", ,"ContractData",A403, "Open",, "T")</f>
        <v>105.47</v>
      </c>
      <c r="G403" s="2">
        <f>RTD("cqg.rtd", ,"ContractData",A403, "High",, "T")</f>
        <v>105.91</v>
      </c>
      <c r="H403" s="2">
        <f>RTD("cqg.rtd", ,"ContractData",A403, "Low",, "T")</f>
        <v>104.52</v>
      </c>
      <c r="I403" s="4">
        <f>IFERROR(RTD("cqg.rtd",,"StudyData",A403, "PCB","BaseType=Index,Index=1", "Close", "W","0","all",,,,"T")/100,"")</f>
        <v>-4.9251752225799965E-3</v>
      </c>
      <c r="J403" s="4">
        <f>IFERROR(RTD("cqg.rtd",,"StudyData",A403, "PCB","BaseType=Index,Index=1", "Close", "M","0","all",,,,"T")/100,"")</f>
        <v>-1.8052256532066291E-3</v>
      </c>
      <c r="K403" s="4">
        <f>IFERROR(RTD("cqg.rtd",,"StudyData",A403, "PCB","BaseType=Index,Index=1", "Close", "Q","0","all",,,,"T")/100,"")</f>
        <v>2.8084939817986151E-2</v>
      </c>
      <c r="L403" s="4">
        <f>IFERROR(RTD("cqg.rtd",,"StudyData",A403, "PCB","BaseType=Index,Index=1", "Close", "A","0","all",,,,"T")/100,"")</f>
        <v>0.2475952974706091</v>
      </c>
      <c r="M403" s="6">
        <f>RTD("cqg.rtd", ,"ContractData",A403, "T_CVol",, "T")</f>
        <v>1058758.544796</v>
      </c>
      <c r="N403" s="8">
        <f xml:space="preserve"> IFERROR(M403/RTD("cqg.rtd",,"StudyData", $A403, "MA", "InputChoice=Vol,MAType=Sim,Period=21", "MA","D","-1","all",,,,"T"),"")</f>
        <v>0.13436598798047508</v>
      </c>
      <c r="O403" s="9">
        <f>IFERROR(D403/RTD("cqg.rtd",,"StudyData","ATR("&amp;A403&amp;",MAType:=Sim,Period:=21)","Bar",, "Close", "D",,,,,,"T"),"")</f>
        <v>-0.17857726901092028</v>
      </c>
      <c r="P403" s="10">
        <f xml:space="preserve"> RTD("cqg.rtd",,"StudyData", $A403, "MA", "InputChoice=Close,MAType=Sim,Period=21", "MA","D",,"all",,,,"T")</f>
        <v>104.9671428571</v>
      </c>
      <c r="Q403" s="2">
        <f xml:space="preserve"> RTD("cqg.rtd",,"StudyData",$A403, "StdDev", "InputChoice=Close,Period1=21", "STDDEV","D",,"all",,,,"T")</f>
        <v>1.3283901566</v>
      </c>
      <c r="R403" s="2">
        <f t="shared" si="6"/>
        <v>6.9902010669567444E-2</v>
      </c>
    </row>
    <row r="404" spans="1:18" x14ac:dyDescent="0.3">
      <c r="A404" t="s">
        <v>451</v>
      </c>
      <c r="B404" t="str">
        <f>PROPER(RTD("cqg.rtd", ,"ContractData",A404, "LongDescription",, "T"))</f>
        <v>Charles Schwab Corp</v>
      </c>
      <c r="C404" s="2">
        <f>RTD("cqg.rtd", ,"ContractData",A404, "LastTrade",, "T")</f>
        <v>109.04</v>
      </c>
      <c r="D404" s="2">
        <f>RTD("cqg.rtd", ,"ContractData",A404, "NetLastTrade",, "T")</f>
        <v>1.4399999999999977</v>
      </c>
      <c r="E404" s="4">
        <f>IFERROR(RTD("cqg.rtd", ,"ContractData",A404, "PerCentNetLastTrade",, "T")/100,"")</f>
        <v>1.3382899628252789E-2</v>
      </c>
      <c r="F404" s="2">
        <f>RTD("cqg.rtd", ,"ContractData",A404, "Open",, "T")</f>
        <v>107.51</v>
      </c>
      <c r="G404" s="2">
        <f>RTD("cqg.rtd", ,"ContractData",A404, "High",, "T")</f>
        <v>109.32000000000001</v>
      </c>
      <c r="H404" s="2">
        <f>RTD("cqg.rtd", ,"ContractData",A404, "Low",, "T")</f>
        <v>107.14</v>
      </c>
      <c r="I404" s="4">
        <f>IFERROR(RTD("cqg.rtd",,"StudyData",A404, "PCB","BaseType=Index,Index=1", "Close", "W","0","all",,,,"T")/100,"")</f>
        <v>1.3382899628252764E-2</v>
      </c>
      <c r="J404" s="4">
        <f>IFERROR(RTD("cqg.rtd",,"StudyData",A404, "PCB","BaseType=Index,Index=1", "Close", "M","0","all",,,,"T")/100,"")</f>
        <v>3.6107943747624452E-2</v>
      </c>
      <c r="K404" s="4">
        <f>IFERROR(RTD("cqg.rtd",,"StudyData",A404, "PCB","BaseType=Index,Index=1", "Close", "Q","0","all",,,,"T")/100,"")</f>
        <v>0.18174921426249063</v>
      </c>
      <c r="L404" s="4">
        <f>IFERROR(RTD("cqg.rtd",,"StudyData",A404, "PCB","BaseType=Index,Index=1", "Close", "A","0","all",,,,"T")/100,"")</f>
        <v>9.1382244019617753E-2</v>
      </c>
      <c r="M404" s="6">
        <f>RTD("cqg.rtd", ,"ContractData",A404, "T_CVol",, "T")</f>
        <v>1436460.560116</v>
      </c>
      <c r="N404" s="8">
        <f xml:space="preserve"> IFERROR(M404/RTD("cqg.rtd",,"StudyData", $A404, "MA", "InputChoice=Vol,MAType=Sim,Period=21", "MA","D","-1","all",,,,"T"),"")</f>
        <v>0.17343850686493359</v>
      </c>
      <c r="O404" s="9">
        <f>IFERROR(D404/RTD("cqg.rtd",,"StudyData","ATR("&amp;A404&amp;",MAType:=Sim,Period:=21)","Bar",, "Close", "D",,,,,,"T"),"")</f>
        <v>0.6539792387557386</v>
      </c>
      <c r="P404" s="10">
        <f xml:space="preserve"> RTD("cqg.rtd",,"StudyData", $A404, "MA", "InputChoice=Close,MAType=Sim,Period=21", "MA","D",,"all",,,,"T")</f>
        <v>104.10666666669999</v>
      </c>
      <c r="Q404" s="2">
        <f xml:space="preserve"> RTD("cqg.rtd",,"StudyData",$A404, "StdDev", "InputChoice=Close,Period1=21", "STDDEV","D",,"all",,,,"T")</f>
        <v>2.5902478891</v>
      </c>
      <c r="R404" s="2">
        <f t="shared" si="6"/>
        <v>1.9045796172867973</v>
      </c>
    </row>
    <row r="405" spans="1:18" x14ac:dyDescent="0.3">
      <c r="A405" t="s">
        <v>452</v>
      </c>
      <c r="B405" t="str">
        <f>PROPER(RTD("cqg.rtd", ,"ContractData",A405, "LongDescription",, "T"))</f>
        <v>Sherwin-Williams Co</v>
      </c>
      <c r="C405" s="2">
        <f>RTD("cqg.rtd", ,"ContractData",A405, "LastTrade",, "T")</f>
        <v>362.76</v>
      </c>
      <c r="D405" s="2">
        <f>RTD("cqg.rtd", ,"ContractData",A405, "NetLastTrade",, "T")</f>
        <v>-6.9700000000000273</v>
      </c>
      <c r="E405" s="4">
        <f>IFERROR(RTD("cqg.rtd", ,"ContractData",A405, "PerCentNetLastTrade",, "T")/100,"")</f>
        <v>-1.8851594406729236E-2</v>
      </c>
      <c r="F405" s="2">
        <f>RTD("cqg.rtd", ,"ContractData",A405, "Open",, "T")</f>
        <v>368.32</v>
      </c>
      <c r="G405" s="2">
        <f>RTD("cqg.rtd", ,"ContractData",A405, "High",, "T")</f>
        <v>368.32</v>
      </c>
      <c r="H405" s="2">
        <f>RTD("cqg.rtd", ,"ContractData",A405, "Low",, "T")</f>
        <v>361.15000000000003</v>
      </c>
      <c r="I405" s="4">
        <f>IFERROR(RTD("cqg.rtd",,"StudyData",A405, "PCB","BaseType=Index,Index=1", "Close", "W","0","all",,,,"T")/100,"")</f>
        <v>-1.8851594406729306E-2</v>
      </c>
      <c r="J405" s="4">
        <f>IFERROR(RTD("cqg.rtd",,"StudyData",A405, "PCB","BaseType=Index,Index=1", "Close", "M","0","all",,,,"T")/100,"")</f>
        <v>6.4280475282382191E-2</v>
      </c>
      <c r="K405" s="4">
        <f>IFERROR(RTD("cqg.rtd",,"StudyData",A405, "PCB","BaseType=Index,Index=1", "Close", "Q","0","all",,,,"T")/100,"")</f>
        <v>5.3554832713754649E-2</v>
      </c>
      <c r="L405" s="4">
        <f>IFERROR(RTD("cqg.rtd",,"StudyData",A405, "PCB","BaseType=Index,Index=1", "Close", "A","0","all",,,,"T")/100,"")</f>
        <v>0.11952596981760935</v>
      </c>
      <c r="M405" s="6">
        <f>RTD("cqg.rtd", ,"ContractData",A405, "T_CVol",, "T")</f>
        <v>428217.96332699998</v>
      </c>
      <c r="N405" s="8">
        <f xml:space="preserve"> IFERROR(M405/RTD("cqg.rtd",,"StudyData", $A405, "MA", "InputChoice=Vol,MAType=Sim,Period=21", "MA","D","-1","all",,,,"T"),"")</f>
        <v>0.20276575780688164</v>
      </c>
      <c r="O405" s="9">
        <f>IFERROR(D405/RTD("cqg.rtd",,"StudyData","ATR("&amp;A405&amp;",MAType:=Sim,Period:=21)","Bar",, "Close", "D",,,,,,"T"),"")</f>
        <v>-0.65218553669557344</v>
      </c>
      <c r="P405" s="10">
        <f xml:space="preserve"> RTD("cqg.rtd",,"StudyData", $A405, "MA", "InputChoice=Close,MAType=Sim,Period=21", "MA","D",,"all",,,,"T")</f>
        <v>340.0823809524</v>
      </c>
      <c r="Q405" s="2">
        <f xml:space="preserve"> RTD("cqg.rtd",,"StudyData",$A405, "StdDev", "InputChoice=Close,Period1=21", "STDDEV","D",,"all",,,,"T")</f>
        <v>18.002508794699999</v>
      </c>
      <c r="R405" s="2">
        <f t="shared" si="6"/>
        <v>1.2596921521447255</v>
      </c>
    </row>
    <row r="406" spans="1:18" x14ac:dyDescent="0.3">
      <c r="A406" t="s">
        <v>453</v>
      </c>
      <c r="B406" t="str">
        <f>PROPER(RTD("cqg.rtd", ,"ContractData",A406, "LongDescription",, "T"))</f>
        <v>Smucker Jm Co</v>
      </c>
      <c r="C406" s="2">
        <f>RTD("cqg.rtd", ,"ContractData",A406, "LastTrade",, "T")</f>
        <v>118.51</v>
      </c>
      <c r="D406" s="2">
        <f>RTD("cqg.rtd", ,"ContractData",A406, "NetLastTrade",, "T")</f>
        <v>-1.6499999999999915</v>
      </c>
      <c r="E406" s="4">
        <f>IFERROR(RTD("cqg.rtd", ,"ContractData",A406, "PerCentNetLastTrade",, "T")/100,"")</f>
        <v>-1.3731691078561918E-2</v>
      </c>
      <c r="F406" s="2">
        <f>RTD("cqg.rtd", ,"ContractData",A406, "Open",, "T")</f>
        <v>119</v>
      </c>
      <c r="G406" s="2">
        <f>RTD("cqg.rtd", ,"ContractData",A406, "High",, "T")</f>
        <v>119.21000000000001</v>
      </c>
      <c r="H406" s="2">
        <f>RTD("cqg.rtd", ,"ContractData",A406, "Low",, "T")</f>
        <v>118.01</v>
      </c>
      <c r="I406" s="4">
        <f>IFERROR(RTD("cqg.rtd",,"StudyData",A406, "PCB","BaseType=Index,Index=1", "Close", "W","0","all",,,,"T")/100,"")</f>
        <v>-1.3731691078561847E-2</v>
      </c>
      <c r="J406" s="4">
        <f>IFERROR(RTD("cqg.rtd",,"StudyData",A406, "PCB","BaseType=Index,Index=1", "Close", "M","0","all",,,,"T")/100,"")</f>
        <v>-6.2887808150259936E-3</v>
      </c>
      <c r="K406" s="4">
        <f>IFERROR(RTD("cqg.rtd",,"StudyData",A406, "PCB","BaseType=Index,Index=1", "Close", "Q","0","all",,,,"T")/100,"")</f>
        <v>5.3422222222222267E-2</v>
      </c>
      <c r="L406" s="4">
        <f>IFERROR(RTD("cqg.rtd",,"StudyData",A406, "PCB","BaseType=Index,Index=1", "Close", "A","0","all",,,,"T")/100,"")</f>
        <v>0.21163480216746758</v>
      </c>
      <c r="M406" s="6">
        <f>RTD("cqg.rtd", ,"ContractData",A406, "T_CVol",, "T")</f>
        <v>155439.10214900001</v>
      </c>
      <c r="N406" s="8">
        <f xml:space="preserve"> IFERROR(M406/RTD("cqg.rtd",,"StudyData", $A406, "MA", "InputChoice=Vol,MAType=Sim,Period=21", "MA","D","-1","all",,,,"T"),"")</f>
        <v>0.11153258847589542</v>
      </c>
      <c r="O406" s="9">
        <f>IFERROR(D406/RTD("cqg.rtd",,"StudyData","ATR("&amp;A406&amp;",MAType:=Sim,Period:=21)","Bar",, "Close", "D",,,,,,"T"),"")</f>
        <v>-0.46095516828828387</v>
      </c>
      <c r="P406" s="10">
        <f xml:space="preserve"> RTD("cqg.rtd",,"StudyData", $A406, "MA", "InputChoice=Close,MAType=Sim,Period=21", "MA","D",,"all",,,,"T")</f>
        <v>117.13952380950001</v>
      </c>
      <c r="Q406" s="2">
        <f xml:space="preserve"> RTD("cqg.rtd",,"StudyData",$A406, "StdDev", "InputChoice=Close,Period1=21", "STDDEV","D",,"all",,,,"T")</f>
        <v>4.5277877245000004</v>
      </c>
      <c r="R406" s="2">
        <f t="shared" si="6"/>
        <v>0.30268119308780983</v>
      </c>
    </row>
    <row r="407" spans="1:18" x14ac:dyDescent="0.3">
      <c r="A407" t="s">
        <v>454</v>
      </c>
      <c r="B407" t="str">
        <f>PROPER(RTD("cqg.rtd", ,"ContractData",A407, "LongDescription",, "T"))</f>
        <v>Slb</v>
      </c>
      <c r="C407" s="2">
        <f>RTD("cqg.rtd", ,"ContractData",A407, "LastTrade",, "T")</f>
        <v>52.370000000000005</v>
      </c>
      <c r="D407" s="2">
        <f>RTD("cqg.rtd", ,"ContractData",A407, "NetLastTrade",, "T")</f>
        <v>1.8400000000000034</v>
      </c>
      <c r="E407" s="4">
        <f>IFERROR(RTD("cqg.rtd", ,"ContractData",A407, "PerCentNetLastTrade",, "T")/100,"")</f>
        <v>3.6414011478329705E-2</v>
      </c>
      <c r="F407" s="2">
        <f>RTD("cqg.rtd", ,"ContractData",A407, "Open",, "T")</f>
        <v>50.76</v>
      </c>
      <c r="G407" s="2">
        <f>RTD("cqg.rtd", ,"ContractData",A407, "High",, "T")</f>
        <v>52.46</v>
      </c>
      <c r="H407" s="2">
        <f>RTD("cqg.rtd", ,"ContractData",A407, "Low",, "T")</f>
        <v>50.67</v>
      </c>
      <c r="I407" s="4">
        <f>IFERROR(RTD("cqg.rtd",,"StudyData",A407, "PCB","BaseType=Index,Index=1", "Close", "W","0","all",,,,"T")/100,"")</f>
        <v>3.6414011478329768E-2</v>
      </c>
      <c r="J407" s="4">
        <f>IFERROR(RTD("cqg.rtd",,"StudyData",A407, "PCB","BaseType=Index,Index=1", "Close", "M","0","all",,,,"T")/100,"")</f>
        <v>5.6059689453518871E-2</v>
      </c>
      <c r="K407" s="4">
        <f>IFERROR(RTD("cqg.rtd",,"StudyData",A407, "PCB","BaseType=Index,Index=1", "Close", "Q","0","all",,,,"T")/100,"")</f>
        <v>0.12647881264788133</v>
      </c>
      <c r="L407" s="4">
        <f>IFERROR(RTD("cqg.rtd",,"StudyData",A407, "PCB","BaseType=Index,Index=1", "Close", "A","0","all",,,,"T")/100,"")</f>
        <v>0.3645127670661803</v>
      </c>
      <c r="M407" s="6">
        <f>RTD("cqg.rtd", ,"ContractData",A407, "T_CVol",, "T")</f>
        <v>2956004.0548069999</v>
      </c>
      <c r="N407" s="8">
        <f xml:space="preserve"> IFERROR(M407/RTD("cqg.rtd",,"StudyData", $A407, "MA", "InputChoice=Vol,MAType=Sim,Period=21", "MA","D","-1","all",,,,"T"),"")</f>
        <v>0.23674911068684171</v>
      </c>
      <c r="O407" s="9">
        <f>IFERROR(D407/RTD("cqg.rtd",,"StudyData","ATR("&amp;A407&amp;",MAType:=Sim,Period:=21)","Bar",, "Close", "D",,,,,,"T"),"")</f>
        <v>1.0676982592082747</v>
      </c>
      <c r="P407" s="10">
        <f xml:space="preserve"> RTD("cqg.rtd",,"StudyData", $A407, "MA", "InputChoice=Close,MAType=Sim,Period=21", "MA","D",,"all",,,,"T")</f>
        <v>49.0595238095</v>
      </c>
      <c r="Q407" s="2">
        <f xml:space="preserve"> RTD("cqg.rtd",,"StudyData",$A407, "StdDev", "InputChoice=Close,Period1=21", "STDDEV","D",,"all",,,,"T")</f>
        <v>1.9011086394000001</v>
      </c>
      <c r="R407" s="2">
        <f t="shared" si="6"/>
        <v>1.7413398276622467</v>
      </c>
    </row>
    <row r="408" spans="1:18" x14ac:dyDescent="0.3">
      <c r="A408" t="s">
        <v>455</v>
      </c>
      <c r="B408" t="str">
        <f>PROPER(RTD("cqg.rtd", ,"ContractData",A408, "LongDescription",, "T"))</f>
        <v>Super Micro Computer</v>
      </c>
      <c r="C408" s="2">
        <f>RTD("cqg.rtd", ,"ContractData",A408, "LastTrade",, "T")</f>
        <v>32.28</v>
      </c>
      <c r="D408" s="2">
        <f>RTD("cqg.rtd", ,"ContractData",A408, "NetLastTrade",, "T")</f>
        <v>1.1500000000000021</v>
      </c>
      <c r="E408" s="4">
        <f>IFERROR(RTD("cqg.rtd", ,"ContractData",A408, "PerCentNetLastTrade",, "T")/100,"")</f>
        <v>3.7263090266623833E-2</v>
      </c>
      <c r="F408" s="2">
        <f>RTD("cqg.rtd", ,"ContractData",A408, "Open",, "T")</f>
        <v>32</v>
      </c>
      <c r="G408" s="2">
        <f>RTD("cqg.rtd", ,"ContractData",A408, "High",, "T")</f>
        <v>33.380000000000003</v>
      </c>
      <c r="H408" s="2">
        <f>RTD("cqg.rtd", ,"ContractData",A408, "Low",, "T")</f>
        <v>31.66</v>
      </c>
      <c r="I408" s="4">
        <f>IFERROR(RTD("cqg.rtd",,"StudyData",A408, "PCB","BaseType=Index,Index=1", "Close", "W","0","all",,,,"T")/100,"")</f>
        <v>3.6941856729842668E-2</v>
      </c>
      <c r="J408" s="4">
        <f>IFERROR(RTD("cqg.rtd",,"StudyData",A408, "PCB","BaseType=Index,Index=1", "Close", "M","0","all",,,,"T")/100,"")</f>
        <v>0.13661971830985911</v>
      </c>
      <c r="K408" s="4">
        <f>IFERROR(RTD("cqg.rtd",,"StudyData",A408, "PCB","BaseType=Index,Index=1", "Close", "Q","0","all",,,,"T")/100,"")</f>
        <v>0.10057961131946809</v>
      </c>
      <c r="L408" s="4">
        <f>IFERROR(RTD("cqg.rtd",,"StudyData",A408, "PCB","BaseType=Index,Index=1", "Close", "A","0","all",,,,"T")/100,"")</f>
        <v>0.10283566791937142</v>
      </c>
      <c r="M408" s="6">
        <f>RTD("cqg.rtd", ,"ContractData",A408, "T_CVol",, "T")</f>
        <v>34063270.316292003</v>
      </c>
      <c r="N408" s="8">
        <f xml:space="preserve"> IFERROR(M408/RTD("cqg.rtd",,"StudyData", $A408, "MA", "InputChoice=Vol,MAType=Sim,Period=21", "MA","D","-1","all",,,,"T"),"")</f>
        <v>0.79344300919018473</v>
      </c>
      <c r="O408" s="9">
        <f>IFERROR(D408/RTD("cqg.rtd",,"StudyData","ATR("&amp;A408&amp;",MAType:=Sim,Period:=21)","Bar",, "Close", "D",,,,,,"T"),"")</f>
        <v>0.5221621621576471</v>
      </c>
      <c r="P408" s="10">
        <f xml:space="preserve"> RTD("cqg.rtd",,"StudyData", $A408, "MA", "InputChoice=Close,MAType=Sim,Period=21", "MA","D",,"all",,,,"T")</f>
        <v>28.3704761905</v>
      </c>
      <c r="Q408" s="2">
        <f xml:space="preserve"> RTD("cqg.rtd",,"StudyData",$A408, "StdDev", "InputChoice=Close,Period1=21", "STDDEV","D",,"all",,,,"T")</f>
        <v>2.4637804404999999</v>
      </c>
      <c r="R408" s="2">
        <f t="shared" si="6"/>
        <v>1.5867987850031808</v>
      </c>
    </row>
    <row r="409" spans="1:18" x14ac:dyDescent="0.3">
      <c r="A409" t="s">
        <v>456</v>
      </c>
      <c r="B409" t="str">
        <f>PROPER(RTD("cqg.rtd", ,"ContractData",A409, "LongDescription",, "T"))</f>
        <v>Snap-On Tools Corp</v>
      </c>
      <c r="C409" s="2">
        <f>RTD("cqg.rtd", ,"ContractData",A409, "LastTrade",, "T")</f>
        <v>411.44</v>
      </c>
      <c r="D409" s="2">
        <f>RTD("cqg.rtd", ,"ContractData",A409, "NetLastTrade",, "T")</f>
        <v>-4.910000000000025</v>
      </c>
      <c r="E409" s="4">
        <f>IFERROR(RTD("cqg.rtd", ,"ContractData",A409, "PerCentNetLastTrade",, "T")/100,"")</f>
        <v>-1.1792962651615229E-2</v>
      </c>
      <c r="F409" s="2">
        <f>RTD("cqg.rtd", ,"ContractData",A409, "Open",, "T")</f>
        <v>415.82</v>
      </c>
      <c r="G409" s="2">
        <f>RTD("cqg.rtd", ,"ContractData",A409, "High",, "T")</f>
        <v>418.25</v>
      </c>
      <c r="H409" s="2">
        <f>RTD("cqg.rtd", ,"ContractData",A409, "Low",, "T")</f>
        <v>411.44</v>
      </c>
      <c r="I409" s="4">
        <f>IFERROR(RTD("cqg.rtd",,"StudyData",A409, "PCB","BaseType=Index,Index=1", "Close", "W","0","all",,,,"T")/100,"")</f>
        <v>-1.1792962651615287E-2</v>
      </c>
      <c r="J409" s="4">
        <f>IFERROR(RTD("cqg.rtd",,"StudyData",A409, "PCB","BaseType=Index,Index=1", "Close", "M","0","all",,,,"T")/100,"")</f>
        <v>2.509685436514638E-3</v>
      </c>
      <c r="K409" s="4">
        <f>IFERROR(RTD("cqg.rtd",,"StudyData",A409, "PCB","BaseType=Index,Index=1", "Close", "Q","0","all",,,,"T")/100,"")</f>
        <v>2.2465208747514818E-2</v>
      </c>
      <c r="L409" s="4">
        <f>IFERROR(RTD("cqg.rtd",,"StudyData",A409, "PCB","BaseType=Index,Index=1", "Close", "A","0","all",,,,"T")/100,"")</f>
        <v>0.19396401625072543</v>
      </c>
      <c r="M409" s="6">
        <f>RTD("cqg.rtd", ,"ContractData",A409, "T_CVol",, "T")</f>
        <v>65602.986334000001</v>
      </c>
      <c r="N409" s="8">
        <f xml:space="preserve"> IFERROR(M409/RTD("cqg.rtd",,"StudyData", $A409, "MA", "InputChoice=Vol,MAType=Sim,Period=21", "MA","D","-1","all",,,,"T"),"")</f>
        <v>0.16767824160941211</v>
      </c>
      <c r="O409" s="9">
        <f>IFERROR(D409/RTD("cqg.rtd",,"StudyData","ATR("&amp;A409&amp;",MAType:=Sim,Period:=21)","Bar",, "Close", "D",,,,,,"T"),"")</f>
        <v>-0.53975815316768416</v>
      </c>
      <c r="P409" s="10">
        <f xml:space="preserve"> RTD("cqg.rtd",,"StudyData", $A409, "MA", "InputChoice=Close,MAType=Sim,Period=21", "MA","D",,"all",,,,"T")</f>
        <v>409.60523809519998</v>
      </c>
      <c r="Q409" s="2">
        <f xml:space="preserve"> RTD("cqg.rtd",,"StudyData",$A409, "StdDev", "InputChoice=Close,Period1=21", "STDDEV","D",,"all",,,,"T")</f>
        <v>6.2124449746000003</v>
      </c>
      <c r="R409" s="2">
        <f t="shared" si="6"/>
        <v>0.29533652407410704</v>
      </c>
    </row>
    <row r="410" spans="1:18" x14ac:dyDescent="0.3">
      <c r="A410" t="s">
        <v>77</v>
      </c>
      <c r="B410" t="str">
        <f>PROPER(RTD("cqg.rtd", ,"ContractData",A410, "LongDescription",, "T"))</f>
        <v>Sandisk Cp Cmn</v>
      </c>
      <c r="C410" s="2">
        <f>RTD("cqg.rtd", ,"ContractData",A410, "LastTrade",, "T")</f>
        <v>1245.77</v>
      </c>
      <c r="D410" s="2">
        <f>RTD("cqg.rtd", ,"ContractData",A410, "NetLastTrade",, "T")</f>
        <v>33.559999999999945</v>
      </c>
      <c r="E410" s="4">
        <f>IFERROR(RTD("cqg.rtd", ,"ContractData",A410, "PerCentNetLastTrade",, "T")/100,"")</f>
        <v>2.7684972075795445E-2</v>
      </c>
      <c r="F410" s="2">
        <f>RTD("cqg.rtd", ,"ContractData",A410, "Open",, "T")</f>
        <v>1203.4100000000001</v>
      </c>
      <c r="G410" s="2">
        <f>RTD("cqg.rtd", ,"ContractData",A410, "High",, "T")</f>
        <v>1278.75</v>
      </c>
      <c r="H410" s="2">
        <f>RTD("cqg.rtd", ,"ContractData",A410, "Low",, "T")</f>
        <v>1194.01</v>
      </c>
      <c r="I410" s="4">
        <f>IFERROR(RTD("cqg.rtd",,"StudyData",A410, "PCB","BaseType=Index,Index=1", "Close", "W","0","all",,,,"T")/100,"")</f>
        <v>2.7684972075795403E-2</v>
      </c>
      <c r="J410" s="4">
        <f>IFERROR(RTD("cqg.rtd",,"StudyData",A410, "PCB","BaseType=Index,Index=1", "Close", "M","0","all",,,,"T")/100,"")</f>
        <v>2.5468584081723415E-2</v>
      </c>
      <c r="K410" s="4">
        <f>IFERROR(RTD("cqg.rtd",,"StudyData",A410, "PCB","BaseType=Index,Index=1", "Close", "Q","0","all",,,,"T")/100,"")</f>
        <v>-0.45210293218631942</v>
      </c>
      <c r="L410" s="4">
        <f>IFERROR(RTD("cqg.rtd",,"StudyData",A410, "PCB","BaseType=Index,Index=1", "Close", "A","0","all",,,,"T")/100,"")</f>
        <v>4.2479989889628449</v>
      </c>
      <c r="M410" s="6">
        <f>RTD("cqg.rtd", ,"ContractData",A410, "T_CVol",, "T")</f>
        <v>6558847.8946009995</v>
      </c>
      <c r="N410" s="8">
        <f xml:space="preserve"> IFERROR(M410/RTD("cqg.rtd",,"StudyData", $A410, "MA", "InputChoice=Vol,MAType=Sim,Period=21", "MA","D","-1","all",,,,"T"),"")</f>
        <v>0.39124867374487982</v>
      </c>
      <c r="O410" s="9">
        <f>IFERROR(D410/RTD("cqg.rtd",,"StudyData","ATR("&amp;A410&amp;",MAType:=Sim,Period:=21)","Bar",, "Close", "D",,,,,,"T"),"")</f>
        <v>0.18679777886745888</v>
      </c>
      <c r="P410" s="10">
        <f xml:space="preserve"> RTD("cqg.rtd",,"StudyData", $A410, "MA", "InputChoice=Close,MAType=Sim,Period=21", "MA","D",,"all",,,,"T")</f>
        <v>1386.0438095238001</v>
      </c>
      <c r="Q410" s="2">
        <f xml:space="preserve"> RTD("cqg.rtd",,"StudyData",$A410, "StdDev", "InputChoice=Close,Period1=21", "STDDEV","D",,"all",,,,"T")</f>
        <v>191.09393400639999</v>
      </c>
      <c r="R410" s="2">
        <f t="shared" si="6"/>
        <v>-0.73405684096232027</v>
      </c>
    </row>
    <row r="411" spans="1:18" x14ac:dyDescent="0.3">
      <c r="A411" t="s">
        <v>78</v>
      </c>
      <c r="B411" t="str">
        <f>PROPER(RTD("cqg.rtd", ,"ContractData",A411, "LongDescription",, "T"))</f>
        <v>Synopsys, Inc.</v>
      </c>
      <c r="C411" s="2">
        <f>RTD("cqg.rtd", ,"ContractData",A411, "LastTrade",, "T")</f>
        <v>416.66</v>
      </c>
      <c r="D411" s="2">
        <f>RTD("cqg.rtd", ,"ContractData",A411, "NetLastTrade",, "T")</f>
        <v>0.67000000000001592</v>
      </c>
      <c r="E411" s="4">
        <f>IFERROR(RTD("cqg.rtd", ,"ContractData",A411, "PerCentNetLastTrade",, "T")/100,"")</f>
        <v>1.6106156397990338E-3</v>
      </c>
      <c r="F411" s="2">
        <f>RTD("cqg.rtd", ,"ContractData",A411, "Open",, "T")</f>
        <v>416</v>
      </c>
      <c r="G411" s="2">
        <f>RTD("cqg.rtd", ,"ContractData",A411, "High",, "T")</f>
        <v>421.36</v>
      </c>
      <c r="H411" s="2">
        <f>RTD("cqg.rtd", ,"ContractData",A411, "Low",, "T")</f>
        <v>415.95</v>
      </c>
      <c r="I411" s="4">
        <f>IFERROR(RTD("cqg.rtd",,"StudyData",A411, "PCB","BaseType=Index,Index=1", "Close", "W","0","all",,,,"T")/100,"")</f>
        <v>1.6106156397990717E-3</v>
      </c>
      <c r="J411" s="4">
        <f>IFERROR(RTD("cqg.rtd",,"StudyData",A411, "PCB","BaseType=Index,Index=1", "Close", "M","0","all",,,,"T")/100,"")</f>
        <v>7.1766642658709842E-2</v>
      </c>
      <c r="K411" s="4">
        <f>IFERROR(RTD("cqg.rtd",,"StudyData",A411, "PCB","BaseType=Index,Index=1", "Close", "Q","0","all",,,,"T")/100,"")</f>
        <v>-6.5931356065191488E-2</v>
      </c>
      <c r="L411" s="4">
        <f>IFERROR(RTD("cqg.rtd",,"StudyData",A411, "PCB","BaseType=Index,Index=1", "Close", "A","0","all",,,,"T")/100,"")</f>
        <v>-0.11296091288427147</v>
      </c>
      <c r="M411" s="6">
        <f>RTD("cqg.rtd", ,"ContractData",A411, "T_CVol",, "T")</f>
        <v>279868.77884899999</v>
      </c>
      <c r="N411" s="8">
        <f xml:space="preserve"> IFERROR(M411/RTD("cqg.rtd",,"StudyData", $A411, "MA", "InputChoice=Vol,MAType=Sim,Period=21", "MA","D","-1","all",,,,"T"),"")</f>
        <v>0.14283822378907512</v>
      </c>
      <c r="O411" s="9">
        <f>IFERROR(D411/RTD("cqg.rtd",,"StudyData","ATR("&amp;A411&amp;",MAType:=Sim,Period:=21)","Bar",, "Close", "D",,,,,,"T"),"")</f>
        <v>4.4814626066944599E-2</v>
      </c>
      <c r="P411" s="10">
        <f xml:space="preserve"> RTD("cqg.rtd",,"StudyData", $A411, "MA", "InputChoice=Close,MAType=Sim,Period=21", "MA","D",,"all",,,,"T")</f>
        <v>396.25666666670003</v>
      </c>
      <c r="Q411" s="2">
        <f xml:space="preserve"> RTD("cqg.rtd",,"StudyData",$A411, "StdDev", "InputChoice=Close,Period1=21", "STDDEV","D",,"all",,,,"T")</f>
        <v>19.273462716400001</v>
      </c>
      <c r="R411" s="2">
        <f t="shared" si="6"/>
        <v>1.0586231251501359</v>
      </c>
    </row>
    <row r="412" spans="1:18" x14ac:dyDescent="0.3">
      <c r="A412" t="s">
        <v>457</v>
      </c>
      <c r="B412" t="str">
        <f>PROPER(RTD("cqg.rtd", ,"ContractData",A412, "LongDescription",, "T"))</f>
        <v>Southern Company</v>
      </c>
      <c r="C412" s="2">
        <f>RTD("cqg.rtd", ,"ContractData",A412, "LastTrade",, "T")</f>
        <v>91.41</v>
      </c>
      <c r="D412" s="2">
        <f>RTD("cqg.rtd", ,"ContractData",A412, "NetLastTrade",, "T")</f>
        <v>-1.2800000000000011</v>
      </c>
      <c r="E412" s="4">
        <f>IFERROR(RTD("cqg.rtd", ,"ContractData",A412, "PerCentNetLastTrade",, "T")/100,"")</f>
        <v>-1.3809472434998383E-2</v>
      </c>
      <c r="F412" s="2">
        <f>RTD("cqg.rtd", ,"ContractData",A412, "Open",, "T")</f>
        <v>92.350000000000009</v>
      </c>
      <c r="G412" s="2">
        <f>RTD("cqg.rtd", ,"ContractData",A412, "High",, "T")</f>
        <v>93</v>
      </c>
      <c r="H412" s="2">
        <f>RTD("cqg.rtd", ,"ContractData",A412, "Low",, "T")</f>
        <v>91.19</v>
      </c>
      <c r="I412" s="4">
        <f>IFERROR(RTD("cqg.rtd",,"StudyData",A412, "PCB","BaseType=Index,Index=1", "Close", "W","0","all",,,,"T")/100,"")</f>
        <v>-1.3809472434998393E-2</v>
      </c>
      <c r="J412" s="4">
        <f>IFERROR(RTD("cqg.rtd",,"StudyData",A412, "PCB","BaseType=Index,Index=1", "Close", "M","0","all",,,,"T")/100,"")</f>
        <v>-3.3107679289189861E-2</v>
      </c>
      <c r="K412" s="4">
        <f>IFERROR(RTD("cqg.rtd",,"StudyData",A412, "PCB","BaseType=Index,Index=1", "Close", "Q","0","all",,,,"T")/100,"")</f>
        <v>-4.4927384808275114E-2</v>
      </c>
      <c r="L412" s="4">
        <f>IFERROR(RTD("cqg.rtd",,"StudyData",A412, "PCB","BaseType=Index,Index=1", "Close", "A","0","all",,,,"T")/100,"")</f>
        <v>4.8279816513761398E-2</v>
      </c>
      <c r="M412" s="6">
        <f>RTD("cqg.rtd", ,"ContractData",A412, "T_CVol",, "T")</f>
        <v>1268270.079499</v>
      </c>
      <c r="N412" s="8">
        <f xml:space="preserve"> IFERROR(M412/RTD("cqg.rtd",,"StudyData", $A412, "MA", "InputChoice=Vol,MAType=Sim,Period=21", "MA","D","-1","all",,,,"T"),"")</f>
        <v>0.2457362444060035</v>
      </c>
      <c r="O412" s="9">
        <f>IFERROR(D412/RTD("cqg.rtd",,"StudyData","ATR("&amp;A412&amp;",MAType:=Sim,Period:=21)","Bar",, "Close", "D",,,,,,"T"),"")</f>
        <v>-0.62657342656028225</v>
      </c>
      <c r="P412" s="10">
        <f xml:space="preserve"> RTD("cqg.rtd",,"StudyData", $A412, "MA", "InputChoice=Close,MAType=Sim,Period=21", "MA","D",,"all",,,,"T")</f>
        <v>94.801904761900005</v>
      </c>
      <c r="Q412" s="2">
        <f xml:space="preserve"> RTD("cqg.rtd",,"StudyData",$A412, "StdDev", "InputChoice=Close,Period1=21", "STDDEV","D",,"all",,,,"T")</f>
        <v>1.6063671497000001</v>
      </c>
      <c r="R412" s="2">
        <f t="shared" si="6"/>
        <v>-2.1115376783778661</v>
      </c>
    </row>
    <row r="413" spans="1:18" x14ac:dyDescent="0.3">
      <c r="A413" t="s">
        <v>458</v>
      </c>
      <c r="B413" t="str">
        <f>PROPER(RTD("cqg.rtd", ,"ContractData",A413, "LongDescription",, "T"))</f>
        <v>Solventum Corporation</v>
      </c>
      <c r="C413" s="2">
        <f>RTD("cqg.rtd", ,"ContractData",A413, "LastTrade",, "T")</f>
        <v>84.460000000000008</v>
      </c>
      <c r="D413" s="2">
        <f>RTD("cqg.rtd", ,"ContractData",A413, "NetLastTrade",, "T")</f>
        <v>1.480000000000004</v>
      </c>
      <c r="E413" s="4">
        <f>IFERROR(RTD("cqg.rtd", ,"ContractData",A413, "PerCentNetLastTrade",, "T")/100,"")</f>
        <v>1.7835623041696794E-2</v>
      </c>
      <c r="F413" s="2">
        <f>RTD("cqg.rtd", ,"ContractData",A413, "Open",, "T")</f>
        <v>82.29</v>
      </c>
      <c r="G413" s="2">
        <f>RTD("cqg.rtd", ,"ContractData",A413, "High",, "T")</f>
        <v>84.63</v>
      </c>
      <c r="H413" s="2">
        <f>RTD("cqg.rtd", ,"ContractData",A413, "Low",, "T")</f>
        <v>81.760000000000005</v>
      </c>
      <c r="I413" s="4">
        <f>IFERROR(RTD("cqg.rtd",,"StudyData",A413, "PCB","BaseType=Index,Index=1", "Close", "W","0","all",,,,"T")/100,"")</f>
        <v>1.7835623041696839E-2</v>
      </c>
      <c r="J413" s="4">
        <f>IFERROR(RTD("cqg.rtd",,"StudyData",A413, "PCB","BaseType=Index,Index=1", "Close", "M","0","all",,,,"T")/100,"")</f>
        <v>-1.1470037453183401E-2</v>
      </c>
      <c r="K413" s="4">
        <f>IFERROR(RTD("cqg.rtd",,"StudyData",A413, "PCB","BaseType=Index,Index=1", "Close", "Q","0","all",,,,"T")/100,"")</f>
        <v>9.4750486066105019E-2</v>
      </c>
      <c r="L413" s="4">
        <f>IFERROR(RTD("cqg.rtd",,"StudyData",A413, "PCB","BaseType=Index,Index=1", "Close", "A","0","all",,,,"T")/100,"")</f>
        <v>6.5875820292781592E-2</v>
      </c>
      <c r="M413" s="6">
        <f>RTD("cqg.rtd", ,"ContractData",A413, "T_CVol",, "T")</f>
        <v>286768.730882</v>
      </c>
      <c r="N413" s="8">
        <f xml:space="preserve"> IFERROR(M413/RTD("cqg.rtd",,"StudyData", $A413, "MA", "InputChoice=Vol,MAType=Sim,Period=21", "MA","D","-1","all",,,,"T"),"")</f>
        <v>0.24127605211867345</v>
      </c>
      <c r="O413" s="9">
        <f>IFERROR(D413/RTD("cqg.rtd",,"StudyData","ATR("&amp;A413&amp;",MAType:=Sim,Period:=21)","Bar",, "Close", "D",,,,,,"T"),"")</f>
        <v>0.52992327364915859</v>
      </c>
      <c r="P413" s="10">
        <f xml:space="preserve"> RTD("cqg.rtd",,"StudyData", $A413, "MA", "InputChoice=Close,MAType=Sim,Period=21", "MA","D",,"all",,,,"T")</f>
        <v>82.245238095199994</v>
      </c>
      <c r="Q413" s="2">
        <f xml:space="preserve"> RTD("cqg.rtd",,"StudyData",$A413, "StdDev", "InputChoice=Close,Period1=21", "STDDEV","D",,"all",,,,"T")</f>
        <v>4.0857821061999999</v>
      </c>
      <c r="R413" s="2">
        <f t="shared" si="6"/>
        <v>0.54206559410968269</v>
      </c>
    </row>
    <row r="414" spans="1:18" x14ac:dyDescent="0.3">
      <c r="A414" t="s">
        <v>459</v>
      </c>
      <c r="B414" t="str">
        <f>PROPER(RTD("cqg.rtd", ,"ContractData",A414, "LongDescription",, "T"))</f>
        <v>Simon Property Grp</v>
      </c>
      <c r="C414" s="2">
        <f>RTD("cqg.rtd", ,"ContractData",A414, "LastTrade",, "T")</f>
        <v>219.56</v>
      </c>
      <c r="D414" s="2">
        <f>RTD("cqg.rtd", ,"ContractData",A414, "NetLastTrade",, "T")</f>
        <v>-3.3499999999999943</v>
      </c>
      <c r="E414" s="4">
        <f>IFERROR(RTD("cqg.rtd", ,"ContractData",A414, "PerCentNetLastTrade",, "T")/100,"")</f>
        <v>-1.5028486833251087E-2</v>
      </c>
      <c r="F414" s="2">
        <f>RTD("cqg.rtd", ,"ContractData",A414, "Open",, "T")</f>
        <v>221.15</v>
      </c>
      <c r="G414" s="2">
        <f>RTD("cqg.rtd", ,"ContractData",A414, "High",, "T")</f>
        <v>223.41</v>
      </c>
      <c r="H414" s="2">
        <f>RTD("cqg.rtd", ,"ContractData",A414, "Low",, "T")</f>
        <v>218.33</v>
      </c>
      <c r="I414" s="4">
        <f>IFERROR(RTD("cqg.rtd",,"StudyData",A414, "PCB","BaseType=Index,Index=1", "Close", "W","0","all",,,,"T")/100,"")</f>
        <v>-1.5028486833251063E-2</v>
      </c>
      <c r="J414" s="4">
        <f>IFERROR(RTD("cqg.rtd",,"StudyData",A414, "PCB","BaseType=Index,Index=1", "Close", "M","0","all",,,,"T")/100,"")</f>
        <v>-4.2769324671927463E-2</v>
      </c>
      <c r="K414" s="4">
        <f>IFERROR(RTD("cqg.rtd",,"StudyData",A414, "PCB","BaseType=Index,Index=1", "Close", "Q","0","all",,,,"T")/100,"")</f>
        <v>-1.8287502794545062E-2</v>
      </c>
      <c r="L414" s="4">
        <f>IFERROR(RTD("cqg.rtd",,"StudyData",A414, "PCB","BaseType=Index,Index=1", "Close", "A","0","all",,,,"T")/100,"")</f>
        <v>0.18610555885689581</v>
      </c>
      <c r="M414" s="6">
        <f>RTD("cqg.rtd", ,"ContractData",A414, "T_CVol",, "T")</f>
        <v>297743.14447200001</v>
      </c>
      <c r="N414" s="8">
        <f xml:space="preserve"> IFERROR(M414/RTD("cqg.rtd",,"StudyData", $A414, "MA", "InputChoice=Vol,MAType=Sim,Period=21", "MA","D","-1","all",,,,"T"),"")</f>
        <v>0.20076445766828874</v>
      </c>
      <c r="O414" s="9">
        <f>IFERROR(D414/RTD("cqg.rtd",,"StudyData","ATR("&amp;A414&amp;",MAType:=Sim,Period:=21)","Bar",, "Close", "D",,,,,,"T"),"")</f>
        <v>-0.79906860517583211</v>
      </c>
      <c r="P414" s="10">
        <f xml:space="preserve"> RTD("cqg.rtd",,"StudyData", $A414, "MA", "InputChoice=Close,MAType=Sim,Period=21", "MA","D",,"all",,,,"T")</f>
        <v>226.8623809524</v>
      </c>
      <c r="Q414" s="2">
        <f xml:space="preserve"> RTD("cqg.rtd",,"StudyData",$A414, "StdDev", "InputChoice=Close,Period1=21", "STDDEV","D",,"all",,,,"T")</f>
        <v>4.6225728816</v>
      </c>
      <c r="R414" s="2">
        <f t="shared" si="6"/>
        <v>-1.5797221892307827</v>
      </c>
    </row>
    <row r="415" spans="1:18" x14ac:dyDescent="0.3">
      <c r="A415" t="s">
        <v>460</v>
      </c>
      <c r="B415" t="str">
        <f>PROPER(RTD("cqg.rtd", ,"ContractData",A415, "LongDescription",, "T"))</f>
        <v>S&amp;P Global Inc.</v>
      </c>
      <c r="C415" s="2">
        <f>RTD("cqg.rtd", ,"ContractData",A415, "LastTrade",, "T")</f>
        <v>410.15000000000003</v>
      </c>
      <c r="D415" s="2">
        <f>RTD("cqg.rtd", ,"ContractData",A415, "NetLastTrade",, "T")</f>
        <v>1.9600000000000364</v>
      </c>
      <c r="E415" s="4">
        <f>IFERROR(RTD("cqg.rtd", ,"ContractData",A415, "PerCentNetLastTrade",, "T")/100,"")</f>
        <v>4.8016854896004314E-3</v>
      </c>
      <c r="F415" s="2">
        <f>RTD("cqg.rtd", ,"ContractData",A415, "Open",, "T")</f>
        <v>406.90000000000003</v>
      </c>
      <c r="G415" s="2">
        <f>RTD("cqg.rtd", ,"ContractData",A415, "High",, "T")</f>
        <v>412.62</v>
      </c>
      <c r="H415" s="2">
        <f>RTD("cqg.rtd", ,"ContractData",A415, "Low",, "T")</f>
        <v>405.26</v>
      </c>
      <c r="I415" s="4">
        <f>IFERROR(RTD("cqg.rtd",,"StudyData",A415, "PCB","BaseType=Index,Index=1", "Close", "W","0","all",,,,"T")/100,"")</f>
        <v>4.8016854896005198E-3</v>
      </c>
      <c r="J415" s="4">
        <f>IFERROR(RTD("cqg.rtd",,"StudyData",A415, "PCB","BaseType=Index,Index=1", "Close", "M","0","all",,,,"T")/100,"")</f>
        <v>-4.3211225208165775E-3</v>
      </c>
      <c r="K415" s="4">
        <f>IFERROR(RTD("cqg.rtd",,"StudyData",A415, "PCB","BaseType=Index,Index=1", "Close", "Q","0","all",,,,"T")/100,"")</f>
        <v>7.0962038992290997E-3</v>
      </c>
      <c r="L415" s="4">
        <f>IFERROR(RTD("cqg.rtd",,"StudyData",A415, "PCB","BaseType=Index,Index=1", "Close", "A","0","all",,,,"T")/100,"")</f>
        <v>-0.21515911134924123</v>
      </c>
      <c r="M415" s="6">
        <f>RTD("cqg.rtd", ,"ContractData",A415, "T_CVol",, "T")</f>
        <v>455571.06724800001</v>
      </c>
      <c r="N415" s="8">
        <f xml:space="preserve"> IFERROR(M415/RTD("cqg.rtd",,"StudyData", $A415, "MA", "InputChoice=Vol,MAType=Sim,Period=21", "MA","D","-1","all",,,,"T"),"")</f>
        <v>0.23029082587709662</v>
      </c>
      <c r="O415" s="9">
        <f>IFERROR(D415/RTD("cqg.rtd",,"StudyData","ATR("&amp;A415&amp;",MAType:=Sim,Period:=21)","Bar",, "Close", "D",,,,,,"T"),"")</f>
        <v>0.16034905917687878</v>
      </c>
      <c r="P415" s="10">
        <f xml:space="preserve"> RTD("cqg.rtd",,"StudyData", $A415, "MA", "InputChoice=Close,MAType=Sim,Period=21", "MA","D",,"all",,,,"T")</f>
        <v>426.5538095238</v>
      </c>
      <c r="Q415" s="2">
        <f xml:space="preserve"> RTD("cqg.rtd",,"StudyData",$A415, "StdDev", "InputChoice=Close,Period1=21", "STDDEV","D",,"all",,,,"T")</f>
        <v>15.274705663500001</v>
      </c>
      <c r="R415" s="2">
        <f t="shared" si="6"/>
        <v>-1.073919844033266</v>
      </c>
    </row>
    <row r="416" spans="1:18" x14ac:dyDescent="0.3">
      <c r="A416" t="s">
        <v>461</v>
      </c>
      <c r="B416" t="str">
        <f>PROPER(RTD("cqg.rtd", ,"ContractData",A416, "LongDescription",, "T"))</f>
        <v>Sempra</v>
      </c>
      <c r="C416" s="2">
        <f>RTD("cqg.rtd", ,"ContractData",A416, "LastTrade",, "T")</f>
        <v>84.66</v>
      </c>
      <c r="D416" s="2">
        <f>RTD("cqg.rtd", ,"ContractData",A416, "NetLastTrade",, "T")</f>
        <v>0.78000000000000114</v>
      </c>
      <c r="E416" s="4">
        <f>IFERROR(RTD("cqg.rtd", ,"ContractData",A416, "PerCentNetLastTrade",, "T")/100,"")</f>
        <v>9.2989985693848354E-3</v>
      </c>
      <c r="F416" s="2">
        <f>RTD("cqg.rtd", ,"ContractData",A416, "Open",, "T")</f>
        <v>83.850000000000009</v>
      </c>
      <c r="G416" s="2">
        <f>RTD("cqg.rtd", ,"ContractData",A416, "High",, "T")</f>
        <v>85.16</v>
      </c>
      <c r="H416" s="2">
        <f>RTD("cqg.rtd", ,"ContractData",A416, "Low",, "T")</f>
        <v>83.850000000000009</v>
      </c>
      <c r="I416" s="4">
        <f>IFERROR(RTD("cqg.rtd",,"StudyData",A416, "PCB","BaseType=Index,Index=1", "Close", "W","0","all",,,,"T")/100,"")</f>
        <v>9.2989985693848493E-3</v>
      </c>
      <c r="J416" s="4">
        <f>IFERROR(RTD("cqg.rtd",,"StudyData",A416, "PCB","BaseType=Index,Index=1", "Close", "M","0","all",,,,"T")/100,"")</f>
        <v>-4.3929983060417843E-2</v>
      </c>
      <c r="K416" s="4">
        <f>IFERROR(RTD("cqg.rtd",,"StudyData",A416, "PCB","BaseType=Index,Index=1", "Close", "Q","0","all",,,,"T")/100,"")</f>
        <v>-8.6829899687196746E-2</v>
      </c>
      <c r="L416" s="4">
        <f>IFERROR(RTD("cqg.rtd",,"StudyData",A416, "PCB","BaseType=Index,Index=1", "Close", "A","0","all",,,,"T")/100,"")</f>
        <v>-4.111450900441737E-2</v>
      </c>
      <c r="M416" s="6">
        <f>RTD("cqg.rtd", ,"ContractData",A416, "T_CVol",, "T")</f>
        <v>1144042.4783620001</v>
      </c>
      <c r="N416" s="8">
        <f xml:space="preserve"> IFERROR(M416/RTD("cqg.rtd",,"StudyData", $A416, "MA", "InputChoice=Vol,MAType=Sim,Period=21", "MA","D","-1","all",,,,"T"),"")</f>
        <v>0.34500998398088362</v>
      </c>
      <c r="O416" s="9">
        <f>IFERROR(D416/RTD("cqg.rtd",,"StudyData","ATR("&amp;A416&amp;",MAType:=Sim,Period:=21)","Bar",, "Close", "D",,,,,,"T"),"")</f>
        <v>0.3967062242654561</v>
      </c>
      <c r="P416" s="10">
        <f xml:space="preserve"> RTD("cqg.rtd",,"StudyData", $A416, "MA", "InputChoice=Close,MAType=Sim,Period=21", "MA","D",,"all",,,,"T")</f>
        <v>89.875714285699999</v>
      </c>
      <c r="Q416" s="2">
        <f xml:space="preserve"> RTD("cqg.rtd",,"StudyData",$A416, "StdDev", "InputChoice=Close,Period1=21", "STDDEV","D",,"all",,,,"T")</f>
        <v>3.3259321233999999</v>
      </c>
      <c r="R416" s="2">
        <f t="shared" si="6"/>
        <v>-1.5681962506102305</v>
      </c>
    </row>
    <row r="417" spans="1:18" x14ac:dyDescent="0.3">
      <c r="A417" t="s">
        <v>462</v>
      </c>
      <c r="B417" t="str">
        <f>PROPER(RTD("cqg.rtd", ,"ContractData",A417, "LongDescription",, "T"))</f>
        <v>Steris Plc</v>
      </c>
      <c r="C417" s="2">
        <f>RTD("cqg.rtd", ,"ContractData",A417, "LastTrade",, "T")</f>
        <v>236.13</v>
      </c>
      <c r="D417" s="2">
        <f>RTD("cqg.rtd", ,"ContractData",A417, "NetLastTrade",, "T")</f>
        <v>-1.3400000000000034</v>
      </c>
      <c r="E417" s="4">
        <f>IFERROR(RTD("cqg.rtd", ,"ContractData",A417, "PerCentNetLastTrade",, "T")/100,"")</f>
        <v>-5.6428180401734947E-3</v>
      </c>
      <c r="F417" s="2">
        <f>RTD("cqg.rtd", ,"ContractData",A417, "Open",, "T")</f>
        <v>237.47</v>
      </c>
      <c r="G417" s="2">
        <f>RTD("cqg.rtd", ,"ContractData",A417, "High",, "T")</f>
        <v>238.39000000000001</v>
      </c>
      <c r="H417" s="2">
        <f>RTD("cqg.rtd", ,"ContractData",A417, "Low",, "T")</f>
        <v>234.99</v>
      </c>
      <c r="I417" s="4">
        <f>IFERROR(RTD("cqg.rtd",,"StudyData",A417, "PCB","BaseType=Index,Index=1", "Close", "W","0","all",,,,"T")/100,"")</f>
        <v>-5.6428180401735095E-3</v>
      </c>
      <c r="J417" s="4">
        <f>IFERROR(RTD("cqg.rtd",,"StudyData",A417, "PCB","BaseType=Index,Index=1", "Close", "M","0","all",,,,"T")/100,"")</f>
        <v>3.384413309982482E-2</v>
      </c>
      <c r="K417" s="4">
        <f>IFERROR(RTD("cqg.rtd",,"StudyData",A417, "PCB","BaseType=Index,Index=1", "Close", "Q","0","all",,,,"T")/100,"")</f>
        <v>0.12138481265137485</v>
      </c>
      <c r="L417" s="4">
        <f>IFERROR(RTD("cqg.rtd",,"StudyData",A417, "PCB","BaseType=Index,Index=1", "Close", "A","0","all",,,,"T")/100,"")</f>
        <v>-6.8594193751972288E-2</v>
      </c>
      <c r="M417" s="6">
        <f>RTD("cqg.rtd", ,"ContractData",A417, "T_CVol",, "T")</f>
        <v>216540.41824500001</v>
      </c>
      <c r="N417" s="8">
        <f xml:space="preserve"> IFERROR(M417/RTD("cqg.rtd",,"StudyData", $A417, "MA", "InputChoice=Vol,MAType=Sim,Period=21", "MA","D","-1","all",,,,"T"),"")</f>
        <v>0.28429628779522303</v>
      </c>
      <c r="O417" s="9">
        <f>IFERROR(D417/RTD("cqg.rtd",,"StudyData","ATR("&amp;A417&amp;",MAType:=Sim,Period:=21)","Bar",, "Close", "D",,,,,,"T"),"")</f>
        <v>-0.19958862330690111</v>
      </c>
      <c r="P417" s="10">
        <f xml:space="preserve"> RTD("cqg.rtd",,"StudyData", $A417, "MA", "InputChoice=Close,MAType=Sim,Period=21", "MA","D",,"all",,,,"T")</f>
        <v>223.07</v>
      </c>
      <c r="Q417" s="2">
        <f xml:space="preserve"> RTD("cqg.rtd",,"StudyData",$A417, "StdDev", "InputChoice=Close,Period1=21", "STDDEV","D",,"all",,,,"T")</f>
        <v>9.8638840992999999</v>
      </c>
      <c r="R417" s="2">
        <f t="shared" si="6"/>
        <v>1.3240220453246017</v>
      </c>
    </row>
    <row r="418" spans="1:18" x14ac:dyDescent="0.3">
      <c r="A418" t="s">
        <v>463</v>
      </c>
      <c r="B418" t="str">
        <f>PROPER(RTD("cqg.rtd", ,"ContractData",A418, "LongDescription",, "T"))</f>
        <v>Steel Dynamics Inc</v>
      </c>
      <c r="C418" s="2">
        <f>RTD("cqg.rtd", ,"ContractData",A418, "LastTrade",, "T")</f>
        <v>267</v>
      </c>
      <c r="D418" s="2">
        <f>RTD("cqg.rtd", ,"ContractData",A418, "NetLastTrade",, "T")</f>
        <v>4.5500000000000114</v>
      </c>
      <c r="E418" s="4">
        <f>IFERROR(RTD("cqg.rtd", ,"ContractData",A418, "PerCentNetLastTrade",, "T")/100,"")</f>
        <v>1.7336635549628502E-2</v>
      </c>
      <c r="F418" s="2">
        <f>RTD("cqg.rtd", ,"ContractData",A418, "Open",, "T")</f>
        <v>262.70999999999998</v>
      </c>
      <c r="G418" s="2">
        <f>RTD("cqg.rtd", ,"ContractData",A418, "High",, "T")</f>
        <v>267.51</v>
      </c>
      <c r="H418" s="2">
        <f>RTD("cqg.rtd", ,"ContractData",A418, "Low",, "T")</f>
        <v>261.7</v>
      </c>
      <c r="I418" s="4">
        <f>IFERROR(RTD("cqg.rtd",,"StudyData",A418, "PCB","BaseType=Index,Index=1", "Close", "W","0","all",,,,"T")/100,"")</f>
        <v>1.7336635549628544E-2</v>
      </c>
      <c r="J418" s="4">
        <f>IFERROR(RTD("cqg.rtd",,"StudyData",A418, "PCB","BaseType=Index,Index=1", "Close", "M","0","all",,,,"T")/100,"")</f>
        <v>6.2644272864761513E-2</v>
      </c>
      <c r="K418" s="4">
        <f>IFERROR(RTD("cqg.rtd",,"StudyData",A418, "PCB","BaseType=Index,Index=1", "Close", "Q","0","all",,,,"T")/100,"")</f>
        <v>0.16360149917196892</v>
      </c>
      <c r="L418" s="4">
        <f>IFERROR(RTD("cqg.rtd",,"StudyData",A418, "PCB","BaseType=Index,Index=1", "Close", "A","0","all",,,,"T")/100,"")</f>
        <v>0.5756860430805546</v>
      </c>
      <c r="M418" s="6">
        <f>RTD("cqg.rtd", ,"ContractData",A418, "T_CVol",, "T")</f>
        <v>405197.58231600001</v>
      </c>
      <c r="N418" s="8">
        <f xml:space="preserve"> IFERROR(M418/RTD("cqg.rtd",,"StudyData", $A418, "MA", "InputChoice=Vol,MAType=Sim,Period=21", "MA","D","-1","all",,,,"T"),"")</f>
        <v>0.34281960274250373</v>
      </c>
      <c r="O418" s="9">
        <f>IFERROR(D418/RTD("cqg.rtd",,"StudyData","ATR("&amp;A418&amp;",MAType:=Sim,Period:=21)","Bar",, "Close", "D",,,,,,"T"),"")</f>
        <v>0.54596880178338059</v>
      </c>
      <c r="P418" s="10">
        <f xml:space="preserve"> RTD("cqg.rtd",,"StudyData", $A418, "MA", "InputChoice=Close,MAType=Sim,Period=21", "MA","D",,"all",,,,"T")</f>
        <v>248.11190476190001</v>
      </c>
      <c r="Q418" s="2">
        <f xml:space="preserve"> RTD("cqg.rtd",,"StudyData",$A418, "StdDev", "InputChoice=Close,Period1=21", "STDDEV","D",,"all",,,,"T")</f>
        <v>12.3703426519</v>
      </c>
      <c r="R418" s="2">
        <f t="shared" si="6"/>
        <v>1.5268853716997817</v>
      </c>
    </row>
    <row r="419" spans="1:18" x14ac:dyDescent="0.3">
      <c r="A419" t="s">
        <v>464</v>
      </c>
      <c r="B419" t="str">
        <f>PROPER(RTD("cqg.rtd", ,"ContractData",A419, "LongDescription",, "T"))</f>
        <v>State Street Corp</v>
      </c>
      <c r="C419" s="2">
        <f>RTD("cqg.rtd", ,"ContractData",A419, "LastTrade",, "T")</f>
        <v>185.84</v>
      </c>
      <c r="D419" s="2">
        <f>RTD("cqg.rtd", ,"ContractData",A419, "NetLastTrade",, "T")</f>
        <v>1.1599999999999966</v>
      </c>
      <c r="E419" s="4">
        <f>IFERROR(RTD("cqg.rtd", ,"ContractData",A419, "PerCentNetLastTrade",, "T")/100,"")</f>
        <v>6.2811349361056971E-3</v>
      </c>
      <c r="F419" s="2">
        <f>RTD("cqg.rtd", ,"ContractData",A419, "Open",, "T")</f>
        <v>184.12</v>
      </c>
      <c r="G419" s="2">
        <f>RTD("cqg.rtd", ,"ContractData",A419, "High",, "T")</f>
        <v>186.82</v>
      </c>
      <c r="H419" s="2">
        <f>RTD("cqg.rtd", ,"ContractData",A419, "Low",, "T")</f>
        <v>183.46</v>
      </c>
      <c r="I419" s="4">
        <f>IFERROR(RTD("cqg.rtd",,"StudyData",A419, "PCB","BaseType=Index,Index=1", "Close", "W","0","all",,,,"T")/100,"")</f>
        <v>6.2811349361056781E-3</v>
      </c>
      <c r="J419" s="4">
        <f>IFERROR(RTD("cqg.rtd",,"StudyData",A419, "PCB","BaseType=Index,Index=1", "Close", "M","0","all",,,,"T")/100,"")</f>
        <v>9.1225021720243646E-3</v>
      </c>
      <c r="K419" s="4">
        <f>IFERROR(RTD("cqg.rtd",,"StudyData",A419, "PCB","BaseType=Index,Index=1", "Close", "Q","0","all",,,,"T")/100,"")</f>
        <v>9.5754716981132137E-2</v>
      </c>
      <c r="L419" s="4">
        <f>IFERROR(RTD("cqg.rtd",,"StudyData",A419, "PCB","BaseType=Index,Index=1", "Close", "A","0","all",,,,"T")/100,"")</f>
        <v>0.44050848771413081</v>
      </c>
      <c r="M419" s="6">
        <f>RTD("cqg.rtd", ,"ContractData",A419, "T_CVol",, "T")</f>
        <v>299812.75286299997</v>
      </c>
      <c r="N419" s="8">
        <f xml:space="preserve"> IFERROR(M419/RTD("cqg.rtd",,"StudyData", $A419, "MA", "InputChoice=Vol,MAType=Sim,Period=21", "MA","D","-1","all",,,,"T"),"")</f>
        <v>0.13158434084039028</v>
      </c>
      <c r="O419" s="9">
        <f>IFERROR(D419/RTD("cqg.rtd",,"StudyData","ATR("&amp;A419&amp;",MAType:=Sim,Period:=21)","Bar",, "Close", "D",,,,,,"T"),"")</f>
        <v>0.24279876407950809</v>
      </c>
      <c r="P419" s="10">
        <f xml:space="preserve"> RTD("cqg.rtd",,"StudyData", $A419, "MA", "InputChoice=Close,MAType=Sim,Period=21", "MA","D",,"all",,,,"T")</f>
        <v>183.759047619</v>
      </c>
      <c r="Q419" s="2">
        <f xml:space="preserve"> RTD("cqg.rtd",,"StudyData",$A419, "StdDev", "InputChoice=Close,Period1=21", "STDDEV","D",,"all",,,,"T")</f>
        <v>2.5216470520000001</v>
      </c>
      <c r="R419" s="2">
        <f t="shared" si="6"/>
        <v>0.82523538706558164</v>
      </c>
    </row>
    <row r="420" spans="1:18" x14ac:dyDescent="0.3">
      <c r="A420" t="s">
        <v>79</v>
      </c>
      <c r="B420" t="str">
        <f>PROPER(RTD("cqg.rtd", ,"ContractData",A420, "LongDescription",, "T"))</f>
        <v>Seagate Tch Hldgs Or</v>
      </c>
      <c r="C420" s="2">
        <f>RTD("cqg.rtd", ,"ContractData",A420, "LastTrade",, "T")</f>
        <v>814.99</v>
      </c>
      <c r="D420" s="2">
        <f>RTD("cqg.rtd", ,"ContractData",A420, "NetLastTrade",, "T")</f>
        <v>2.2300000000000182</v>
      </c>
      <c r="E420" s="4">
        <f>IFERROR(RTD("cqg.rtd", ,"ContractData",A420, "PerCentNetLastTrade",, "T")/100,"")</f>
        <v>2.7437373886510163E-3</v>
      </c>
      <c r="F420" s="2">
        <f>RTD("cqg.rtd", ,"ContractData",A420, "Open",, "T")</f>
        <v>802.95</v>
      </c>
      <c r="G420" s="2">
        <f>RTD("cqg.rtd", ,"ContractData",A420, "High",, "T")</f>
        <v>826.89</v>
      </c>
      <c r="H420" s="2">
        <f>RTD("cqg.rtd", ,"ContractData",A420, "Low",, "T")</f>
        <v>786</v>
      </c>
      <c r="I420" s="4">
        <f>IFERROR(RTD("cqg.rtd",,"StudyData",A420, "PCB","BaseType=Index,Index=1", "Close", "W","0","all",,,,"T")/100,"")</f>
        <v>2.7437373886510384E-3</v>
      </c>
      <c r="J420" s="4">
        <f>IFERROR(RTD("cqg.rtd",,"StudyData",A420, "PCB","BaseType=Index,Index=1", "Close", "M","0","all",,,,"T")/100,"")</f>
        <v>-4.8053449826545018E-2</v>
      </c>
      <c r="K420" s="4">
        <f>IFERROR(RTD("cqg.rtd",,"StudyData",A420, "PCB","BaseType=Index,Index=1", "Close", "Q","0","all",,,,"T")/100,"")</f>
        <v>-0.15545077720207251</v>
      </c>
      <c r="L420" s="4">
        <f>IFERROR(RTD("cqg.rtd",,"StudyData",A420, "PCB","BaseType=Index,Index=1", "Close", "A","0","all",,,,"T")/100,"")</f>
        <v>1.9594030284324051</v>
      </c>
      <c r="M420" s="6">
        <f>RTD("cqg.rtd", ,"ContractData",A420, "T_CVol",, "T")</f>
        <v>1712535.4107520001</v>
      </c>
      <c r="N420" s="8">
        <f xml:space="preserve"> IFERROR(M420/RTD("cqg.rtd",,"StudyData", $A420, "MA", "InputChoice=Vol,MAType=Sim,Period=21", "MA","D","-1","all",,,,"T"),"")</f>
        <v>0.30371671792397392</v>
      </c>
      <c r="O420" s="9">
        <f>IFERROR(D420/RTD("cqg.rtd",,"StudyData","ATR("&amp;A420&amp;",MAType:=Sim,Period:=21)","Bar",, "Close", "D",,,,,,"T"),"")</f>
        <v>2.8282401256197423E-2</v>
      </c>
      <c r="P420" s="10">
        <f xml:space="preserve"> RTD("cqg.rtd",,"StudyData", $A420, "MA", "InputChoice=Close,MAType=Sim,Period=21", "MA","D",,"all",,,,"T")</f>
        <v>833.29285714289995</v>
      </c>
      <c r="Q420" s="2">
        <f xml:space="preserve"> RTD("cqg.rtd",,"StudyData",$A420, "StdDev", "InputChoice=Close,Period1=21", "STDDEV","D",,"all",,,,"T")</f>
        <v>45.716528025400002</v>
      </c>
      <c r="R420" s="2">
        <f t="shared" si="6"/>
        <v>-0.40035536234796554</v>
      </c>
    </row>
    <row r="421" spans="1:18" x14ac:dyDescent="0.3">
      <c r="A421" t="s">
        <v>465</v>
      </c>
      <c r="B421" t="str">
        <f>PROPER(RTD("cqg.rtd", ,"ContractData",A421, "LongDescription",, "T"))</f>
        <v>Constellation Brands Inc</v>
      </c>
      <c r="C421" s="2">
        <f>RTD("cqg.rtd", ,"ContractData",A421, "LastTrade",, "T")</f>
        <v>133.52000000000001</v>
      </c>
      <c r="D421" s="2">
        <f>RTD("cqg.rtd", ,"ContractData",A421, "NetLastTrade",, "T")</f>
        <v>-2.2399999999999807</v>
      </c>
      <c r="E421" s="4">
        <f>IFERROR(RTD("cqg.rtd", ,"ContractData",A421, "PerCentNetLastTrade",, "T")/100,"")</f>
        <v>-1.6499705362404242E-2</v>
      </c>
      <c r="F421" s="2">
        <f>RTD("cqg.rtd", ,"ContractData",A421, "Open",, "T")</f>
        <v>134.08000000000001</v>
      </c>
      <c r="G421" s="2">
        <f>RTD("cqg.rtd", ,"ContractData",A421, "High",, "T")</f>
        <v>134.5</v>
      </c>
      <c r="H421" s="2">
        <f>RTD("cqg.rtd", ,"ContractData",A421, "Low",, "T")</f>
        <v>133.09</v>
      </c>
      <c r="I421" s="4">
        <f>IFERROR(RTD("cqg.rtd",,"StudyData",A421, "PCB","BaseType=Index,Index=1", "Close", "W","0","all",,,,"T")/100,"")</f>
        <v>-1.6499705362404103E-2</v>
      </c>
      <c r="J421" s="4">
        <f>IFERROR(RTD("cqg.rtd",,"StudyData",A421, "PCB","BaseType=Index,Index=1", "Close", "M","0","all",,,,"T")/100,"")</f>
        <v>2.5262996237426255E-2</v>
      </c>
      <c r="K421" s="4">
        <f>IFERROR(RTD("cqg.rtd",,"StudyData",A421, "PCB","BaseType=Index,Index=1", "Close", "Q","0","all",,,,"T")/100,"")</f>
        <v>-4.0046013372636378E-2</v>
      </c>
      <c r="L421" s="4">
        <f>IFERROR(RTD("cqg.rtd",,"StudyData",A421, "PCB","BaseType=Index,Index=1", "Close", "A","0","all",,,,"T")/100,"")</f>
        <v>-3.2183241519280932E-2</v>
      </c>
      <c r="M421" s="6">
        <f>RTD("cqg.rtd", ,"ContractData",A421, "T_CVol",, "T")</f>
        <v>251509.436025</v>
      </c>
      <c r="N421" s="8">
        <f xml:space="preserve"> IFERROR(M421/RTD("cqg.rtd",,"StudyData", $A421, "MA", "InputChoice=Vol,MAType=Sim,Period=21", "MA","D","-1","all",,,,"T"),"")</f>
        <v>0.13062769374385941</v>
      </c>
      <c r="O421" s="9">
        <f>IFERROR(D421/RTD("cqg.rtd",,"StudyData","ATR("&amp;A421&amp;",MAType:=Sim,Period:=21)","Bar",, "Close", "D",,,,,,"T"),"")</f>
        <v>-0.66188265090475629</v>
      </c>
      <c r="P421" s="10">
        <f xml:space="preserve"> RTD("cqg.rtd",,"StudyData", $A421, "MA", "InputChoice=Close,MAType=Sim,Period=21", "MA","D",,"all",,,,"T")</f>
        <v>131.99619047620001</v>
      </c>
      <c r="Q421" s="2">
        <f xml:space="preserve"> RTD("cqg.rtd",,"StudyData",$A421, "StdDev", "InputChoice=Close,Period1=21", "STDDEV","D",,"all",,,,"T")</f>
        <v>1.8263767832</v>
      </c>
      <c r="R421" s="2">
        <f t="shared" si="6"/>
        <v>0.83433469907021385</v>
      </c>
    </row>
    <row r="422" spans="1:18" x14ac:dyDescent="0.3">
      <c r="A422" t="s">
        <v>466</v>
      </c>
      <c r="B422" t="str">
        <f>PROPER(RTD("cqg.rtd", ,"ContractData",A422, "LongDescription",, "T"))</f>
        <v>Smurfit Westrock Plc</v>
      </c>
      <c r="C422" s="2">
        <f>RTD("cqg.rtd", ,"ContractData",A422, "LastTrade",, "T")</f>
        <v>47.5</v>
      </c>
      <c r="D422" s="2">
        <f>RTD("cqg.rtd", ,"ContractData",A422, "NetLastTrade",, "T")</f>
        <v>-0.78000000000000114</v>
      </c>
      <c r="E422" s="4">
        <f>IFERROR(RTD("cqg.rtd", ,"ContractData",A422, "PerCentNetLastTrade",, "T")/100,"")</f>
        <v>-1.6155758077879039E-2</v>
      </c>
      <c r="F422" s="2">
        <f>RTD("cqg.rtd", ,"ContractData",A422, "Open",, "T")</f>
        <v>47.84</v>
      </c>
      <c r="G422" s="2">
        <f>RTD("cqg.rtd", ,"ContractData",A422, "High",, "T")</f>
        <v>47.910000000000004</v>
      </c>
      <c r="H422" s="2">
        <f>RTD("cqg.rtd", ,"ContractData",A422, "Low",, "T")</f>
        <v>47.300000000000004</v>
      </c>
      <c r="I422" s="4">
        <f>IFERROR(RTD("cqg.rtd",,"StudyData",A422, "PCB","BaseType=Index,Index=1", "Close", "W","0","all",,,,"T")/100,"")</f>
        <v>-1.6155758077879064E-2</v>
      </c>
      <c r="J422" s="4">
        <f>IFERROR(RTD("cqg.rtd",,"StudyData",A422, "PCB","BaseType=Index,Index=1", "Close", "M","0","all",,,,"T")/100,"")</f>
        <v>3.3282575592777926E-2</v>
      </c>
      <c r="K422" s="4">
        <f>IFERROR(RTD("cqg.rtd",,"StudyData",A422, "PCB","BaseType=Index,Index=1", "Close", "Q","0","all",,,,"T")/100,"")</f>
        <v>2.6805015131863428E-2</v>
      </c>
      <c r="L422" s="4">
        <f>IFERROR(RTD("cqg.rtd",,"StudyData",A422, "PCB","BaseType=Index,Index=1", "Close", "A","0","all",,,,"T")/100,"")</f>
        <v>0.22834238427721743</v>
      </c>
      <c r="M422" s="6">
        <f>RTD("cqg.rtd", ,"ContractData",A422, "T_CVol",, "T")</f>
        <v>781338.29744700005</v>
      </c>
      <c r="N422" s="8">
        <f xml:space="preserve"> IFERROR(M422/RTD("cqg.rtd",,"StudyData", $A422, "MA", "InputChoice=Vol,MAType=Sim,Period=21", "MA","D","-1","all",,,,"T"),"")</f>
        <v>0.15369427230899876</v>
      </c>
      <c r="O422" s="9">
        <f>IFERROR(D422/RTD("cqg.rtd",,"StudyData","ATR("&amp;A422&amp;",MAType:=Sim,Period:=21)","Bar",, "Close", "D",,,,,,"T"),"")</f>
        <v>-0.40434460628003871</v>
      </c>
      <c r="P422" s="10">
        <f xml:space="preserve"> RTD("cqg.rtd",,"StudyData", $A422, "MA", "InputChoice=Close,MAType=Sim,Period=21", "MA","D",,"all",,,,"T")</f>
        <v>46.2342857143</v>
      </c>
      <c r="Q422" s="2">
        <f xml:space="preserve"> RTD("cqg.rtd",,"StudyData",$A422, "StdDev", "InputChoice=Close,Period1=21", "STDDEV","D",,"all",,,,"T")</f>
        <v>2.4523644012000001</v>
      </c>
      <c r="R422" s="2">
        <f t="shared" si="6"/>
        <v>0.51611998815537186</v>
      </c>
    </row>
    <row r="423" spans="1:18" x14ac:dyDescent="0.3">
      <c r="A423" t="s">
        <v>467</v>
      </c>
      <c r="B423" t="str">
        <f>PROPER(RTD("cqg.rtd", ,"ContractData",A423, "LongDescription",, "T"))</f>
        <v>Stanley Black And Decker Inc</v>
      </c>
      <c r="C423" s="2">
        <f>RTD("cqg.rtd", ,"ContractData",A423, "LastTrade",, "T")</f>
        <v>102.11</v>
      </c>
      <c r="D423" s="2">
        <f>RTD("cqg.rtd", ,"ContractData",A423, "NetLastTrade",, "T")</f>
        <v>-1.7800000000000011</v>
      </c>
      <c r="E423" s="4">
        <f>IFERROR(RTD("cqg.rtd", ,"ContractData",A423, "PerCentNetLastTrade",, "T")/100,"")</f>
        <v>-1.7133506593512367E-2</v>
      </c>
      <c r="F423" s="2">
        <f>RTD("cqg.rtd", ,"ContractData",A423, "Open",, "T")</f>
        <v>102.48</v>
      </c>
      <c r="G423" s="2">
        <f>RTD("cqg.rtd", ,"ContractData",A423, "High",, "T")</f>
        <v>102.64</v>
      </c>
      <c r="H423" s="2">
        <f>RTD("cqg.rtd", ,"ContractData",A423, "Low",, "T")</f>
        <v>101.23</v>
      </c>
      <c r="I423" s="4">
        <f>IFERROR(RTD("cqg.rtd",,"StudyData",A423, "PCB","BaseType=Index,Index=1", "Close", "W","0","all",,,,"T")/100,"")</f>
        <v>-1.7133506593512381E-2</v>
      </c>
      <c r="J423" s="4">
        <f>IFERROR(RTD("cqg.rtd",,"StudyData",A423, "PCB","BaseType=Index,Index=1", "Close", "M","0","all",,,,"T")/100,"")</f>
        <v>7.9615140621695932E-2</v>
      </c>
      <c r="K423" s="4">
        <f>IFERROR(RTD("cqg.rtd",,"StudyData",A423, "PCB","BaseType=Index,Index=1", "Close", "Q","0","all",,,,"T")/100,"")</f>
        <v>8.4891627709307221E-2</v>
      </c>
      <c r="L423" s="4">
        <f>IFERROR(RTD("cqg.rtd",,"StudyData",A423, "PCB","BaseType=Index,Index=1", "Close", "A","0","all",,,,"T")/100,"")</f>
        <v>0.37466343564889604</v>
      </c>
      <c r="M423" s="6">
        <f>RTD("cqg.rtd", ,"ContractData",A423, "T_CVol",, "T")</f>
        <v>253325.912931</v>
      </c>
      <c r="N423" s="8">
        <f xml:space="preserve"> IFERROR(M423/RTD("cqg.rtd",,"StudyData", $A423, "MA", "InputChoice=Vol,MAType=Sim,Period=21", "MA","D","-1","all",,,,"T"),"")</f>
        <v>0.12167209175323927</v>
      </c>
      <c r="O423" s="9">
        <f>IFERROR(D423/RTD("cqg.rtd",,"StudyData","ATR("&amp;A423&amp;",MAType:=Sim,Period:=21)","Bar",, "Close", "D",,,,,,"T"),"")</f>
        <v>-0.52544278886997753</v>
      </c>
      <c r="P423" s="10">
        <f xml:space="preserve"> RTD("cqg.rtd",,"StudyData", $A423, "MA", "InputChoice=Close,MAType=Sim,Period=21", "MA","D",,"all",,,,"T")</f>
        <v>93.776666666699995</v>
      </c>
      <c r="Q423" s="2">
        <f xml:space="preserve"> RTD("cqg.rtd",,"StudyData",$A423, "StdDev", "InputChoice=Close,Period1=21", "STDDEV","D",,"all",,,,"T")</f>
        <v>5.7604499934</v>
      </c>
      <c r="R423" s="2">
        <f t="shared" si="6"/>
        <v>1.4466462416734578</v>
      </c>
    </row>
    <row r="424" spans="1:18" x14ac:dyDescent="0.3">
      <c r="A424" t="s">
        <v>468</v>
      </c>
      <c r="B424" t="str">
        <f>PROPER(RTD("cqg.rtd", ,"ContractData",A424, "LongDescription",, "T"))</f>
        <v>Skyworks Solutions##</v>
      </c>
      <c r="C424" s="2">
        <f>RTD("cqg.rtd", ,"ContractData",A424, "LastTrade",, "T")</f>
        <v>69.33</v>
      </c>
      <c r="D424" s="2">
        <f>RTD("cqg.rtd", ,"ContractData",A424, "NetLastTrade",, "T")</f>
        <v>-1.2900000000000063</v>
      </c>
      <c r="E424" s="4">
        <f>IFERROR(RTD("cqg.rtd", ,"ContractData",A424, "PerCentNetLastTrade",, "T")/100,"")</f>
        <v>-1.826677994902294E-2</v>
      </c>
      <c r="F424" s="2">
        <f>RTD("cqg.rtd", ,"ContractData",A424, "Open",, "T")</f>
        <v>70.62</v>
      </c>
      <c r="G424" s="2">
        <f>RTD("cqg.rtd", ,"ContractData",A424, "High",, "T")</f>
        <v>70.75</v>
      </c>
      <c r="H424" s="2">
        <f>RTD("cqg.rtd", ,"ContractData",A424, "Low",, "T")</f>
        <v>68.67</v>
      </c>
      <c r="I424" s="4">
        <f>IFERROR(RTD("cqg.rtd",,"StudyData",A424, "PCB","BaseType=Index,Index=1", "Close", "W","0","all",,,,"T")/100,"")</f>
        <v>-1.8266779949023027E-2</v>
      </c>
      <c r="J424" s="4">
        <f>IFERROR(RTD("cqg.rtd",,"StudyData",A424, "PCB","BaseType=Index,Index=1", "Close", "M","0","all",,,,"T")/100,"")</f>
        <v>0.11319845857418107</v>
      </c>
      <c r="K424" s="4">
        <f>IFERROR(RTD("cqg.rtd",,"StudyData",A424, "PCB","BaseType=Index,Index=1", "Close", "Q","0","all",,,,"T")/100,"")</f>
        <v>2.256637168141595E-2</v>
      </c>
      <c r="L424" s="4">
        <f>IFERROR(RTD("cqg.rtd",,"StudyData",A424, "PCB","BaseType=Index,Index=1", "Close", "A","0","all",,,,"T")/100,"")</f>
        <v>9.3360668664248456E-2</v>
      </c>
      <c r="M424" s="6">
        <f>RTD("cqg.rtd", ,"ContractData",A424, "T_CVol",, "T")</f>
        <v>1330462.238261</v>
      </c>
      <c r="N424" s="8">
        <f xml:space="preserve"> IFERROR(M424/RTD("cqg.rtd",,"StudyData", $A424, "MA", "InputChoice=Vol,MAType=Sim,Period=21", "MA","D","-1","all",,,,"T"),"")</f>
        <v>0.23231424823081767</v>
      </c>
      <c r="O424" s="9">
        <f>IFERROR(D424/RTD("cqg.rtd",,"StudyData","ATR("&amp;A424&amp;",MAType:=Sim,Period:=21)","Bar",, "Close", "D",,,,,,"T"),"")</f>
        <v>-0.43068362480675165</v>
      </c>
      <c r="P424" s="10">
        <f xml:space="preserve"> RTD("cqg.rtd",,"StudyData", $A424, "MA", "InputChoice=Close,MAType=Sim,Period=21", "MA","D",,"all",,,,"T")</f>
        <v>62.468095238099998</v>
      </c>
      <c r="Q424" s="2">
        <f xml:space="preserve"> RTD("cqg.rtd",,"StudyData",$A424, "StdDev", "InputChoice=Close,Period1=21", "STDDEV","D",,"all",,,,"T")</f>
        <v>3.8287964279</v>
      </c>
      <c r="R424" s="2">
        <f t="shared" si="6"/>
        <v>1.7921832333257752</v>
      </c>
    </row>
    <row r="425" spans="1:18" x14ac:dyDescent="0.3">
      <c r="A425" t="s">
        <v>469</v>
      </c>
      <c r="B425" t="str">
        <f>PROPER(RTD("cqg.rtd", ,"ContractData",A425, "LongDescription",, "T"))</f>
        <v>Synchrony Financial</v>
      </c>
      <c r="C425" s="2">
        <f>RTD("cqg.rtd", ,"ContractData",A425, "LastTrade",, "T")</f>
        <v>78.03</v>
      </c>
      <c r="D425" s="2">
        <f>RTD("cqg.rtd", ,"ContractData",A425, "NetLastTrade",, "T")</f>
        <v>-0.56000000000000227</v>
      </c>
      <c r="E425" s="4">
        <f>IFERROR(RTD("cqg.rtd", ,"ContractData",A425, "PerCentNetLastTrade",, "T")/100,"")</f>
        <v>-7.1255884972642822E-3</v>
      </c>
      <c r="F425" s="2">
        <f>RTD("cqg.rtd", ,"ContractData",A425, "Open",, "T")</f>
        <v>78.05</v>
      </c>
      <c r="G425" s="2">
        <f>RTD("cqg.rtd", ,"ContractData",A425, "High",, "T")</f>
        <v>78.36</v>
      </c>
      <c r="H425" s="2">
        <f>RTD("cqg.rtd", ,"ContractData",A425, "Low",, "T")</f>
        <v>77.27</v>
      </c>
      <c r="I425" s="4">
        <f>IFERROR(RTD("cqg.rtd",,"StudyData",A425, "PCB","BaseType=Index,Index=1", "Close", "W","0","all",,,,"T")/100,"")</f>
        <v>-7.1255884972643126E-3</v>
      </c>
      <c r="J425" s="4">
        <f>IFERROR(RTD("cqg.rtd",,"StudyData",A425, "PCB","BaseType=Index,Index=1", "Close", "M","0","all",,,,"T")/100,"")</f>
        <v>2.9555350310067223E-2</v>
      </c>
      <c r="K425" s="4">
        <f>IFERROR(RTD("cqg.rtd",,"StudyData",A425, "PCB","BaseType=Index,Index=1", "Close", "Q","0","all",,,,"T")/100,"")</f>
        <v>2.6035502958579936E-2</v>
      </c>
      <c r="L425" s="4">
        <f>IFERROR(RTD("cqg.rtd",,"StudyData",A425, "PCB","BaseType=Index,Index=1", "Close", "A","0","all",,,,"T")/100,"")</f>
        <v>-6.4724919093851196E-2</v>
      </c>
      <c r="M425" s="6">
        <f>RTD("cqg.rtd", ,"ContractData",A425, "T_CVol",, "T")</f>
        <v>681008.81507000001</v>
      </c>
      <c r="N425" s="8">
        <f xml:space="preserve"> IFERROR(M425/RTD("cqg.rtd",,"StudyData", $A425, "MA", "InputChoice=Vol,MAType=Sim,Period=21", "MA","D","-1","all",,,,"T"),"")</f>
        <v>0.18239226841232234</v>
      </c>
      <c r="O425" s="9">
        <f>IFERROR(D425/RTD("cqg.rtd",,"StudyData","ATR("&amp;A425&amp;",MAType:=Sim,Period:=21)","Bar",, "Close", "D",,,,,,"T"),"")</f>
        <v>-0.28481472511366152</v>
      </c>
      <c r="P425" s="10">
        <f xml:space="preserve"> RTD("cqg.rtd",,"StudyData", $A425, "MA", "InputChoice=Close,MAType=Sim,Period=21", "MA","D",,"all",,,,"T")</f>
        <v>75.416666666699996</v>
      </c>
      <c r="Q425" s="2">
        <f xml:space="preserve"> RTD("cqg.rtd",,"StudyData",$A425, "StdDev", "InputChoice=Close,Period1=21", "STDDEV","D",,"all",,,,"T")</f>
        <v>2.4185106265999998</v>
      </c>
      <c r="R425" s="2">
        <f t="shared" ref="R425:R488" si="7">IFERROR(STANDARDIZE(C425,P425,Q425),"")</f>
        <v>1.0805548276518808</v>
      </c>
    </row>
    <row r="426" spans="1:18" x14ac:dyDescent="0.3">
      <c r="A426" t="s">
        <v>470</v>
      </c>
      <c r="B426" t="str">
        <f>PROPER(RTD("cqg.rtd", ,"ContractData",A426, "LongDescription",, "T"))</f>
        <v>Stryker Corp</v>
      </c>
      <c r="C426" s="2">
        <f>RTD("cqg.rtd", ,"ContractData",A426, "LastTrade",, "T")</f>
        <v>341.23</v>
      </c>
      <c r="D426" s="2">
        <f>RTD("cqg.rtd", ,"ContractData",A426, "NetLastTrade",, "T")</f>
        <v>2.1999999999999886</v>
      </c>
      <c r="E426" s="4">
        <f>IFERROR(RTD("cqg.rtd", ,"ContractData",A426, "PerCentNetLastTrade",, "T")/100,"")</f>
        <v>6.4891012594755623E-3</v>
      </c>
      <c r="F426" s="2">
        <f>RTD("cqg.rtd", ,"ContractData",A426, "Open",, "T")</f>
        <v>337.03000000000003</v>
      </c>
      <c r="G426" s="2">
        <f>RTD("cqg.rtd", ,"ContractData",A426, "High",, "T")</f>
        <v>341.41</v>
      </c>
      <c r="H426" s="2">
        <f>RTD("cqg.rtd", ,"ContractData",A426, "Low",, "T")</f>
        <v>335</v>
      </c>
      <c r="I426" s="4">
        <f>IFERROR(RTD("cqg.rtd",,"StudyData",A426, "PCB","BaseType=Index,Index=1", "Close", "W","0","all",,,,"T")/100,"")</f>
        <v>6.4891012594755285E-3</v>
      </c>
      <c r="J426" s="4">
        <f>IFERROR(RTD("cqg.rtd",,"StudyData",A426, "PCB","BaseType=Index,Index=1", "Close", "M","0","all",,,,"T")/100,"")</f>
        <v>4.7681915873503317E-2</v>
      </c>
      <c r="K426" s="4">
        <f>IFERROR(RTD("cqg.rtd",,"StudyData",A426, "PCB","BaseType=Index,Index=1", "Close", "Q","0","all",,,,"T")/100,"")</f>
        <v>8.3820353195273742E-2</v>
      </c>
      <c r="L426" s="4">
        <f>IFERROR(RTD("cqg.rtd",,"StudyData",A426, "PCB","BaseType=Index,Index=1", "Close", "A","0","all",,,,"T")/100,"")</f>
        <v>-2.9134776794605539E-2</v>
      </c>
      <c r="M426" s="6">
        <f>RTD("cqg.rtd", ,"ContractData",A426, "T_CVol",, "T")</f>
        <v>518469.23953299999</v>
      </c>
      <c r="N426" s="8">
        <f xml:space="preserve"> IFERROR(M426/RTD("cqg.rtd",,"StudyData", $A426, "MA", "InputChoice=Vol,MAType=Sim,Period=21", "MA","D","-1","all",,,,"T"),"")</f>
        <v>0.20923396756086934</v>
      </c>
      <c r="O426" s="9">
        <f>IFERROR(D426/RTD("cqg.rtd",,"StudyData","ATR("&amp;A426&amp;",MAType:=Sim,Period:=21)","Bar",, "Close", "D",,,,,,"T"),"")</f>
        <v>0.18715061168334068</v>
      </c>
      <c r="P426" s="10">
        <f xml:space="preserve"> RTD("cqg.rtd",,"StudyData", $A426, "MA", "InputChoice=Close,MAType=Sim,Period=21", "MA","D",,"all",,,,"T")</f>
        <v>330.639047619</v>
      </c>
      <c r="Q426" s="2">
        <f xml:space="preserve"> RTD("cqg.rtd",,"StudyData",$A426, "StdDev", "InputChoice=Close,Period1=21", "STDDEV","D",,"all",,,,"T")</f>
        <v>12.3084210061</v>
      </c>
      <c r="R426" s="2">
        <f t="shared" si="7"/>
        <v>0.86046393568689217</v>
      </c>
    </row>
    <row r="427" spans="1:18" x14ac:dyDescent="0.3">
      <c r="A427" t="s">
        <v>471</v>
      </c>
      <c r="B427" t="str">
        <f>PROPER(RTD("cqg.rtd", ,"ContractData",A427, "LongDescription",, "T"))</f>
        <v>Sysco Corp</v>
      </c>
      <c r="C427" s="2">
        <f>RTD("cqg.rtd", ,"ContractData",A427, "LastTrade",, "T")</f>
        <v>84.29</v>
      </c>
      <c r="D427" s="2">
        <f>RTD("cqg.rtd", ,"ContractData",A427, "NetLastTrade",, "T")</f>
        <v>0</v>
      </c>
      <c r="E427" s="4">
        <f>IFERROR(RTD("cqg.rtd", ,"ContractData",A427, "PerCentNetLastTrade",, "T")/100,"")</f>
        <v>0</v>
      </c>
      <c r="F427" s="2">
        <f>RTD("cqg.rtd", ,"ContractData",A427, "Open",, "T")</f>
        <v>83.94</v>
      </c>
      <c r="G427" s="2">
        <f>RTD("cqg.rtd", ,"ContractData",A427, "High",, "T")</f>
        <v>84.75</v>
      </c>
      <c r="H427" s="2">
        <f>RTD("cqg.rtd", ,"ContractData",A427, "Low",, "T")</f>
        <v>83.320000000000007</v>
      </c>
      <c r="I427" s="4">
        <f>IFERROR(RTD("cqg.rtd",,"StudyData",A427, "PCB","BaseType=Index,Index=1", "Close", "W","0","all",,,,"T")/100,"")</f>
        <v>0</v>
      </c>
      <c r="J427" s="4">
        <f>IFERROR(RTD("cqg.rtd",,"StudyData",A427, "PCB","BaseType=Index,Index=1", "Close", "M","0","all",,,,"T")/100,"")</f>
        <v>-1.114500234631615E-2</v>
      </c>
      <c r="K427" s="4">
        <f>IFERROR(RTD("cqg.rtd",,"StudyData",A427, "PCB","BaseType=Index,Index=1", "Close", "Q","0","all",,,,"T")/100,"")</f>
        <v>8.4948552285236661E-3</v>
      </c>
      <c r="L427" s="4">
        <f>IFERROR(RTD("cqg.rtd",,"StudyData",A427, "PCB","BaseType=Index,Index=1", "Close", "A","0","all",,,,"T")/100,"")</f>
        <v>0.1438458406839464</v>
      </c>
      <c r="M427" s="6">
        <f>RTD("cqg.rtd", ,"ContractData",A427, "T_CVol",, "T")</f>
        <v>763288.91366800002</v>
      </c>
      <c r="N427" s="8">
        <f xml:space="preserve"> IFERROR(M427/RTD("cqg.rtd",,"StudyData", $A427, "MA", "InputChoice=Vol,MAType=Sim,Period=21", "MA","D","-1","all",,,,"T"),"")</f>
        <v>0.21836183810654478</v>
      </c>
      <c r="O427" s="9">
        <f>IFERROR(D427/RTD("cqg.rtd",,"StudyData","ATR("&amp;A427&amp;",MAType:=Sim,Period:=21)","Bar",, "Close", "D",,,,,,"T"),"")</f>
        <v>0</v>
      </c>
      <c r="P427" s="10">
        <f xml:space="preserve"> RTD("cqg.rtd",,"StudyData", $A427, "MA", "InputChoice=Close,MAType=Sim,Period=21", "MA","D",,"all",,,,"T")</f>
        <v>83.305238095199996</v>
      </c>
      <c r="Q427" s="2">
        <f xml:space="preserve"> RTD("cqg.rtd",,"StudyData",$A427, "StdDev", "InputChoice=Close,Period1=21", "STDDEV","D",,"all",,,,"T")</f>
        <v>1.4822236161</v>
      </c>
      <c r="R427" s="2">
        <f t="shared" si="7"/>
        <v>0.66438146991011893</v>
      </c>
    </row>
    <row r="428" spans="1:18" x14ac:dyDescent="0.3">
      <c r="A428" t="s">
        <v>472</v>
      </c>
      <c r="B428" t="str">
        <f>PROPER(RTD("cqg.rtd", ,"ContractData",A428, "LongDescription",, "T"))</f>
        <v>At&amp;T Inc</v>
      </c>
      <c r="C428" s="2">
        <f>RTD("cqg.rtd", ,"ContractData",A428, "LastTrade",, "T")</f>
        <v>23.830000000000002</v>
      </c>
      <c r="D428" s="2">
        <f>RTD("cqg.rtd", ,"ContractData",A428, "NetLastTrade",, "T")</f>
        <v>4.00000000000027E-2</v>
      </c>
      <c r="E428" s="4">
        <f>IFERROR(RTD("cqg.rtd", ,"ContractData",A428, "PerCentNetLastTrade",, "T")/100,"")</f>
        <v>1.6813787305590586E-3</v>
      </c>
      <c r="F428" s="2">
        <f>RTD("cqg.rtd", ,"ContractData",A428, "Open",, "T")</f>
        <v>23.580000000000002</v>
      </c>
      <c r="G428" s="2">
        <f>RTD("cqg.rtd", ,"ContractData",A428, "High",, "T")</f>
        <v>23.85</v>
      </c>
      <c r="H428" s="2">
        <f>RTD("cqg.rtd", ,"ContractData",A428, "Low",, "T")</f>
        <v>23.47</v>
      </c>
      <c r="I428" s="4">
        <f>IFERROR(RTD("cqg.rtd",,"StudyData",A428, "PCB","BaseType=Index,Index=1", "Close", "W","0","all",,,,"T")/100,"")</f>
        <v>1.6813787305591718E-3</v>
      </c>
      <c r="J428" s="4">
        <f>IFERROR(RTD("cqg.rtd",,"StudyData",A428, "PCB","BaseType=Index,Index=1", "Close", "M","0","all",,,,"T")/100,"")</f>
        <v>2.4946236559139866E-2</v>
      </c>
      <c r="K428" s="4">
        <f>IFERROR(RTD("cqg.rtd",,"StudyData",A428, "PCB","BaseType=Index,Index=1", "Close", "Q","0","all",,,,"T")/100,"")</f>
        <v>0.15120772946859914</v>
      </c>
      <c r="L428" s="4">
        <f>IFERROR(RTD("cqg.rtd",,"StudyData",A428, "PCB","BaseType=Index,Index=1", "Close", "A","0","all",,,,"T")/100,"")</f>
        <v>-4.0660225442834062E-2</v>
      </c>
      <c r="M428" s="6">
        <f>RTD("cqg.rtd", ,"ContractData",A428, "T_CVol",, "T")</f>
        <v>14381696.739574</v>
      </c>
      <c r="N428" s="8">
        <f xml:space="preserve"> IFERROR(M428/RTD("cqg.rtd",,"StudyData", $A428, "MA", "InputChoice=Vol,MAType=Sim,Period=21", "MA","D","-1","all",,,,"T"),"")</f>
        <v>0.19073562689399276</v>
      </c>
      <c r="O428" s="9">
        <f>IFERROR(D428/RTD("cqg.rtd",,"StudyData","ATR("&amp;A428&amp;",MAType:=Sim,Period:=21)","Bar",, "Close", "D",,,,,,"T"),"")</f>
        <v>5.614973261882332E-2</v>
      </c>
      <c r="P428" s="10">
        <f xml:space="preserve"> RTD("cqg.rtd",,"StudyData", $A428, "MA", "InputChoice=Close,MAType=Sim,Period=21", "MA","D",,"all",,,,"T")</f>
        <v>23.010952380999999</v>
      </c>
      <c r="Q428" s="2">
        <f xml:space="preserve"> RTD("cqg.rtd",,"StudyData",$A428, "StdDev", "InputChoice=Close,Period1=21", "STDDEV","D",,"all",,,,"T")</f>
        <v>0.99965186679999996</v>
      </c>
      <c r="R428" s="2">
        <f t="shared" si="7"/>
        <v>0.81933285596901639</v>
      </c>
    </row>
    <row r="429" spans="1:18" x14ac:dyDescent="0.3">
      <c r="A429" t="s">
        <v>473</v>
      </c>
      <c r="B429" t="str">
        <f>PROPER(RTD("cqg.rtd", ,"ContractData",A429, "LongDescription",, "T"))</f>
        <v>Molson Coors Beverage Company</v>
      </c>
      <c r="C429" s="2">
        <f>RTD("cqg.rtd", ,"ContractData",A429, "LastTrade",, "T")</f>
        <v>42.22</v>
      </c>
      <c r="D429" s="2">
        <f>RTD("cqg.rtd", ,"ContractData",A429, "NetLastTrade",, "T")</f>
        <v>-1.1499999999999986</v>
      </c>
      <c r="E429" s="4">
        <f>IFERROR(RTD("cqg.rtd", ,"ContractData",A429, "PerCentNetLastTrade",, "T")/100,"")</f>
        <v>-2.6516024902005997E-2</v>
      </c>
      <c r="F429" s="2">
        <f>RTD("cqg.rtd", ,"ContractData",A429, "Open",, "T")</f>
        <v>42.72</v>
      </c>
      <c r="G429" s="2">
        <f>RTD("cqg.rtd", ,"ContractData",A429, "High",, "T")</f>
        <v>42.72</v>
      </c>
      <c r="H429" s="2">
        <f>RTD("cqg.rtd", ,"ContractData",A429, "Low",, "T")</f>
        <v>41.7</v>
      </c>
      <c r="I429" s="4">
        <f>IFERROR(RTD("cqg.rtd",,"StudyData",A429, "PCB","BaseType=Index,Index=1", "Close", "W","0","all",,,,"T")/100,"")</f>
        <v>-2.6516024902005962E-2</v>
      </c>
      <c r="J429" s="4">
        <f>IFERROR(RTD("cqg.rtd",,"StudyData",A429, "PCB","BaseType=Index,Index=1", "Close", "M","0","all",,,,"T")/100,"")</f>
        <v>1.5880654475457088E-2</v>
      </c>
      <c r="K429" s="4">
        <f>IFERROR(RTD("cqg.rtd",,"StudyData",A429, "PCB","BaseType=Index,Index=1", "Close", "Q","0","all",,,,"T")/100,"")</f>
        <v>8.3675564681724796E-2</v>
      </c>
      <c r="L429" s="4">
        <f>IFERROR(RTD("cqg.rtd",,"StudyData",A429, "PCB","BaseType=Index,Index=1", "Close", "A","0","all",,,,"T")/100,"")</f>
        <v>-9.5544130248500447E-2</v>
      </c>
      <c r="M429" s="6">
        <f>RTD("cqg.rtd", ,"ContractData",A429, "T_CVol",, "T")</f>
        <v>560157.37518199999</v>
      </c>
      <c r="N429" s="8">
        <f xml:space="preserve"> IFERROR(M429/RTD("cqg.rtd",,"StudyData", $A429, "MA", "InputChoice=Vol,MAType=Sim,Period=21", "MA","D","-1","all",,,,"T"),"")</f>
        <v>0.17938198858819582</v>
      </c>
      <c r="O429" s="9">
        <f>IFERROR(D429/RTD("cqg.rtd",,"StudyData","ATR("&amp;A429&amp;",MAType:=Sim,Period:=21)","Bar",, "Close", "D",,,,,,"T"),"")</f>
        <v>-0.80499999998389904</v>
      </c>
      <c r="P429" s="10">
        <f xml:space="preserve"> RTD("cqg.rtd",,"StudyData", $A429, "MA", "InputChoice=Close,MAType=Sim,Period=21", "MA","D",,"all",,,,"T")</f>
        <v>41.3880952381</v>
      </c>
      <c r="Q429" s="2">
        <f xml:space="preserve"> RTD("cqg.rtd",,"StudyData",$A429, "StdDev", "InputChoice=Close,Period1=21", "STDDEV","D",,"all",,,,"T")</f>
        <v>1.0890214875999999</v>
      </c>
      <c r="R429" s="2">
        <f t="shared" si="7"/>
        <v>0.76390114554430111</v>
      </c>
    </row>
    <row r="430" spans="1:18" x14ac:dyDescent="0.3">
      <c r="A430" t="s">
        <v>474</v>
      </c>
      <c r="B430" t="str">
        <f>PROPER(RTD("cqg.rtd", ,"ContractData",A430, "LongDescription",, "T"))</f>
        <v>Transdigm Group</v>
      </c>
      <c r="C430" s="2">
        <f>RTD("cqg.rtd", ,"ContractData",A430, "LastTrade",, "T")</f>
        <v>1224.55</v>
      </c>
      <c r="D430" s="2">
        <f>RTD("cqg.rtd", ,"ContractData",A430, "NetLastTrade",, "T")</f>
        <v>-0.70000000000004547</v>
      </c>
      <c r="E430" s="4">
        <f>IFERROR(RTD("cqg.rtd", ,"ContractData",A430, "PerCentNetLastTrade",, "T")/100,"")</f>
        <v>-5.713119771475209E-4</v>
      </c>
      <c r="F430" s="2">
        <f>RTD("cqg.rtd", ,"ContractData",A430, "Open",, "T")</f>
        <v>1230</v>
      </c>
      <c r="G430" s="2">
        <f>RTD("cqg.rtd", ,"ContractData",A430, "High",, "T")</f>
        <v>1234.98</v>
      </c>
      <c r="H430" s="2">
        <f>RTD("cqg.rtd", ,"ContractData",A430, "Low",, "T")</f>
        <v>1212.17</v>
      </c>
      <c r="I430" s="4">
        <f>IFERROR(RTD("cqg.rtd",,"StudyData",A430, "PCB","BaseType=Index,Index=1", "Close", "W","0","all",,,,"T")/100,"")</f>
        <v>-5.7131197714755809E-4</v>
      </c>
      <c r="J430" s="4">
        <f>IFERROR(RTD("cqg.rtd",,"StudyData",A430, "PCB","BaseType=Index,Index=1", "Close", "M","0","all",,,,"T")/100,"")</f>
        <v>-2.3780672523477854E-2</v>
      </c>
      <c r="K430" s="4">
        <f>IFERROR(RTD("cqg.rtd",,"StudyData",A430, "PCB","BaseType=Index,Index=1", "Close", "Q","0","all",,,,"T")/100,"")</f>
        <v>-8.069577490165461E-2</v>
      </c>
      <c r="L430" s="4">
        <f>IFERROR(RTD("cqg.rtd",,"StudyData",A430, "PCB","BaseType=Index,Index=1", "Close", "A","0","all",,,,"T")/100,"")</f>
        <v>-7.9181862616084647E-2</v>
      </c>
      <c r="M430" s="6">
        <f>RTD("cqg.rtd", ,"ContractData",A430, "T_CVol",, "T")</f>
        <v>94483.686910999997</v>
      </c>
      <c r="N430" s="8">
        <f xml:space="preserve"> IFERROR(M430/RTD("cqg.rtd",,"StudyData", $A430, "MA", "InputChoice=Vol,MAType=Sim,Period=21", "MA","D","-1","all",,,,"T"),"")</f>
        <v>0.2203469178077837</v>
      </c>
      <c r="O430" s="9">
        <f>IFERROR(D430/RTD("cqg.rtd",,"StudyData","ATR("&amp;A430&amp;",MAType:=Sim,Period:=21)","Bar",, "Close", "D",,,,,,"T"),"")</f>
        <v>-1.7386367668466081E-2</v>
      </c>
      <c r="P430" s="10">
        <f xml:space="preserve"> RTD("cqg.rtd",,"StudyData", $A430, "MA", "InputChoice=Close,MAType=Sim,Period=21", "MA","D",,"all",,,,"T")</f>
        <v>1241.6114285714</v>
      </c>
      <c r="Q430" s="2">
        <f xml:space="preserve"> RTD("cqg.rtd",,"StudyData",$A430, "StdDev", "InputChoice=Close,Period1=21", "STDDEV","D",,"all",,,,"T")</f>
        <v>29.833048674200001</v>
      </c>
      <c r="R430" s="2">
        <f t="shared" si="7"/>
        <v>-0.57189691733231973</v>
      </c>
    </row>
    <row r="431" spans="1:18" x14ac:dyDescent="0.3">
      <c r="A431" t="s">
        <v>475</v>
      </c>
      <c r="B431" t="str">
        <f>PROPER(RTD("cqg.rtd", ,"ContractData",A431, "LongDescription",, "T"))</f>
        <v>Teledyne Technologies Inc</v>
      </c>
      <c r="C431" s="2">
        <f>RTD("cqg.rtd", ,"ContractData",A431, "LastTrade",, "T")</f>
        <v>694.30000000000007</v>
      </c>
      <c r="D431" s="2">
        <f>RTD("cqg.rtd", ,"ContractData",A431, "NetLastTrade",, "T")</f>
        <v>3</v>
      </c>
      <c r="E431" s="4">
        <f>IFERROR(RTD("cqg.rtd", ,"ContractData",A431, "PerCentNetLastTrade",, "T")/100,"")</f>
        <v>4.3396499349052505E-3</v>
      </c>
      <c r="F431" s="2">
        <f>RTD("cqg.rtd", ,"ContractData",A431, "Open",, "T")</f>
        <v>694.13</v>
      </c>
      <c r="G431" s="2">
        <f>RTD("cqg.rtd", ,"ContractData",A431, "High",, "T")</f>
        <v>697.39</v>
      </c>
      <c r="H431" s="2">
        <f>RTD("cqg.rtd", ,"ContractData",A431, "Low",, "T")</f>
        <v>690.16</v>
      </c>
      <c r="I431" s="4">
        <f>IFERROR(RTD("cqg.rtd",,"StudyData",A431, "PCB","BaseType=Index,Index=1", "Close", "W","0","all",,,,"T")/100,"")</f>
        <v>4.3396499349052505E-3</v>
      </c>
      <c r="J431" s="4">
        <f>IFERROR(RTD("cqg.rtd",,"StudyData",A431, "PCB","BaseType=Index,Index=1", "Close", "M","0","all",,,,"T")/100,"")</f>
        <v>5.9078359290388544E-2</v>
      </c>
      <c r="K431" s="4">
        <f>IFERROR(RTD("cqg.rtd",,"StudyData",A431, "PCB","BaseType=Index,Index=1", "Close", "Q","0","all",,,,"T")/100,"")</f>
        <v>4.1085620032988587E-2</v>
      </c>
      <c r="L431" s="4">
        <f>IFERROR(RTD("cqg.rtd",,"StudyData",A431, "PCB","BaseType=Index,Index=1", "Close", "A","0","all",,,,"T")/100,"")</f>
        <v>0.3594267029545945</v>
      </c>
      <c r="M431" s="6">
        <f>RTD("cqg.rtd", ,"ContractData",A431, "T_CVol",, "T")</f>
        <v>62013.315839000003</v>
      </c>
      <c r="N431" s="8">
        <f xml:space="preserve"> IFERROR(M431/RTD("cqg.rtd",,"StudyData", $A431, "MA", "InputChoice=Vol,MAType=Sim,Period=21", "MA","D","-1","all",,,,"T"),"")</f>
        <v>0.13763980807859175</v>
      </c>
      <c r="O431" s="9">
        <f>IFERROR(D431/RTD("cqg.rtd",,"StudyData","ATR("&amp;A431&amp;",MAType:=Sim,Period:=21)","Bar",, "Close", "D",,,,,,"T"),"")</f>
        <v>0.15458225984575913</v>
      </c>
      <c r="P431" s="10">
        <f xml:space="preserve"> RTD("cqg.rtd",,"StudyData", $A431, "MA", "InputChoice=Close,MAType=Sim,Period=21", "MA","D",,"all",,,,"T")</f>
        <v>653.24952380950003</v>
      </c>
      <c r="Q431" s="2">
        <f xml:space="preserve"> RTD("cqg.rtd",,"StudyData",$A431, "StdDev", "InputChoice=Close,Period1=21", "STDDEV","D",,"all",,,,"T")</f>
        <v>23.135269400799999</v>
      </c>
      <c r="R431" s="2">
        <f t="shared" si="7"/>
        <v>1.7743677620231448</v>
      </c>
    </row>
    <row r="432" spans="1:18" x14ac:dyDescent="0.3">
      <c r="A432" t="s">
        <v>476</v>
      </c>
      <c r="B432" t="str">
        <f>PROPER(RTD("cqg.rtd", ,"ContractData",A432, "LongDescription",, "T"))</f>
        <v>Bio-Techne Cp Cmn</v>
      </c>
      <c r="C432" s="2">
        <f>RTD("cqg.rtd", ,"ContractData",A432, "LastTrade",, "T")</f>
        <v>72.12</v>
      </c>
      <c r="D432" s="2">
        <f>RTD("cqg.rtd", ,"ContractData",A432, "NetLastTrade",, "T")</f>
        <v>-0.17000000000000171</v>
      </c>
      <c r="E432" s="4">
        <f>IFERROR(RTD("cqg.rtd", ,"ContractData",A432, "PerCentNetLastTrade",, "T")/100,"")</f>
        <v>-2.3516392308756398E-3</v>
      </c>
      <c r="F432" s="2">
        <f>RTD("cqg.rtd", ,"ContractData",A432, "Open",, "T")</f>
        <v>72.22</v>
      </c>
      <c r="G432" s="2">
        <f>RTD("cqg.rtd", ,"ContractData",A432, "High",, "T")</f>
        <v>72.39</v>
      </c>
      <c r="H432" s="2">
        <f>RTD("cqg.rtd", ,"ContractData",A432, "Low",, "T")</f>
        <v>72.12</v>
      </c>
      <c r="I432" s="4">
        <f>IFERROR(RTD("cqg.rtd",,"StudyData",A432, "PCB","BaseType=Index,Index=1", "Close", "W","0","all",,,,"T")/100,"")</f>
        <v>-2.3516392308756632E-3</v>
      </c>
      <c r="J432" s="4">
        <f>IFERROR(RTD("cqg.rtd",,"StudyData",A432, "PCB","BaseType=Index,Index=1", "Close", "M","0","all",,,,"T")/100,"")</f>
        <v>4.1614648356222964E-4</v>
      </c>
      <c r="K432" s="4">
        <f>IFERROR(RTD("cqg.rtd",,"StudyData",A432, "PCB","BaseType=Index,Index=1", "Close", "Q","0","all",,,,"T")/100,"")</f>
        <v>2.080679405520168E-2</v>
      </c>
      <c r="L432" s="4">
        <f>IFERROR(RTD("cqg.rtd",,"StudyData",A432, "PCB","BaseType=Index,Index=1", "Close", "A","0","all",,,,"T")/100,"")</f>
        <v>0.22632205407243672</v>
      </c>
      <c r="M432" s="6">
        <f>RTD("cqg.rtd", ,"ContractData",A432, "T_CVol",, "T")</f>
        <v>1678983.707768</v>
      </c>
      <c r="N432" s="8">
        <f xml:space="preserve"> IFERROR(M432/RTD("cqg.rtd",,"StudyData", $A432, "MA", "InputChoice=Vol,MAType=Sim,Period=21", "MA","D","-1","all",,,,"T"),"")</f>
        <v>0.46510282786803181</v>
      </c>
      <c r="O432" s="9">
        <f>IFERROR(D432/RTD("cqg.rtd",,"StudyData","ATR("&amp;A432&amp;",MAType:=Sim,Period:=21)","Bar",, "Close", "D",,,,,,"T"),"")</f>
        <v>-0.51146131802227102</v>
      </c>
      <c r="P432" s="10">
        <f xml:space="preserve"> RTD("cqg.rtd",,"StudyData", $A432, "MA", "InputChoice=Close,MAType=Sim,Period=21", "MA","D",,"all",,,,"T")</f>
        <v>71.845714285699998</v>
      </c>
      <c r="Q432" s="2">
        <f xml:space="preserve"> RTD("cqg.rtd",,"StudyData",$A432, "StdDev", "InputChoice=Close,Period1=21", "STDDEV","D",,"all",,,,"T")</f>
        <v>0.281451534</v>
      </c>
      <c r="R432" s="2">
        <f t="shared" si="7"/>
        <v>0.97453977387100188</v>
      </c>
    </row>
    <row r="433" spans="1:18" x14ac:dyDescent="0.3">
      <c r="A433" t="s">
        <v>477</v>
      </c>
      <c r="B433" t="str">
        <f>PROPER(RTD("cqg.rtd", ,"ContractData",A433, "LongDescription",, "T"))</f>
        <v>Te Connectivity Ltd.</v>
      </c>
      <c r="C433" s="2">
        <f>RTD("cqg.rtd", ,"ContractData",A433, "LastTrade",, "T")</f>
        <v>216.4</v>
      </c>
      <c r="D433" s="2">
        <f>RTD("cqg.rtd", ,"ContractData",A433, "NetLastTrade",, "T")</f>
        <v>6.9999999999993179E-2</v>
      </c>
      <c r="E433" s="4">
        <f>IFERROR(RTD("cqg.rtd", ,"ContractData",A433, "PerCentNetLastTrade",, "T")/100,"")</f>
        <v>3.2357971617436325E-4</v>
      </c>
      <c r="F433" s="2">
        <f>RTD("cqg.rtd", ,"ContractData",A433, "Open",, "T")</f>
        <v>215.73000000000002</v>
      </c>
      <c r="G433" s="2">
        <f>RTD("cqg.rtd", ,"ContractData",A433, "High",, "T")</f>
        <v>216.43</v>
      </c>
      <c r="H433" s="2">
        <f>RTD("cqg.rtd", ,"ContractData",A433, "Low",, "T")</f>
        <v>212.8</v>
      </c>
      <c r="I433" s="4">
        <f>IFERROR(RTD("cqg.rtd",,"StudyData",A433, "PCB","BaseType=Index,Index=1", "Close", "W","0","all",,,,"T")/100,"")</f>
        <v>3.2357971617433164E-4</v>
      </c>
      <c r="J433" s="4">
        <f>IFERROR(RTD("cqg.rtd",,"StudyData",A433, "PCB","BaseType=Index,Index=1", "Close", "M","0","all",,,,"T")/100,"")</f>
        <v>5.2068646993047828E-2</v>
      </c>
      <c r="K433" s="4">
        <f>IFERROR(RTD("cqg.rtd",,"StudyData",A433, "PCB","BaseType=Index,Index=1", "Close", "Q","0","all",,,,"T")/100,"")</f>
        <v>7.3359456376171778E-2</v>
      </c>
      <c r="L433" s="4">
        <f>IFERROR(RTD("cqg.rtd",,"StudyData",A433, "PCB","BaseType=Index,Index=1", "Close", "A","0","all",,,,"T")/100,"")</f>
        <v>-4.8833018328864608E-2</v>
      </c>
      <c r="M433" s="6">
        <f>RTD("cqg.rtd", ,"ContractData",A433, "T_CVol",, "T")</f>
        <v>243422.28547100001</v>
      </c>
      <c r="N433" s="8">
        <f xml:space="preserve"> IFERROR(M433/RTD("cqg.rtd",,"StudyData", $A433, "MA", "InputChoice=Vol,MAType=Sim,Period=21", "MA","D","-1","all",,,,"T"),"")</f>
        <v>8.6811377782524179E-2</v>
      </c>
      <c r="O433" s="9">
        <f>IFERROR(D433/RTD("cqg.rtd",,"StudyData","ATR("&amp;A433&amp;",MAType:=Sim,Period:=21)","Bar",, "Close", "D",,,,,,"T"),"")</f>
        <v>9.5102542537044803E-3</v>
      </c>
      <c r="P433" s="10">
        <f xml:space="preserve"> RTD("cqg.rtd",,"StudyData", $A433, "MA", "InputChoice=Close,MAType=Sim,Period=21", "MA","D",,"all",,,,"T")</f>
        <v>207.1071428571</v>
      </c>
      <c r="Q433" s="2">
        <f xml:space="preserve"> RTD("cqg.rtd",,"StudyData",$A433, "StdDev", "InputChoice=Close,Period1=21", "STDDEV","D",,"all",,,,"T")</f>
        <v>6.3437957263999998</v>
      </c>
      <c r="R433" s="2">
        <f t="shared" si="7"/>
        <v>1.464873325638048</v>
      </c>
    </row>
    <row r="434" spans="1:18" x14ac:dyDescent="0.3">
      <c r="A434" t="s">
        <v>80</v>
      </c>
      <c r="B434" t="str">
        <f>PROPER(RTD("cqg.rtd", ,"ContractData",A434, "LongDescription",, "T"))</f>
        <v>Teradyne Inc Cmn</v>
      </c>
      <c r="C434" s="2">
        <f>RTD("cqg.rtd", ,"ContractData",A434, "LastTrade",, "T")</f>
        <v>369.01</v>
      </c>
      <c r="D434" s="2">
        <f>RTD("cqg.rtd", ,"ContractData",A434, "NetLastTrade",, "T")</f>
        <v>-10.300000000000011</v>
      </c>
      <c r="E434" s="4">
        <f>IFERROR(RTD("cqg.rtd", ,"ContractData",A434, "PerCentNetLastTrade",, "T")/100,"")</f>
        <v>-2.7154570140518312E-2</v>
      </c>
      <c r="F434" s="2">
        <f>RTD("cqg.rtd", ,"ContractData",A434, "Open",, "T")</f>
        <v>386.65000000000003</v>
      </c>
      <c r="G434" s="2">
        <f>RTD("cqg.rtd", ,"ContractData",A434, "High",, "T")</f>
        <v>387</v>
      </c>
      <c r="H434" s="2">
        <f>RTD("cqg.rtd", ,"ContractData",A434, "Low",, "T")</f>
        <v>364.26</v>
      </c>
      <c r="I434" s="4">
        <f>IFERROR(RTD("cqg.rtd",,"StudyData",A434, "PCB","BaseType=Index,Index=1", "Close", "W","0","all",,,,"T")/100,"")</f>
        <v>-2.7154570140518343E-2</v>
      </c>
      <c r="J434" s="4">
        <f>IFERROR(RTD("cqg.rtd",,"StudyData",A434, "PCB","BaseType=Index,Index=1", "Close", "M","0","all",,,,"T")/100,"")</f>
        <v>3.5899806902553598E-3</v>
      </c>
      <c r="K434" s="4">
        <f>IFERROR(RTD("cqg.rtd",,"StudyData",A434, "PCB","BaseType=Index,Index=1", "Close", "Q","0","all",,,,"T")/100,"")</f>
        <v>-0.23733052248677253</v>
      </c>
      <c r="L434" s="4">
        <f>IFERROR(RTD("cqg.rtd",,"StudyData",A434, "PCB","BaseType=Index,Index=1", "Close", "A","0","all",,,,"T")/100,"")</f>
        <v>0.90643728042984084</v>
      </c>
      <c r="M434" s="6">
        <f>RTD("cqg.rtd", ,"ContractData",A434, "T_CVol",, "T")</f>
        <v>803129.016771</v>
      </c>
      <c r="N434" s="8">
        <f xml:space="preserve"> IFERROR(M434/RTD("cqg.rtd",,"StudyData", $A434, "MA", "InputChoice=Vol,MAType=Sim,Period=21", "MA","D","-1","all",,,,"T"),"")</f>
        <v>0.21656574042640203</v>
      </c>
      <c r="O434" s="9">
        <f>IFERROR(D434/RTD("cqg.rtd",,"StudyData","ATR("&amp;A434&amp;",MAType:=Sim,Period:=21)","Bar",, "Close", "D",,,,,,"T"),"")</f>
        <v>-0.33876803082256357</v>
      </c>
      <c r="P434" s="10">
        <f xml:space="preserve"> RTD("cqg.rtd",,"StudyData", $A434, "MA", "InputChoice=Close,MAType=Sim,Period=21", "MA","D",,"all",,,,"T")</f>
        <v>356.28619047619998</v>
      </c>
      <c r="Q434" s="2">
        <f xml:space="preserve"> RTD("cqg.rtd",,"StudyData",$A434, "StdDev", "InputChoice=Close,Period1=21", "STDDEV","D",,"all",,,,"T")</f>
        <v>24.228677710199999</v>
      </c>
      <c r="R434" s="2">
        <f t="shared" si="7"/>
        <v>0.52515492904688865</v>
      </c>
    </row>
    <row r="435" spans="1:18" x14ac:dyDescent="0.3">
      <c r="A435" t="s">
        <v>478</v>
      </c>
      <c r="B435" t="str">
        <f>PROPER(RTD("cqg.rtd", ,"ContractData",A435, "LongDescription",, "T"))</f>
        <v>Truist Financial Corporation</v>
      </c>
      <c r="C435" s="2">
        <f>RTD("cqg.rtd", ,"ContractData",A435, "LastTrade",, "T")</f>
        <v>52.03</v>
      </c>
      <c r="D435" s="2">
        <f>RTD("cqg.rtd", ,"ContractData",A435, "NetLastTrade",, "T")</f>
        <v>-0.32000000000000028</v>
      </c>
      <c r="E435" s="4">
        <f>IFERROR(RTD("cqg.rtd", ,"ContractData",A435, "PerCentNetLastTrade",, "T")/100,"")</f>
        <v>-6.1127029608404968E-3</v>
      </c>
      <c r="F435" s="2">
        <f>RTD("cqg.rtd", ,"ContractData",A435, "Open",, "T")</f>
        <v>52</v>
      </c>
      <c r="G435" s="2">
        <f>RTD("cqg.rtd", ,"ContractData",A435, "High",, "T")</f>
        <v>52.33</v>
      </c>
      <c r="H435" s="2">
        <f>RTD("cqg.rtd", ,"ContractData",A435, "Low",, "T")</f>
        <v>51.81</v>
      </c>
      <c r="I435" s="4">
        <f>IFERROR(RTD("cqg.rtd",,"StudyData",A435, "PCB","BaseType=Index,Index=1", "Close", "W","0","all",,,,"T")/100,"")</f>
        <v>-6.1127029608405029E-3</v>
      </c>
      <c r="J435" s="4">
        <f>IFERROR(RTD("cqg.rtd",,"StudyData",A435, "PCB","BaseType=Index,Index=1", "Close", "M","0","all",,,,"T")/100,"")</f>
        <v>3.665123456790079E-3</v>
      </c>
      <c r="K435" s="4">
        <f>IFERROR(RTD("cqg.rtd",,"StudyData",A435, "PCB","BaseType=Index,Index=1", "Close", "Q","0","all",,,,"T")/100,"")</f>
        <v>4.4359694901645937E-2</v>
      </c>
      <c r="L435" s="4">
        <f>IFERROR(RTD("cqg.rtd",,"StudyData",A435, "PCB","BaseType=Index,Index=1", "Close", "A","0","all",,,,"T")/100,"")</f>
        <v>5.7305425726478364E-2</v>
      </c>
      <c r="M435" s="6">
        <f>RTD("cqg.rtd", ,"ContractData",A435, "T_CVol",, "T")</f>
        <v>1365996.2518790001</v>
      </c>
      <c r="N435" s="8">
        <f xml:space="preserve"> IFERROR(M435/RTD("cqg.rtd",,"StudyData", $A435, "MA", "InputChoice=Vol,MAType=Sim,Period=21", "MA","D","-1","all",,,,"T"),"")</f>
        <v>0.17576825276810731</v>
      </c>
      <c r="O435" s="9">
        <f>IFERROR(D435/RTD("cqg.rtd",,"StudyData","ATR("&amp;A435&amp;",MAType:=Sim,Period:=21)","Bar",, "Close", "D",,,,,,"T"),"")</f>
        <v>-0.31698113208294793</v>
      </c>
      <c r="P435" s="10">
        <f xml:space="preserve"> RTD("cqg.rtd",,"StudyData", $A435, "MA", "InputChoice=Close,MAType=Sim,Period=21", "MA","D",,"all",,,,"T")</f>
        <v>52.151904761899999</v>
      </c>
      <c r="Q435" s="2">
        <f xml:space="preserve"> RTD("cqg.rtd",,"StudyData",$A435, "StdDev", "InputChoice=Close,Period1=21", "STDDEV","D",,"all",,,,"T")</f>
        <v>0.57238531020000005</v>
      </c>
      <c r="R435" s="2">
        <f t="shared" si="7"/>
        <v>-0.21297674787880672</v>
      </c>
    </row>
    <row r="436" spans="1:18" x14ac:dyDescent="0.3">
      <c r="A436" t="s">
        <v>479</v>
      </c>
      <c r="B436" t="str">
        <f>PROPER(RTD("cqg.rtd", ,"ContractData",A436, "LongDescription",, "T"))</f>
        <v>Target Corp</v>
      </c>
      <c r="C436" s="2">
        <f>RTD("cqg.rtd", ,"ContractData",A436, "LastTrade",, "T")</f>
        <v>151.65</v>
      </c>
      <c r="D436" s="2">
        <f>RTD("cqg.rtd", ,"ContractData",A436, "NetLastTrade",, "T")</f>
        <v>1.9499999999999886</v>
      </c>
      <c r="E436" s="4">
        <f>IFERROR(RTD("cqg.rtd", ,"ContractData",A436, "PerCentNetLastTrade",, "T")/100,"")</f>
        <v>1.3026052104208416E-2</v>
      </c>
      <c r="F436" s="2">
        <f>RTD("cqg.rtd", ,"ContractData",A436, "Open",, "T")</f>
        <v>149.14000000000001</v>
      </c>
      <c r="G436" s="2">
        <f>RTD("cqg.rtd", ,"ContractData",A436, "High",, "T")</f>
        <v>151.66</v>
      </c>
      <c r="H436" s="2">
        <f>RTD("cqg.rtd", ,"ContractData",A436, "Low",, "T")</f>
        <v>148.02000000000001</v>
      </c>
      <c r="I436" s="4">
        <f>IFERROR(RTD("cqg.rtd",,"StudyData",A436, "PCB","BaseType=Index,Index=1", "Close", "W","0","all",,,,"T")/100,"")</f>
        <v>1.302605210420834E-2</v>
      </c>
      <c r="J436" s="4">
        <f>IFERROR(RTD("cqg.rtd",,"StudyData",A436, "PCB","BaseType=Index,Index=1", "Close", "M","0","all",,,,"T")/100,"")</f>
        <v>4.9553602325420415E-2</v>
      </c>
      <c r="K436" s="4">
        <f>IFERROR(RTD("cqg.rtd",,"StudyData",A436, "PCB","BaseType=Index,Index=1", "Close", "Q","0","all",,,,"T")/100,"")</f>
        <v>0.16109026873899385</v>
      </c>
      <c r="L436" s="4">
        <f>IFERROR(RTD("cqg.rtd",,"StudyData",A436, "PCB","BaseType=Index,Index=1", "Close", "A","0","all",,,,"T")/100,"")</f>
        <v>0.55140664961636832</v>
      </c>
      <c r="M436" s="6">
        <f>RTD("cqg.rtd", ,"ContractData",A436, "T_CVol",, "T")</f>
        <v>1503856.4268100001</v>
      </c>
      <c r="N436" s="8">
        <f xml:space="preserve"> IFERROR(M436/RTD("cqg.rtd",,"StudyData", $A436, "MA", "InputChoice=Vol,MAType=Sim,Period=21", "MA","D","-1","all",,,,"T"),"")</f>
        <v>0.43221967468002059</v>
      </c>
      <c r="O436" s="9">
        <f>IFERROR(D436/RTD("cqg.rtd",,"StudyData","ATR("&amp;A436&amp;",MAType:=Sim,Period:=21)","Bar",, "Close", "D",,,,,,"T"),"")</f>
        <v>0.48802288166066221</v>
      </c>
      <c r="P436" s="10">
        <f xml:space="preserve"> RTD("cqg.rtd",,"StudyData", $A436, "MA", "InputChoice=Close,MAType=Sim,Period=21", "MA","D",,"all",,,,"T")</f>
        <v>142.24523809519999</v>
      </c>
      <c r="Q436" s="2">
        <f xml:space="preserve"> RTD("cqg.rtd",,"StudyData",$A436, "StdDev", "InputChoice=Close,Period1=21", "STDDEV","D",,"all",,,,"T")</f>
        <v>5.3173172783</v>
      </c>
      <c r="R436" s="2">
        <f t="shared" si="7"/>
        <v>1.7687042943968934</v>
      </c>
    </row>
    <row r="437" spans="1:18" x14ac:dyDescent="0.3">
      <c r="A437" t="s">
        <v>480</v>
      </c>
      <c r="B437" t="str">
        <f>PROPER(RTD("cqg.rtd", ,"ContractData",A437, "LongDescription",, "T"))</f>
        <v>Tjx Companies Inc</v>
      </c>
      <c r="C437" s="2">
        <f>RTD("cqg.rtd", ,"ContractData",A437, "LastTrade",, "T")</f>
        <v>160.18</v>
      </c>
      <c r="D437" s="2">
        <f>RTD("cqg.rtd", ,"ContractData",A437, "NetLastTrade",, "T")</f>
        <v>-1.1800000000000068</v>
      </c>
      <c r="E437" s="4">
        <f>IFERROR(RTD("cqg.rtd", ,"ContractData",A437, "PerCentNetLastTrade",, "T")/100,"")</f>
        <v>-7.3128408527516108E-3</v>
      </c>
      <c r="F437" s="2">
        <f>RTD("cqg.rtd", ,"ContractData",A437, "Open",, "T")</f>
        <v>160.79</v>
      </c>
      <c r="G437" s="2">
        <f>RTD("cqg.rtd", ,"ContractData",A437, "High",, "T")</f>
        <v>160.84</v>
      </c>
      <c r="H437" s="2">
        <f>RTD("cqg.rtd", ,"ContractData",A437, "Low",, "T")</f>
        <v>158.46</v>
      </c>
      <c r="I437" s="4">
        <f>IFERROR(RTD("cqg.rtd",,"StudyData",A437, "PCB","BaseType=Index,Index=1", "Close", "W","0","all",,,,"T")/100,"")</f>
        <v>-7.3128408527516533E-3</v>
      </c>
      <c r="J437" s="4">
        <f>IFERROR(RTD("cqg.rtd",,"StudyData",A437, "PCB","BaseType=Index,Index=1", "Close", "M","0","all",,,,"T")/100,"")</f>
        <v>1.8050082623617666E-2</v>
      </c>
      <c r="K437" s="4">
        <f>IFERROR(RTD("cqg.rtd",,"StudyData",A437, "PCB","BaseType=Index,Index=1", "Close", "Q","0","all",,,,"T")/100,"")</f>
        <v>5.7293729372937335E-2</v>
      </c>
      <c r="L437" s="4">
        <f>IFERROR(RTD("cqg.rtd",,"StudyData",A437, "PCB","BaseType=Index,Index=1", "Close", "A","0","all",,,,"T")/100,"")</f>
        <v>4.2770652952281704E-2</v>
      </c>
      <c r="M437" s="6">
        <f>RTD("cqg.rtd", ,"ContractData",A437, "T_CVol",, "T")</f>
        <v>1255184.1279269999</v>
      </c>
      <c r="N437" s="8">
        <f xml:space="preserve"> IFERROR(M437/RTD("cqg.rtd",,"StudyData", $A437, "MA", "InputChoice=Vol,MAType=Sim,Period=21", "MA","D","-1","all",,,,"T"),"")</f>
        <v>0.24866437748050402</v>
      </c>
      <c r="O437" s="9">
        <f>IFERROR(D437/RTD("cqg.rtd",,"StudyData","ATR("&amp;A437&amp;",MAType:=Sim,Period:=21)","Bar",, "Close", "D",,,,,,"T"),"")</f>
        <v>-0.34715606612983047</v>
      </c>
      <c r="P437" s="10">
        <f xml:space="preserve"> RTD("cqg.rtd",,"StudyData", $A437, "MA", "InputChoice=Close,MAType=Sim,Period=21", "MA","D",,"all",,,,"T")</f>
        <v>156.61571428569999</v>
      </c>
      <c r="Q437" s="2">
        <f xml:space="preserve"> RTD("cqg.rtd",,"StudyData",$A437, "StdDev", "InputChoice=Close,Period1=21", "STDDEV","D",,"all",,,,"T")</f>
        <v>3.5472344311000001</v>
      </c>
      <c r="R437" s="2">
        <f t="shared" si="7"/>
        <v>1.0048069231203096</v>
      </c>
    </row>
    <row r="438" spans="1:18" x14ac:dyDescent="0.3">
      <c r="A438" t="s">
        <v>481</v>
      </c>
      <c r="B438" t="str">
        <f>PROPER(RTD("cqg.rtd", ,"ContractData",A438, "LongDescription",, "T"))</f>
        <v>Tko Group Holdings, Inc.</v>
      </c>
      <c r="C438" s="2">
        <f>RTD("cqg.rtd", ,"ContractData",A438, "LastTrade",, "T")</f>
        <v>188.5</v>
      </c>
      <c r="D438" s="2">
        <f>RTD("cqg.rtd", ,"ContractData",A438, "NetLastTrade",, "T")</f>
        <v>1.9399999999999977</v>
      </c>
      <c r="E438" s="4">
        <f>IFERROR(RTD("cqg.rtd", ,"ContractData",A438, "PerCentNetLastTrade",, "T")/100,"")</f>
        <v>1.0398799313893654E-2</v>
      </c>
      <c r="F438" s="2">
        <f>RTD("cqg.rtd", ,"ContractData",A438, "Open",, "T")</f>
        <v>186.48</v>
      </c>
      <c r="G438" s="2">
        <f>RTD("cqg.rtd", ,"ContractData",A438, "High",, "T")</f>
        <v>189.19</v>
      </c>
      <c r="H438" s="2">
        <f>RTD("cqg.rtd", ,"ContractData",A438, "Low",, "T")</f>
        <v>185.61</v>
      </c>
      <c r="I438" s="4">
        <f>IFERROR(RTD("cqg.rtd",,"StudyData",A438, "PCB","BaseType=Index,Index=1", "Close", "W","0","all",,,,"T")/100,"")</f>
        <v>1.039879931389364E-2</v>
      </c>
      <c r="J438" s="4">
        <f>IFERROR(RTD("cqg.rtd",,"StudyData",A438, "PCB","BaseType=Index,Index=1", "Close", "M","0","all",,,,"T")/100,"")</f>
        <v>3.6796655849513214E-2</v>
      </c>
      <c r="K438" s="4">
        <f>IFERROR(RTD("cqg.rtd",,"StudyData",A438, "PCB","BaseType=Index,Index=1", "Close", "Q","0","all",,,,"T")/100,"")</f>
        <v>-6.3633202523471266E-2</v>
      </c>
      <c r="L438" s="4">
        <f>IFERROR(RTD("cqg.rtd",,"StudyData",A438, "PCB","BaseType=Index,Index=1", "Close", "A","0","all",,,,"T")/100,"")</f>
        <v>-9.8086124401913874E-2</v>
      </c>
      <c r="M438" s="6">
        <f>RTD("cqg.rtd", ,"ContractData",A438, "T_CVol",, "T")</f>
        <v>98338.535764</v>
      </c>
      <c r="N438" s="8">
        <f xml:space="preserve"> IFERROR(M438/RTD("cqg.rtd",,"StudyData", $A438, "MA", "InputChoice=Vol,MAType=Sim,Period=21", "MA","D","-1","all",,,,"T"),"")</f>
        <v>8.7534255556732971E-2</v>
      </c>
      <c r="O438" s="9">
        <f>IFERROR(D438/RTD("cqg.rtd",,"StudyData","ATR("&amp;A438&amp;",MAType:=Sim,Period:=21)","Bar",, "Close", "D",,,,,,"T"),"")</f>
        <v>0.38303873636417374</v>
      </c>
      <c r="P438" s="10">
        <f xml:space="preserve"> RTD("cqg.rtd",,"StudyData", $A438, "MA", "InputChoice=Close,MAType=Sim,Period=21", "MA","D",,"all",,,,"T")</f>
        <v>183.95476190479999</v>
      </c>
      <c r="Q438" s="2">
        <f xml:space="preserve"> RTD("cqg.rtd",,"StudyData",$A438, "StdDev", "InputChoice=Close,Period1=21", "STDDEV","D",,"all",,,,"T")</f>
        <v>2.3827967141999999</v>
      </c>
      <c r="R438" s="2">
        <f t="shared" si="7"/>
        <v>1.9075223950550158</v>
      </c>
    </row>
    <row r="439" spans="1:18" x14ac:dyDescent="0.3">
      <c r="A439" t="s">
        <v>482</v>
      </c>
      <c r="B439" t="str">
        <f>PROPER(RTD("cqg.rtd", ,"ContractData",A439, "LongDescription",, "T"))</f>
        <v>Thermo Electron Corp</v>
      </c>
      <c r="C439" s="2">
        <f>RTD("cqg.rtd", ,"ContractData",A439, "LastTrade",, "T")</f>
        <v>592.53</v>
      </c>
      <c r="D439" s="2">
        <f>RTD("cqg.rtd", ,"ContractData",A439, "NetLastTrade",, "T")</f>
        <v>-1.4700000000000273</v>
      </c>
      <c r="E439" s="4">
        <f>IFERROR(RTD("cqg.rtd", ,"ContractData",A439, "PerCentNetLastTrade",, "T")/100,"")</f>
        <v>-2.4747474747474751E-3</v>
      </c>
      <c r="F439" s="2">
        <f>RTD("cqg.rtd", ,"ContractData",A439, "Open",, "T")</f>
        <v>588.53</v>
      </c>
      <c r="G439" s="2">
        <f>RTD("cqg.rtd", ,"ContractData",A439, "High",, "T")</f>
        <v>596.4</v>
      </c>
      <c r="H439" s="2">
        <f>RTD("cqg.rtd", ,"ContractData",A439, "Low",, "T")</f>
        <v>588.53</v>
      </c>
      <c r="I439" s="4">
        <f>IFERROR(RTD("cqg.rtd",,"StudyData",A439, "PCB","BaseType=Index,Index=1", "Close", "W","0","all",,,,"T")/100,"")</f>
        <v>-2.474747474747521E-3</v>
      </c>
      <c r="J439" s="4">
        <f>IFERROR(RTD("cqg.rtd",,"StudyData",A439, "PCB","BaseType=Index,Index=1", "Close", "M","0","all",,,,"T")/100,"")</f>
        <v>3.1742991467873759E-2</v>
      </c>
      <c r="K439" s="4">
        <f>IFERROR(RTD("cqg.rtd",,"StudyData",A439, "PCB","BaseType=Index,Index=1", "Close", "Q","0","all",,,,"T")/100,"")</f>
        <v>0.18184538056486349</v>
      </c>
      <c r="L439" s="4">
        <f>IFERROR(RTD("cqg.rtd",,"StudyData",A439, "PCB","BaseType=Index,Index=1", "Close", "A","0","all",,,,"T")/100,"")</f>
        <v>2.2573129691949134E-2</v>
      </c>
      <c r="M439" s="6">
        <f>RTD("cqg.rtd", ,"ContractData",A439, "T_CVol",, "T")</f>
        <v>562655.05684900004</v>
      </c>
      <c r="N439" s="8">
        <f xml:space="preserve"> IFERROR(M439/RTD("cqg.rtd",,"StudyData", $A439, "MA", "InputChoice=Vol,MAType=Sim,Period=21", "MA","D","-1","all",,,,"T"),"")</f>
        <v>0.25080576190685799</v>
      </c>
      <c r="O439" s="9">
        <f>IFERROR(D439/RTD("cqg.rtd",,"StudyData","ATR("&amp;A439&amp;",MAType:=Sim,Period:=21)","Bar",, "Close", "D",,,,,,"T"),"")</f>
        <v>-8.6214600904757493E-2</v>
      </c>
      <c r="P439" s="10">
        <f xml:space="preserve"> RTD("cqg.rtd",,"StudyData", $A439, "MA", "InputChoice=Close,MAType=Sim,Period=21", "MA","D",,"all",,,,"T")</f>
        <v>558.9</v>
      </c>
      <c r="Q439" s="2">
        <f xml:space="preserve"> RTD("cqg.rtd",,"StudyData",$A439, "StdDev", "InputChoice=Close,Period1=21", "STDDEV","D",,"all",,,,"T")</f>
        <v>23.184650915999999</v>
      </c>
      <c r="R439" s="2">
        <f t="shared" si="7"/>
        <v>1.4505286330100204</v>
      </c>
    </row>
    <row r="440" spans="1:18" x14ac:dyDescent="0.3">
      <c r="A440" t="s">
        <v>81</v>
      </c>
      <c r="B440" t="str">
        <f>PROPER(RTD("cqg.rtd", ,"ContractData",A440, "LongDescription",, "T"))</f>
        <v>T-Mobile Us Cmn</v>
      </c>
      <c r="C440" s="2">
        <f>RTD("cqg.rtd", ,"ContractData",A440, "LastTrade",, "T")</f>
        <v>175.5</v>
      </c>
      <c r="D440" s="2">
        <f>RTD("cqg.rtd", ,"ContractData",A440, "NetLastTrade",, "T")</f>
        <v>-1.6899999999999977</v>
      </c>
      <c r="E440" s="4">
        <f>IFERROR(RTD("cqg.rtd", ,"ContractData",A440, "PerCentNetLastTrade",, "T")/100,"")</f>
        <v>-9.5377842993396925E-3</v>
      </c>
      <c r="F440" s="2">
        <f>RTD("cqg.rtd", ,"ContractData",A440, "Open",, "T")</f>
        <v>175.94</v>
      </c>
      <c r="G440" s="2">
        <f>RTD("cqg.rtd", ,"ContractData",A440, "High",, "T")</f>
        <v>176.93</v>
      </c>
      <c r="H440" s="2">
        <f>RTD("cqg.rtd", ,"ContractData",A440, "Low",, "T")</f>
        <v>173.09</v>
      </c>
      <c r="I440" s="4">
        <f>IFERROR(RTD("cqg.rtd",,"StudyData",A440, "PCB","BaseType=Index,Index=1", "Close", "W","0","all",,,,"T")/100,"")</f>
        <v>-9.5377842993396786E-3</v>
      </c>
      <c r="J440" s="4">
        <f>IFERROR(RTD("cqg.rtd",,"StudyData",A440, "PCB","BaseType=Index,Index=1", "Close", "M","0","all",,,,"T")/100,"")</f>
        <v>1.6154247003647686E-2</v>
      </c>
      <c r="K440" s="4">
        <f>IFERROR(RTD("cqg.rtd",,"StudyData",A440, "PCB","BaseType=Index,Index=1", "Close", "Q","0","all",,,,"T")/100,"")</f>
        <v>4.6324450008943009E-2</v>
      </c>
      <c r="L440" s="4">
        <f>IFERROR(RTD("cqg.rtd",,"StudyData",A440, "PCB","BaseType=Index,Index=1", "Close", "A","0","all",,,,"T")/100,"")</f>
        <v>-0.13563829787234039</v>
      </c>
      <c r="M440" s="6">
        <f>RTD("cqg.rtd", ,"ContractData",A440, "T_CVol",, "T")</f>
        <v>1149764.3598549999</v>
      </c>
      <c r="N440" s="8">
        <f xml:space="preserve"> IFERROR(M440/RTD("cqg.rtd",,"StudyData", $A440, "MA", "InputChoice=Vol,MAType=Sim,Period=21", "MA","D","-1","all",,,,"T"),"")</f>
        <v>0.22788550043094905</v>
      </c>
      <c r="O440" s="9">
        <f>IFERROR(D440/RTD("cqg.rtd",,"StudyData","ATR("&amp;A440&amp;",MAType:=Sim,Period:=21)","Bar",, "Close", "D",,,,,,"T"),"")</f>
        <v>-0.25079499681894901</v>
      </c>
      <c r="P440" s="10">
        <f xml:space="preserve"> RTD("cqg.rtd",,"StudyData", $A440, "MA", "InputChoice=Close,MAType=Sim,Period=21", "MA","D",,"all",,,,"T")</f>
        <v>182.09</v>
      </c>
      <c r="Q440" s="2">
        <f xml:space="preserve"> RTD("cqg.rtd",,"StudyData",$A440, "StdDev", "InputChoice=Close,Period1=21", "STDDEV","D",,"all",,,,"T")</f>
        <v>7.4962670075000002</v>
      </c>
      <c r="R440" s="2">
        <f t="shared" si="7"/>
        <v>-0.87910422526395093</v>
      </c>
    </row>
    <row r="441" spans="1:18" x14ac:dyDescent="0.3">
      <c r="A441" t="s">
        <v>483</v>
      </c>
      <c r="B441" t="str">
        <f>PROPER(RTD("cqg.rtd", ,"ContractData",A441, "LongDescription",, "T"))</f>
        <v>Texas Pacific Land Tr</v>
      </c>
      <c r="C441" s="2">
        <f>RTD("cqg.rtd", ,"ContractData",A441, "LastTrade",, "T")</f>
        <v>344.84000000000003</v>
      </c>
      <c r="D441" s="2">
        <f>RTD("cqg.rtd", ,"ContractData",A441, "NetLastTrade",, "T")</f>
        <v>4.1899999999999977</v>
      </c>
      <c r="E441" s="4">
        <f>IFERROR(RTD("cqg.rtd", ,"ContractData",A441, "PerCentNetLastTrade",, "T")/100,"")</f>
        <v>1.2300014677821811E-2</v>
      </c>
      <c r="F441" s="2">
        <f>RTD("cqg.rtd", ,"ContractData",A441, "Open",, "T")</f>
        <v>346.3</v>
      </c>
      <c r="G441" s="2">
        <f>RTD("cqg.rtd", ,"ContractData",A441, "High",, "T")</f>
        <v>348.93</v>
      </c>
      <c r="H441" s="2">
        <f>RTD("cqg.rtd", ,"ContractData",A441, "Low",, "T")</f>
        <v>340.23</v>
      </c>
      <c r="I441" s="4">
        <f>IFERROR(RTD("cqg.rtd",,"StudyData",A441, "PCB","BaseType=Index,Index=1", "Close", "W","0","all",,,,"T")/100,"")</f>
        <v>1.2300014677821804E-2</v>
      </c>
      <c r="J441" s="4">
        <f>IFERROR(RTD("cqg.rtd",,"StudyData",A441, "PCB","BaseType=Index,Index=1", "Close", "M","0","all",,,,"T")/100,"")</f>
        <v>-0.14342490933479049</v>
      </c>
      <c r="K441" s="4">
        <f>IFERROR(RTD("cqg.rtd",,"StudyData",A441, "PCB","BaseType=Index,Index=1", "Close", "Q","0","all",,,,"T")/100,"")</f>
        <v>-0.21204643085641156</v>
      </c>
      <c r="L441" s="4">
        <f>IFERROR(RTD("cqg.rtd",,"StudyData",A441, "PCB","BaseType=Index,Index=1", "Close", "A","0","all",,,,"T")/100,"")</f>
        <v>0.20061277069841935</v>
      </c>
      <c r="M441" s="6">
        <f>RTD("cqg.rtd", ,"ContractData",A441, "T_CVol",, "T")</f>
        <v>119690.292497</v>
      </c>
      <c r="N441" s="8">
        <f xml:space="preserve"> IFERROR(M441/RTD("cqg.rtd",,"StudyData", $A441, "MA", "InputChoice=Vol,MAType=Sim,Period=21", "MA","D","-1","all",,,,"T"),"")</f>
        <v>0.37930736501206863</v>
      </c>
      <c r="O441" s="9">
        <f>IFERROR(D441/RTD("cqg.rtd",,"StudyData","ATR("&amp;A441&amp;",MAType:=Sim,Period:=21)","Bar",, "Close", "D",,,,,,"T"),"")</f>
        <v>0.23676138198313698</v>
      </c>
      <c r="P441" s="10">
        <f xml:space="preserve"> RTD("cqg.rtd",,"StudyData", $A441, "MA", "InputChoice=Close,MAType=Sim,Period=21", "MA","D",,"all",,,,"T")</f>
        <v>398.56523809520002</v>
      </c>
      <c r="Q441" s="2">
        <f xml:space="preserve"> RTD("cqg.rtd",,"StudyData",$A441, "StdDev", "InputChoice=Close,Period1=21", "STDDEV","D",,"all",,,,"T")</f>
        <v>24.579813556400001</v>
      </c>
      <c r="R441" s="2">
        <f t="shared" si="7"/>
        <v>-2.1857463634508001</v>
      </c>
    </row>
    <row r="442" spans="1:18" x14ac:dyDescent="0.3">
      <c r="A442" t="s">
        <v>484</v>
      </c>
      <c r="B442" t="str">
        <f>PROPER(RTD("cqg.rtd", ,"ContractData",A442, "LongDescription",, "T"))</f>
        <v>Tapestry, Inc.</v>
      </c>
      <c r="C442" s="2">
        <f>RTD("cqg.rtd", ,"ContractData",A442, "LastTrade",, "T")</f>
        <v>160.99</v>
      </c>
      <c r="D442" s="2">
        <f>RTD("cqg.rtd", ,"ContractData",A442, "NetLastTrade",, "T")</f>
        <v>-1.3700000000000045</v>
      </c>
      <c r="E442" s="4">
        <f>IFERROR(RTD("cqg.rtd", ,"ContractData",A442, "PerCentNetLastTrade",, "T")/100,"")</f>
        <v>-8.4380389258438045E-3</v>
      </c>
      <c r="F442" s="2">
        <f>RTD("cqg.rtd", ,"ContractData",A442, "Open",, "T")</f>
        <v>161.52000000000001</v>
      </c>
      <c r="G442" s="2">
        <f>RTD("cqg.rtd", ,"ContractData",A442, "High",, "T")</f>
        <v>163.1</v>
      </c>
      <c r="H442" s="2">
        <f>RTD("cqg.rtd", ,"ContractData",A442, "Low",, "T")</f>
        <v>159.43</v>
      </c>
      <c r="I442" s="4">
        <f>IFERROR(RTD("cqg.rtd",,"StudyData",A442, "PCB","BaseType=Index,Index=1", "Close", "W","0","all",,,,"T")/100,"")</f>
        <v>-8.4380389258438306E-3</v>
      </c>
      <c r="J442" s="4">
        <f>IFERROR(RTD("cqg.rtd",,"StudyData",A442, "PCB","BaseType=Index,Index=1", "Close", "M","0","all",,,,"T")/100,"")</f>
        <v>5.6572816171162332E-2</v>
      </c>
      <c r="K442" s="4">
        <f>IFERROR(RTD("cqg.rtd",,"StudyData",A442, "PCB","BaseType=Index,Index=1", "Close", "Q","0","all",,,,"T")/100,"")</f>
        <v>9.9808717037846786E-2</v>
      </c>
      <c r="L442" s="4">
        <f>IFERROR(RTD("cqg.rtd",,"StudyData",A442, "PCB","BaseType=Index,Index=1", "Close", "A","0","all",,,,"T")/100,"")</f>
        <v>0.25999843468732892</v>
      </c>
      <c r="M442" s="6">
        <f>RTD("cqg.rtd", ,"ContractData",A442, "T_CVol",, "T")</f>
        <v>765286.66344200005</v>
      </c>
      <c r="N442" s="8">
        <f xml:space="preserve"> IFERROR(M442/RTD("cqg.rtd",,"StudyData", $A442, "MA", "InputChoice=Vol,MAType=Sim,Period=21", "MA","D","-1","all",,,,"T"),"")</f>
        <v>0.3622309711276222</v>
      </c>
      <c r="O442" s="9">
        <f>IFERROR(D442/RTD("cqg.rtd",,"StudyData","ATR("&amp;A442&amp;",MAType:=Sim,Period:=21)","Bar",, "Close", "D",,,,,,"T"),"")</f>
        <v>-0.30609639323430077</v>
      </c>
      <c r="P442" s="10">
        <f xml:space="preserve"> RTD("cqg.rtd",,"StudyData", $A442, "MA", "InputChoice=Close,MAType=Sim,Period=21", "MA","D",,"all",,,,"T")</f>
        <v>148.3638095238</v>
      </c>
      <c r="Q442" s="2">
        <f xml:space="preserve"> RTD("cqg.rtd",,"StudyData",$A442, "StdDev", "InputChoice=Close,Period1=21", "STDDEV","D",,"all",,,,"T")</f>
        <v>8.4320406366</v>
      </c>
      <c r="R442" s="2">
        <f t="shared" si="7"/>
        <v>1.4974062650261597</v>
      </c>
    </row>
    <row r="443" spans="1:18" x14ac:dyDescent="0.3">
      <c r="A443" t="s">
        <v>485</v>
      </c>
      <c r="B443" t="str">
        <f>PROPER(RTD("cqg.rtd", ,"ContractData",A443, "LongDescription",, "T"))</f>
        <v>Targa Resources Corp</v>
      </c>
      <c r="C443" s="2">
        <f>RTD("cqg.rtd", ,"ContractData",A443, "LastTrade",, "T")</f>
        <v>261.86</v>
      </c>
      <c r="D443" s="2">
        <f>RTD("cqg.rtd", ,"ContractData",A443, "NetLastTrade",, "T")</f>
        <v>4.9900000000000091</v>
      </c>
      <c r="E443" s="4">
        <f>IFERROR(RTD("cqg.rtd", ,"ContractData",A443, "PerCentNetLastTrade",, "T")/100,"")</f>
        <v>1.9426168879199596E-2</v>
      </c>
      <c r="F443" s="2">
        <f>RTD("cqg.rtd", ,"ContractData",A443, "Open",, "T")</f>
        <v>258.73</v>
      </c>
      <c r="G443" s="2">
        <f>RTD("cqg.rtd", ,"ContractData",A443, "High",, "T")</f>
        <v>263.97000000000003</v>
      </c>
      <c r="H443" s="2">
        <f>RTD("cqg.rtd", ,"ContractData",A443, "Low",, "T")</f>
        <v>257.49</v>
      </c>
      <c r="I443" s="4">
        <f>IFERROR(RTD("cqg.rtd",,"StudyData",A443, "PCB","BaseType=Index,Index=1", "Close", "W","0","all",,,,"T")/100,"")</f>
        <v>1.942616887919963E-2</v>
      </c>
      <c r="J443" s="4">
        <f>IFERROR(RTD("cqg.rtd",,"StudyData",A443, "PCB","BaseType=Index,Index=1", "Close", "M","0","all",,,,"T")/100,"")</f>
        <v>-3.1475385582719943E-2</v>
      </c>
      <c r="K443" s="4">
        <f>IFERROR(RTD("cqg.rtd",,"StudyData",A443, "PCB","BaseType=Index,Index=1", "Close", "Q","0","all",,,,"T")/100,"")</f>
        <v>-2.3420601178488747E-2</v>
      </c>
      <c r="L443" s="4">
        <f>IFERROR(RTD("cqg.rtd",,"StudyData",A443, "PCB","BaseType=Index,Index=1", "Close", "A","0","all",,,,"T")/100,"")</f>
        <v>0.41929539295392959</v>
      </c>
      <c r="M443" s="6">
        <f>RTD("cqg.rtd", ,"ContractData",A443, "T_CVol",, "T")</f>
        <v>249125.809232</v>
      </c>
      <c r="N443" s="8">
        <f xml:space="preserve"> IFERROR(M443/RTD("cqg.rtd",,"StudyData", $A443, "MA", "InputChoice=Vol,MAType=Sim,Period=21", "MA","D","-1","all",,,,"T"),"")</f>
        <v>0.20790276802935373</v>
      </c>
      <c r="O443" s="9">
        <f>IFERROR(D443/RTD("cqg.rtd",,"StudyData","ATR("&amp;A443&amp;",MAType:=Sim,Period:=21)","Bar",, "Close", "D",,,,,,"T"),"")</f>
        <v>0.65249066002653289</v>
      </c>
      <c r="P443" s="10">
        <f xml:space="preserve"> RTD("cqg.rtd",,"StudyData", $A443, "MA", "InputChoice=Close,MAType=Sim,Period=21", "MA","D",,"all",,,,"T")</f>
        <v>272.5519047619</v>
      </c>
      <c r="Q443" s="2">
        <f xml:space="preserve"> RTD("cqg.rtd",,"StudyData",$A443, "StdDev", "InputChoice=Close,Period1=21", "STDDEV","D",,"all",,,,"T")</f>
        <v>9.2231699019000004</v>
      </c>
      <c r="R443" s="2">
        <f t="shared" si="7"/>
        <v>-1.1592440425170338</v>
      </c>
    </row>
    <row r="444" spans="1:18" x14ac:dyDescent="0.3">
      <c r="A444" t="s">
        <v>486</v>
      </c>
      <c r="B444" t="str">
        <f>PROPER(RTD("cqg.rtd", ,"ContractData",A444, "LongDescription",, "T"))</f>
        <v>Trimble Inc.</v>
      </c>
      <c r="C444" s="2">
        <f>RTD("cqg.rtd", ,"ContractData",A444, "LastTrade",, "T")</f>
        <v>58.99</v>
      </c>
      <c r="D444" s="2">
        <f>RTD("cqg.rtd", ,"ContractData",A444, "NetLastTrade",, "T")</f>
        <v>-0.51999999999999602</v>
      </c>
      <c r="E444" s="4">
        <f>IFERROR(RTD("cqg.rtd", ,"ContractData",A444, "PerCentNetLastTrade",, "T")/100,"")</f>
        <v>-8.738027222315578E-3</v>
      </c>
      <c r="F444" s="2">
        <f>RTD("cqg.rtd", ,"ContractData",A444, "Open",, "T")</f>
        <v>58.79</v>
      </c>
      <c r="G444" s="2">
        <f>RTD("cqg.rtd", ,"ContractData",A444, "High",, "T")</f>
        <v>59.77</v>
      </c>
      <c r="H444" s="2">
        <f>RTD("cqg.rtd", ,"ContractData",A444, "Low",, "T")</f>
        <v>58.75</v>
      </c>
      <c r="I444" s="4">
        <f>IFERROR(RTD("cqg.rtd",,"StudyData",A444, "PCB","BaseType=Index,Index=1", "Close", "W","0","all",,,,"T")/100,"")</f>
        <v>-8.7380272223155104E-3</v>
      </c>
      <c r="J444" s="4">
        <f>IFERROR(RTD("cqg.rtd",,"StudyData",A444, "PCB","BaseType=Index,Index=1", "Close", "M","0","all",,,,"T")/100,"")</f>
        <v>4.2594556380346482E-2</v>
      </c>
      <c r="K444" s="4">
        <f>IFERROR(RTD("cqg.rtd",,"StudyData",A444, "PCB","BaseType=Index,Index=1", "Close", "Q","0","all",,,,"T")/100,"")</f>
        <v>0.15259867135599847</v>
      </c>
      <c r="L444" s="4">
        <f>IFERROR(RTD("cqg.rtd",,"StudyData",A444, "PCB","BaseType=Index,Index=1", "Close", "A","0","all",,,,"T")/100,"")</f>
        <v>-0.24709636247606898</v>
      </c>
      <c r="M444" s="6">
        <f>RTD("cqg.rtd", ,"ContractData",A444, "T_CVol",, "T")</f>
        <v>516707.66521499999</v>
      </c>
      <c r="N444" s="8">
        <f xml:space="preserve"> IFERROR(M444/RTD("cqg.rtd",,"StudyData", $A444, "MA", "InputChoice=Vol,MAType=Sim,Period=21", "MA","D","-1","all",,,,"T"),"")</f>
        <v>0.21047298938403716</v>
      </c>
      <c r="O444" s="9">
        <f>IFERROR(D444/RTD("cqg.rtd",,"StudyData","ATR("&amp;A444&amp;",MAType:=Sim,Period:=21)","Bar",, "Close", "D",,,,,,"T"),"")</f>
        <v>-0.25615763546797837</v>
      </c>
      <c r="P444" s="10">
        <f xml:space="preserve"> RTD("cqg.rtd",,"StudyData", $A444, "MA", "InputChoice=Close,MAType=Sim,Period=21", "MA","D",,"all",,,,"T")</f>
        <v>55.235238095200003</v>
      </c>
      <c r="Q444" s="2">
        <f xml:space="preserve"> RTD("cqg.rtd",,"StudyData",$A444, "StdDev", "InputChoice=Close,Period1=21", "STDDEV","D",,"all",,,,"T")</f>
        <v>3.2301195895000001</v>
      </c>
      <c r="R444" s="2">
        <f t="shared" si="7"/>
        <v>1.1624219477834286</v>
      </c>
    </row>
    <row r="445" spans="1:18" x14ac:dyDescent="0.3">
      <c r="A445" t="s">
        <v>487</v>
      </c>
      <c r="B445" t="str">
        <f>PROPER(RTD("cqg.rtd", ,"ContractData",A445, "LongDescription",, "T"))</f>
        <v>T Rowe Price Group</v>
      </c>
      <c r="C445" s="2">
        <f>RTD("cqg.rtd", ,"ContractData",A445, "LastTrade",, "T")</f>
        <v>114.08</v>
      </c>
      <c r="D445" s="2">
        <f>RTD("cqg.rtd", ,"ContractData",A445, "NetLastTrade",, "T")</f>
        <v>6.0000000000002274E-2</v>
      </c>
      <c r="E445" s="4">
        <f>IFERROR(RTD("cqg.rtd", ,"ContractData",A445, "PerCentNetLastTrade",, "T")/100,"")</f>
        <v>5.2622346956674273E-4</v>
      </c>
      <c r="F445" s="2">
        <f>RTD("cqg.rtd", ,"ContractData",A445, "Open",, "T")</f>
        <v>113.63</v>
      </c>
      <c r="G445" s="2">
        <f>RTD("cqg.rtd", ,"ContractData",A445, "High",, "T")</f>
        <v>114.39</v>
      </c>
      <c r="H445" s="2">
        <f>RTD("cqg.rtd", ,"ContractData",A445, "Low",, "T")</f>
        <v>113.46000000000001</v>
      </c>
      <c r="I445" s="4">
        <f>IFERROR(RTD("cqg.rtd",,"StudyData",A445, "PCB","BaseType=Index,Index=1", "Close", "W","0","all",,,,"T")/100,"")</f>
        <v>5.2622346956676268E-4</v>
      </c>
      <c r="J445" s="4">
        <f>IFERROR(RTD("cqg.rtd",,"StudyData",A445, "PCB","BaseType=Index,Index=1", "Close", "M","0","all",,,,"T")/100,"")</f>
        <v>2.0850111856823249E-2</v>
      </c>
      <c r="K445" s="4">
        <f>IFERROR(RTD("cqg.rtd",,"StudyData",A445, "PCB","BaseType=Index,Index=1", "Close", "Q","0","all",,,,"T")/100,"")</f>
        <v>3.4303808602339746E-3</v>
      </c>
      <c r="L445" s="4">
        <f>IFERROR(RTD("cqg.rtd",,"StudyData",A445, "PCB","BaseType=Index,Index=1", "Close", "A","0","all",,,,"T")/100,"")</f>
        <v>0.11428013283844503</v>
      </c>
      <c r="M445" s="6">
        <f>RTD("cqg.rtd", ,"ContractData",A445, "T_CVol",, "T")</f>
        <v>259429.384593</v>
      </c>
      <c r="N445" s="8">
        <f xml:space="preserve"> IFERROR(M445/RTD("cqg.rtd",,"StudyData", $A445, "MA", "InputChoice=Vol,MAType=Sim,Period=21", "MA","D","-1","all",,,,"T"),"")</f>
        <v>0.12320346994926307</v>
      </c>
      <c r="O445" s="9">
        <f>IFERROR(D445/RTD("cqg.rtd",,"StudyData","ATR("&amp;A445&amp;",MAType:=Sim,Period:=21)","Bar",, "Close", "D",,,,,,"T"),"")</f>
        <v>2.0625306924548586E-2</v>
      </c>
      <c r="P445" s="10">
        <f xml:space="preserve"> RTD("cqg.rtd",,"StudyData", $A445, "MA", "InputChoice=Close,MAType=Sim,Period=21", "MA","D",,"all",,,,"T")</f>
        <v>116.3271428571</v>
      </c>
      <c r="Q445" s="2">
        <f xml:space="preserve"> RTD("cqg.rtd",,"StudyData",$A445, "StdDev", "InputChoice=Close,Period1=21", "STDDEV","D",,"all",,,,"T")</f>
        <v>2.4335025568000002</v>
      </c>
      <c r="R445" s="2">
        <f t="shared" si="7"/>
        <v>-0.92341914777149159</v>
      </c>
    </row>
    <row r="446" spans="1:18" x14ac:dyDescent="0.3">
      <c r="A446" t="s">
        <v>488</v>
      </c>
      <c r="B446" t="str">
        <f>PROPER(RTD("cqg.rtd", ,"ContractData",A446, "LongDescription",, "T"))</f>
        <v>Travelers Companies, Inc</v>
      </c>
      <c r="C446" s="2">
        <f>RTD("cqg.rtd", ,"ContractData",A446, "LastTrade",, "T")</f>
        <v>378.3</v>
      </c>
      <c r="D446" s="2">
        <f>RTD("cqg.rtd", ,"ContractData",A446, "NetLastTrade",, "T")</f>
        <v>-6.0099999999999909</v>
      </c>
      <c r="E446" s="4">
        <f>IFERROR(RTD("cqg.rtd", ,"ContractData",A446, "PerCentNetLastTrade",, "T")/100,"")</f>
        <v>-1.5638416903021E-2</v>
      </c>
      <c r="F446" s="2">
        <f>RTD("cqg.rtd", ,"ContractData",A446, "Open",, "T")</f>
        <v>382.48</v>
      </c>
      <c r="G446" s="2">
        <f>RTD("cqg.rtd", ,"ContractData",A446, "High",, "T")</f>
        <v>382.48</v>
      </c>
      <c r="H446" s="2">
        <f>RTD("cqg.rtd", ,"ContractData",A446, "Low",, "T")</f>
        <v>376.99</v>
      </c>
      <c r="I446" s="4">
        <f>IFERROR(RTD("cqg.rtd",,"StudyData",A446, "PCB","BaseType=Index,Index=1", "Close", "W","0","all",,,,"T")/100,"")</f>
        <v>-1.5638416903020976E-2</v>
      </c>
      <c r="J446" s="4">
        <f>IFERROR(RTD("cqg.rtd",,"StudyData",A446, "PCB","BaseType=Index,Index=1", "Close", "M","0","all",,,,"T")/100,"")</f>
        <v>1.0524628699647392E-2</v>
      </c>
      <c r="K446" s="4">
        <f>IFERROR(RTD("cqg.rtd",,"StudyData",A446, "PCB","BaseType=Index,Index=1", "Close", "Q","0","all",,,,"T")/100,"")</f>
        <v>0.14594692838967652</v>
      </c>
      <c r="L446" s="4">
        <f>IFERROR(RTD("cqg.rtd",,"StudyData",A446, "PCB","BaseType=Index,Index=1", "Close", "A","0","all",,,,"T")/100,"")</f>
        <v>0.30421292146452461</v>
      </c>
      <c r="M446" s="6">
        <f>RTD("cqg.rtd", ,"ContractData",A446, "T_CVol",, "T")</f>
        <v>415599.33713499998</v>
      </c>
      <c r="N446" s="8">
        <f xml:space="preserve"> IFERROR(M446/RTD("cqg.rtd",,"StudyData", $A446, "MA", "InputChoice=Vol,MAType=Sim,Period=21", "MA","D","-1","all",,,,"T"),"")</f>
        <v>0.19386585849072507</v>
      </c>
      <c r="O446" s="9">
        <f>IFERROR(D446/RTD("cqg.rtd",,"StudyData","ATR("&amp;A446&amp;",MAType:=Sim,Period:=21)","Bar",, "Close", "D",,,,,,"T"),"")</f>
        <v>-0.60912162161956285</v>
      </c>
      <c r="P446" s="10">
        <f xml:space="preserve"> RTD("cqg.rtd",,"StudyData", $A446, "MA", "InputChoice=Close,MAType=Sim,Period=21", "MA","D",,"all",,,,"T")</f>
        <v>371.29190476190001</v>
      </c>
      <c r="Q446" s="2">
        <f xml:space="preserve"> RTD("cqg.rtd",,"StudyData",$A446, "StdDev", "InputChoice=Close,Period1=21", "STDDEV","D",,"all",,,,"T")</f>
        <v>18.575240207099998</v>
      </c>
      <c r="R446" s="2">
        <f t="shared" si="7"/>
        <v>0.37728154037121409</v>
      </c>
    </row>
    <row r="447" spans="1:18" x14ac:dyDescent="0.3">
      <c r="A447" t="s">
        <v>489</v>
      </c>
      <c r="B447" t="str">
        <f>PROPER(RTD("cqg.rtd", ,"ContractData",A447, "LongDescription",, "T"))</f>
        <v>Tractor Supply Co ##</v>
      </c>
      <c r="C447" s="2">
        <f>RTD("cqg.rtd", ,"ContractData",A447, "LastTrade",, "T")</f>
        <v>34.44</v>
      </c>
      <c r="D447" s="2">
        <f>RTD("cqg.rtd", ,"ContractData",A447, "NetLastTrade",, "T")</f>
        <v>-0.12000000000000455</v>
      </c>
      <c r="E447" s="4">
        <f>IFERROR(RTD("cqg.rtd", ,"ContractData",A447, "PerCentNetLastTrade",, "T")/100,"")</f>
        <v>-3.7615740740740739E-3</v>
      </c>
      <c r="F447" s="2">
        <f>RTD("cqg.rtd", ,"ContractData",A447, "Open",, "T")</f>
        <v>34.31</v>
      </c>
      <c r="G447" s="2">
        <f>RTD("cqg.rtd", ,"ContractData",A447, "High",, "T")</f>
        <v>34.47</v>
      </c>
      <c r="H447" s="2">
        <f>RTD("cqg.rtd", ,"ContractData",A447, "Low",, "T")</f>
        <v>33.770000000000003</v>
      </c>
      <c r="I447" s="4">
        <f>IFERROR(RTD("cqg.rtd",,"StudyData",A447, "PCB","BaseType=Index,Index=1", "Close", "W","0","all",,,,"T")/100,"")</f>
        <v>-3.472222222222353E-3</v>
      </c>
      <c r="J447" s="4">
        <f>IFERROR(RTD("cqg.rtd",,"StudyData",A447, "PCB","BaseType=Index,Index=1", "Close", "M","0","all",,,,"T")/100,"")</f>
        <v>0.11927201819954496</v>
      </c>
      <c r="K447" s="4">
        <f>IFERROR(RTD("cqg.rtd",,"StudyData",A447, "PCB","BaseType=Index,Index=1", "Close", "Q","0","all",,,,"T")/100,"")</f>
        <v>8.952863018032263E-2</v>
      </c>
      <c r="L447" s="4">
        <f>IFERROR(RTD("cqg.rtd",,"StudyData",A447, "PCB","BaseType=Index,Index=1", "Close", "A","0","all",,,,"T")/100,"")</f>
        <v>-0.31133773245350932</v>
      </c>
      <c r="M447" s="6">
        <f>RTD("cqg.rtd", ,"ContractData",A447, "T_CVol",, "T")</f>
        <v>2657090.163617</v>
      </c>
      <c r="N447" s="8">
        <f xml:space="preserve"> IFERROR(M447/RTD("cqg.rtd",,"StudyData", $A447, "MA", "InputChoice=Vol,MAType=Sim,Period=21", "MA","D","-1","all",,,,"T"),"")</f>
        <v>0.2455228035631459</v>
      </c>
      <c r="O447" s="9">
        <f>IFERROR(D447/RTD("cqg.rtd",,"StudyData","ATR("&amp;A447&amp;",MAType:=Sim,Period:=21)","Bar",, "Close", "D",,,,,,"T"),"")</f>
        <v>-0.10980392156432557</v>
      </c>
      <c r="P447" s="10">
        <f xml:space="preserve"> RTD("cqg.rtd",,"StudyData", $A447, "MA", "InputChoice=Close,MAType=Sim,Period=21", "MA","D",,"all",,,,"T")</f>
        <v>31.432857142900001</v>
      </c>
      <c r="Q447" s="2">
        <f xml:space="preserve"> RTD("cqg.rtd",,"StudyData",$A447, "StdDev", "InputChoice=Close,Period1=21", "STDDEV","D",,"all",,,,"T")</f>
        <v>1.5489632257999999</v>
      </c>
      <c r="R447" s="2">
        <f t="shared" si="7"/>
        <v>1.9413907360821197</v>
      </c>
    </row>
    <row r="448" spans="1:18" x14ac:dyDescent="0.3">
      <c r="A448" t="s">
        <v>82</v>
      </c>
      <c r="B448" t="str">
        <f>PROPER(RTD("cqg.rtd", ,"ContractData",A448, "LongDescription",, "T"))</f>
        <v>Tesla, Inc.</v>
      </c>
      <c r="C448" s="2">
        <f>RTD("cqg.rtd", ,"ContractData",A448, "LastTrade",, "T")</f>
        <v>330.27</v>
      </c>
      <c r="D448" s="2">
        <f>RTD("cqg.rtd", ,"ContractData",A448, "NetLastTrade",, "T")</f>
        <v>1.6899999999999977</v>
      </c>
      <c r="E448" s="4">
        <f>IFERROR(RTD("cqg.rtd", ,"ContractData",A448, "PerCentNetLastTrade",, "T")/100,"")</f>
        <v>5.1433440866759991E-3</v>
      </c>
      <c r="F448" s="2">
        <f>RTD("cqg.rtd", ,"ContractData",A448, "Open",, "T")</f>
        <v>326.59000000000003</v>
      </c>
      <c r="G448" s="2">
        <f>RTD("cqg.rtd", ,"ContractData",A448, "High",, "T")</f>
        <v>332.05</v>
      </c>
      <c r="H448" s="2">
        <f>RTD("cqg.rtd", ,"ContractData",A448, "Low",, "T")</f>
        <v>326.15000000000003</v>
      </c>
      <c r="I448" s="4">
        <f>IFERROR(RTD("cqg.rtd",,"StudyData",A448, "PCB","BaseType=Index,Index=1", "Close", "W","0","all",,,,"T")/100,"")</f>
        <v>5.143344086675993E-3</v>
      </c>
      <c r="J448" s="4">
        <f>IFERROR(RTD("cqg.rtd",,"StudyData",A448, "PCB","BaseType=Index,Index=1", "Close", "M","0","all",,,,"T")/100,"")</f>
        <v>6.1244818611227159E-2</v>
      </c>
      <c r="K448" s="4">
        <f>IFERROR(RTD("cqg.rtd",,"StudyData",A448, "PCB","BaseType=Index,Index=1", "Close", "Q","0","all",,,,"T")/100,"")</f>
        <v>-0.21476462196861631</v>
      </c>
      <c r="L448" s="4">
        <f>IFERROR(RTD("cqg.rtd",,"StudyData",A448, "PCB","BaseType=Index,Index=1", "Close", "A","0","all",,,,"T")/100,"")</f>
        <v>-0.26560971271013084</v>
      </c>
      <c r="M448" s="6">
        <f>RTD("cqg.rtd", ,"ContractData",A448, "T_CVol",, "T")</f>
        <v>12567871.669287</v>
      </c>
      <c r="N448" s="8">
        <f xml:space="preserve"> IFERROR(M448/RTD("cqg.rtd",,"StudyData", $A448, "MA", "InputChoice=Vol,MAType=Sim,Period=21", "MA","D","-1","all",,,,"T"),"")</f>
        <v>0.3213704462678087</v>
      </c>
      <c r="O448" s="9">
        <f>IFERROR(D448/RTD("cqg.rtd",,"StudyData","ATR("&amp;A448&amp;",MAType:=Sim,Period:=21)","Bar",, "Close", "D",,,,,,"T"),"")</f>
        <v>0.11993916863785056</v>
      </c>
      <c r="P448" s="10">
        <f xml:space="preserve"> RTD("cqg.rtd",,"StudyData", $A448, "MA", "InputChoice=Close,MAType=Sim,Period=21", "MA","D",,"all",,,,"T")</f>
        <v>342.71095238100003</v>
      </c>
      <c r="Q448" s="2">
        <f xml:space="preserve"> RTD("cqg.rtd",,"StudyData",$A448, "StdDev", "InputChoice=Close,Period1=21", "STDDEV","D",,"all",,,,"T")</f>
        <v>34.460160420900003</v>
      </c>
      <c r="R448" s="2">
        <f t="shared" si="7"/>
        <v>-0.36102421547215541</v>
      </c>
    </row>
    <row r="449" spans="1:18" x14ac:dyDescent="0.3">
      <c r="A449" t="s">
        <v>490</v>
      </c>
      <c r="B449" t="str">
        <f>PROPER(RTD("cqg.rtd", ,"ContractData",A449, "LongDescription",, "T"))</f>
        <v>Tyson Foods Inc Clsa</v>
      </c>
      <c r="C449" s="2">
        <f>RTD("cqg.rtd", ,"ContractData",A449, "LastTrade",, "T")</f>
        <v>57.54</v>
      </c>
      <c r="D449" s="2">
        <f>RTD("cqg.rtd", ,"ContractData",A449, "NetLastTrade",, "T")</f>
        <v>-0.5</v>
      </c>
      <c r="E449" s="4">
        <f>IFERROR(RTD("cqg.rtd", ,"ContractData",A449, "PerCentNetLastTrade",, "T")/100,"")</f>
        <v>-8.6147484493452782E-3</v>
      </c>
      <c r="F449" s="2">
        <f>RTD("cqg.rtd", ,"ContractData",A449, "Open",, "T")</f>
        <v>57.81</v>
      </c>
      <c r="G449" s="2">
        <f>RTD("cqg.rtd", ,"ContractData",A449, "High",, "T")</f>
        <v>58.28</v>
      </c>
      <c r="H449" s="2">
        <f>RTD("cqg.rtd", ,"ContractData",A449, "Low",, "T")</f>
        <v>57.32</v>
      </c>
      <c r="I449" s="4">
        <f>IFERROR(RTD("cqg.rtd",,"StudyData",A449, "PCB","BaseType=Index,Index=1", "Close", "W","0","all",,,,"T")/100,"")</f>
        <v>-8.6147484493452799E-3</v>
      </c>
      <c r="J449" s="4">
        <f>IFERROR(RTD("cqg.rtd",,"StudyData",A449, "PCB","BaseType=Index,Index=1", "Close", "M","0","all",,,,"T")/100,"")</f>
        <v>-7.2463768115942325E-3</v>
      </c>
      <c r="K449" s="4">
        <f>IFERROR(RTD("cqg.rtd",,"StudyData",A449, "PCB","BaseType=Index,Index=1", "Close", "Q","0","all",,,,"T")/100,"")</f>
        <v>5.0655021834060988E-3</v>
      </c>
      <c r="L449" s="4">
        <f>IFERROR(RTD("cqg.rtd",,"StudyData",A449, "PCB","BaseType=Index,Index=1", "Close", "A","0","all",,,,"T")/100,"")</f>
        <v>-1.8423746161719642E-2</v>
      </c>
      <c r="M449" s="6">
        <f>RTD("cqg.rtd", ,"ContractData",A449, "T_CVol",, "T")</f>
        <v>432426.58045100002</v>
      </c>
      <c r="N449" s="8">
        <f xml:space="preserve"> IFERROR(M449/RTD("cqg.rtd",,"StudyData", $A449, "MA", "InputChoice=Vol,MAType=Sim,Period=21", "MA","D","-1","all",,,,"T"),"")</f>
        <v>0.13550820588884796</v>
      </c>
      <c r="O449" s="9">
        <f>IFERROR(D449/RTD("cqg.rtd",,"StudyData","ATR("&amp;A449&amp;",MAType:=Sim,Period:=21)","Bar",, "Close", "D",,,,,,"T"),"")</f>
        <v>-0.32327586206199838</v>
      </c>
      <c r="P449" s="10">
        <f xml:space="preserve"> RTD("cqg.rtd",,"StudyData", $A449, "MA", "InputChoice=Close,MAType=Sim,Period=21", "MA","D",,"all",,,,"T")</f>
        <v>58.427619047599997</v>
      </c>
      <c r="Q449" s="2">
        <f xml:space="preserve"> RTD("cqg.rtd",,"StudyData",$A449, "StdDev", "InputChoice=Close,Period1=21", "STDDEV","D",,"all",,,,"T")</f>
        <v>1.3425877812</v>
      </c>
      <c r="R449" s="2">
        <f t="shared" si="7"/>
        <v>-0.66112552194289076</v>
      </c>
    </row>
    <row r="450" spans="1:18" x14ac:dyDescent="0.3">
      <c r="A450" t="s">
        <v>491</v>
      </c>
      <c r="B450" t="str">
        <f>PROPER(RTD("cqg.rtd", ,"ContractData",A450, "LongDescription",, "T"))</f>
        <v>Trane Technologies Plc</v>
      </c>
      <c r="C450" s="2">
        <f>RTD("cqg.rtd", ,"ContractData",A450, "LastTrade",, "T")</f>
        <v>479.52</v>
      </c>
      <c r="D450" s="2">
        <f>RTD("cqg.rtd", ,"ContractData",A450, "NetLastTrade",, "T")</f>
        <v>-2.7900000000000205</v>
      </c>
      <c r="E450" s="4">
        <f>IFERROR(RTD("cqg.rtd", ,"ContractData",A450, "PerCentNetLastTrade",, "T")/100,"")</f>
        <v>-5.7846613174099646E-3</v>
      </c>
      <c r="F450" s="2">
        <f>RTD("cqg.rtd", ,"ContractData",A450, "Open",, "T")</f>
        <v>485.53000000000003</v>
      </c>
      <c r="G450" s="2">
        <f>RTD("cqg.rtd", ,"ContractData",A450, "High",, "T")</f>
        <v>486.01</v>
      </c>
      <c r="H450" s="2">
        <f>RTD("cqg.rtd", ,"ContractData",A450, "Low",, "T")</f>
        <v>478.90000000000003</v>
      </c>
      <c r="I450" s="4">
        <f>IFERROR(RTD("cqg.rtd",,"StudyData",A450, "PCB","BaseType=Index,Index=1", "Close", "W","0","all",,,,"T")/100,"")</f>
        <v>-5.7846613174100071E-3</v>
      </c>
      <c r="J450" s="4">
        <f>IFERROR(RTD("cqg.rtd",,"StudyData",A450, "PCB","BaseType=Index,Index=1", "Close", "M","0","all",,,,"T")/100,"")</f>
        <v>5.4005934718100876E-2</v>
      </c>
      <c r="K450" s="4">
        <f>IFERROR(RTD("cqg.rtd",,"StudyData",A450, "PCB","BaseType=Index,Index=1", "Close", "Q","0","all",,,,"T")/100,"")</f>
        <v>-2.3698998289763094E-2</v>
      </c>
      <c r="L450" s="4">
        <f>IFERROR(RTD("cqg.rtd",,"StudyData",A450, "PCB","BaseType=Index,Index=1", "Close", "A","0","all",,,,"T")/100,"")</f>
        <v>0.23206577595066802</v>
      </c>
      <c r="M450" s="6">
        <f>RTD("cqg.rtd", ,"ContractData",A450, "T_CVol",, "T")</f>
        <v>179249.593781</v>
      </c>
      <c r="N450" s="8">
        <f xml:space="preserve"> IFERROR(M450/RTD("cqg.rtd",,"StudyData", $A450, "MA", "InputChoice=Vol,MAType=Sim,Period=21", "MA","D","-1","all",,,,"T"),"")</f>
        <v>0.13690387714274349</v>
      </c>
      <c r="O450" s="9">
        <f>IFERROR(D450/RTD("cqg.rtd",,"StudyData","ATR("&amp;A450&amp;",MAType:=Sim,Period:=21)","Bar",, "Close", "D",,,,,,"T"),"")</f>
        <v>-0.18525896414342766</v>
      </c>
      <c r="P450" s="10">
        <f xml:space="preserve"> RTD("cqg.rtd",,"StudyData", $A450, "MA", "InputChoice=Close,MAType=Sim,Period=21", "MA","D",,"all",,,,"T")</f>
        <v>472.0904761905</v>
      </c>
      <c r="Q450" s="2">
        <f xml:space="preserve"> RTD("cqg.rtd",,"StudyData",$A450, "StdDev", "InputChoice=Close,Period1=21", "STDDEV","D",,"all",,,,"T")</f>
        <v>11.8726185487</v>
      </c>
      <c r="R450" s="2">
        <f t="shared" si="7"/>
        <v>0.62576960415471983</v>
      </c>
    </row>
    <row r="451" spans="1:18" x14ac:dyDescent="0.3">
      <c r="A451" t="s">
        <v>492</v>
      </c>
      <c r="B451" t="str">
        <f>PROPER(RTD("cqg.rtd", ,"ContractData",A451, "LongDescription",, "T"))</f>
        <v>The Trade Desk Cl A</v>
      </c>
      <c r="C451" s="2">
        <f>RTD("cqg.rtd", ,"ContractData",A451, "LastTrade",, "T")</f>
        <v>12.91</v>
      </c>
      <c r="D451" s="2">
        <f>RTD("cqg.rtd", ,"ContractData",A451, "NetLastTrade",, "T")</f>
        <v>-0.89000000000000057</v>
      </c>
      <c r="E451" s="4">
        <f>IFERROR(RTD("cqg.rtd", ,"ContractData",A451, "PerCentNetLastTrade",, "T")/100,"")</f>
        <v>-6.4492753623188404E-2</v>
      </c>
      <c r="F451" s="2">
        <f>RTD("cqg.rtd", ,"ContractData",A451, "Open",, "T")</f>
        <v>13.47</v>
      </c>
      <c r="G451" s="2">
        <f>RTD("cqg.rtd", ,"ContractData",A451, "High",, "T")</f>
        <v>13.71</v>
      </c>
      <c r="H451" s="2">
        <f>RTD("cqg.rtd", ,"ContractData",A451, "Low",, "T")</f>
        <v>12.83</v>
      </c>
      <c r="I451" s="4">
        <f>IFERROR(RTD("cqg.rtd",,"StudyData",A451, "PCB","BaseType=Index,Index=1", "Close", "W","0","all",,,,"T")/100,"")</f>
        <v>-6.4492753623188445E-2</v>
      </c>
      <c r="J451" s="4">
        <f>IFERROR(RTD("cqg.rtd",,"StudyData",A451, "PCB","BaseType=Index,Index=1", "Close", "M","0","all",,,,"T")/100,"")</f>
        <v>-0.2843680709534368</v>
      </c>
      <c r="K451" s="4">
        <f>IFERROR(RTD("cqg.rtd",,"StudyData",A451, "PCB","BaseType=Index,Index=1", "Close", "Q","0","all",,,,"T")/100,"")</f>
        <v>-0.28595132743362833</v>
      </c>
      <c r="L451" s="4">
        <f>IFERROR(RTD("cqg.rtd",,"StudyData",A451, "PCB","BaseType=Index,Index=1", "Close", "A","0","all",,,,"T")/100,"")</f>
        <v>-0.65990516332982085</v>
      </c>
      <c r="M451" s="6">
        <f>RTD("cqg.rtd", ,"ContractData",A451, "T_CVol",, "T")</f>
        <v>26896087.418760002</v>
      </c>
      <c r="N451" s="8">
        <f xml:space="preserve"> IFERROR(M451/RTD("cqg.rtd",,"StudyData", $A451, "MA", "InputChoice=Vol,MAType=Sim,Period=21", "MA","D","-1","all",,,,"T"),"")</f>
        <v>1.1147557354218809</v>
      </c>
      <c r="O451" s="9">
        <f>IFERROR(D451/RTD("cqg.rtd",,"StudyData","ATR("&amp;A451&amp;",MAType:=Sim,Period:=21)","Bar",, "Close", "D",,,,,,"T"),"")</f>
        <v>-0.76472995090642226</v>
      </c>
      <c r="P451" s="10">
        <f xml:space="preserve"> RTD("cqg.rtd",,"StudyData", $A451, "MA", "InputChoice=Close,MAType=Sim,Period=21", "MA","D",,"all",,,,"T")</f>
        <v>17.9780952381</v>
      </c>
      <c r="Q451" s="2">
        <f xml:space="preserve"> RTD("cqg.rtd",,"StudyData",$A451, "StdDev", "InputChoice=Close,Period1=21", "STDDEV","D",,"all",,,,"T")</f>
        <v>1.6725874425</v>
      </c>
      <c r="R451" s="2">
        <f t="shared" si="7"/>
        <v>-3.0300928425749554</v>
      </c>
    </row>
    <row r="452" spans="1:18" x14ac:dyDescent="0.3">
      <c r="A452" t="s">
        <v>83</v>
      </c>
      <c r="B452" t="str">
        <f>PROPER(RTD("cqg.rtd", ,"ContractData",A452, "LongDescription",, "T"))</f>
        <v>Take-Two Interacti##</v>
      </c>
      <c r="C452" s="2">
        <f>RTD("cqg.rtd", ,"ContractData",A452, "LastTrade",, "T")</f>
        <v>252.76000000000002</v>
      </c>
      <c r="D452" s="2">
        <f>RTD("cqg.rtd", ,"ContractData",A452, "NetLastTrade",, "T")</f>
        <v>6.2600000000000193</v>
      </c>
      <c r="E452" s="4">
        <f>IFERROR(RTD("cqg.rtd", ,"ContractData",A452, "PerCentNetLastTrade",, "T")/100,"")</f>
        <v>2.5395537525354967E-2</v>
      </c>
      <c r="F452" s="2">
        <f>RTD("cqg.rtd", ,"ContractData",A452, "Open",, "T")</f>
        <v>247.55</v>
      </c>
      <c r="G452" s="2">
        <f>RTD("cqg.rtd", ,"ContractData",A452, "High",, "T")</f>
        <v>256.62</v>
      </c>
      <c r="H452" s="2">
        <f>RTD("cqg.rtd", ,"ContractData",A452, "Low",, "T")</f>
        <v>247.34</v>
      </c>
      <c r="I452" s="4">
        <f>IFERROR(RTD("cqg.rtd",,"StudyData",A452, "PCB","BaseType=Index,Index=1", "Close", "W","0","all",,,,"T")/100,"")</f>
        <v>2.5395537525355047E-2</v>
      </c>
      <c r="J452" s="4">
        <f>IFERROR(RTD("cqg.rtd",,"StudyData",A452, "PCB","BaseType=Index,Index=1", "Close", "M","0","all",,,,"T")/100,"")</f>
        <v>4.0507162851967739E-2</v>
      </c>
      <c r="K452" s="4">
        <f>IFERROR(RTD("cqg.rtd",,"StudyData",A452, "PCB","BaseType=Index,Index=1", "Close", "Q","0","all",,,,"T")/100,"")</f>
        <v>1.1120889671173697E-2</v>
      </c>
      <c r="L452" s="4">
        <f>IFERROR(RTD("cqg.rtd",,"StudyData",A452, "PCB","BaseType=Index,Index=1", "Close", "A","0","all",,,,"T")/100,"")</f>
        <v>-1.2771940788188923E-2</v>
      </c>
      <c r="M452" s="6">
        <f>RTD("cqg.rtd", ,"ContractData",A452, "T_CVol",, "T")</f>
        <v>1489636.4272189999</v>
      </c>
      <c r="N452" s="8">
        <f xml:space="preserve"> IFERROR(M452/RTD("cqg.rtd",,"StudyData", $A452, "MA", "InputChoice=Vol,MAType=Sim,Period=21", "MA","D","-1","all",,,,"T"),"")</f>
        <v>0.75074077240014381</v>
      </c>
      <c r="O452" s="9">
        <f>IFERROR(D452/RTD("cqg.rtd",,"StudyData","ATR("&amp;A452&amp;",MAType:=Sim,Period:=21)","Bar",, "Close", "D",,,,,,"T"),"")</f>
        <v>0.81475054230288646</v>
      </c>
      <c r="P452" s="10">
        <f xml:space="preserve"> RTD("cqg.rtd",,"StudyData", $A452, "MA", "InputChoice=Close,MAType=Sim,Period=21", "MA","D",,"all",,,,"T")</f>
        <v>240.5680952381</v>
      </c>
      <c r="Q452" s="2">
        <f xml:space="preserve"> RTD("cqg.rtd",,"StudyData",$A452, "StdDev", "InputChoice=Close,Period1=21", "STDDEV","D",,"all",,,,"T")</f>
        <v>6.0196381943999997</v>
      </c>
      <c r="R452" s="2">
        <f t="shared" si="7"/>
        <v>2.0253550742039628</v>
      </c>
    </row>
    <row r="453" spans="1:18" x14ac:dyDescent="0.3">
      <c r="A453" t="s">
        <v>84</v>
      </c>
      <c r="B453" t="str">
        <f>PROPER(RTD("cqg.rtd", ,"ContractData",A453, "LongDescription",, "T"))</f>
        <v>Texas Instruments</v>
      </c>
      <c r="C453" s="2">
        <f>RTD("cqg.rtd", ,"ContractData",A453, "LastTrade",, "T")</f>
        <v>281.69</v>
      </c>
      <c r="D453" s="2">
        <f>RTD("cqg.rtd", ,"ContractData",A453, "NetLastTrade",, "T")</f>
        <v>-4.3899999999999864</v>
      </c>
      <c r="E453" s="4">
        <f>IFERROR(RTD("cqg.rtd", ,"ContractData",A453, "PerCentNetLastTrade",, "T")/100,"")</f>
        <v>-1.5345357941834453E-2</v>
      </c>
      <c r="F453" s="2">
        <f>RTD("cqg.rtd", ,"ContractData",A453, "Open",, "T")</f>
        <v>288.07</v>
      </c>
      <c r="G453" s="2">
        <f>RTD("cqg.rtd", ,"ContractData",A453, "High",, "T")</f>
        <v>288.76</v>
      </c>
      <c r="H453" s="2">
        <f>RTD("cqg.rtd", ,"ContractData",A453, "Low",, "T")</f>
        <v>280.82</v>
      </c>
      <c r="I453" s="4">
        <f>IFERROR(RTD("cqg.rtd",,"StudyData",A453, "PCB","BaseType=Index,Index=1", "Close", "W","0","all",,,,"T")/100,"")</f>
        <v>-1.5345357941834406E-2</v>
      </c>
      <c r="J453" s="4">
        <f>IFERROR(RTD("cqg.rtd",,"StudyData",A453, "PCB","BaseType=Index,Index=1", "Close", "M","0","all",,,,"T")/100,"")</f>
        <v>2.157829839704065E-2</v>
      </c>
      <c r="K453" s="4">
        <f>IFERROR(RTD("cqg.rtd",,"StudyData",A453, "PCB","BaseType=Index,Index=1", "Close", "Q","0","all",,,,"T")/100,"")</f>
        <v>-5.4953534404670032E-2</v>
      </c>
      <c r="L453" s="4">
        <f>IFERROR(RTD("cqg.rtd",,"StudyData",A453, "PCB","BaseType=Index,Index=1", "Close", "A","0","all",,,,"T")/100,"")</f>
        <v>0.62366707014813527</v>
      </c>
      <c r="M453" s="6">
        <f>RTD("cqg.rtd", ,"ContractData",A453, "T_CVol",, "T")</f>
        <v>1137391.4699619999</v>
      </c>
      <c r="N453" s="8">
        <f xml:space="preserve"> IFERROR(M453/RTD("cqg.rtd",,"StudyData", $A453, "MA", "InputChoice=Vol,MAType=Sim,Period=21", "MA","D","-1","all",,,,"T"),"")</f>
        <v>0.14187247400296335</v>
      </c>
      <c r="O453" s="9">
        <f>IFERROR(D453/RTD("cqg.rtd",,"StudyData","ATR("&amp;A453&amp;",MAType:=Sim,Period:=21)","Bar",, "Close", "D",,,,,,"T"),"")</f>
        <v>-0.37091128545608926</v>
      </c>
      <c r="P453" s="10">
        <f xml:space="preserve"> RTD("cqg.rtd",,"StudyData", $A453, "MA", "InputChoice=Close,MAType=Sim,Period=21", "MA","D",,"all",,,,"T")</f>
        <v>284.45333333330001</v>
      </c>
      <c r="Q453" s="2">
        <f xml:space="preserve"> RTD("cqg.rtd",,"StudyData",$A453, "StdDev", "InputChoice=Close,Period1=21", "STDDEV","D",,"all",,,,"T")</f>
        <v>9.3302163161999996</v>
      </c>
      <c r="R453" s="2">
        <f t="shared" si="7"/>
        <v>-0.29617033942739907</v>
      </c>
    </row>
    <row r="454" spans="1:18" x14ac:dyDescent="0.3">
      <c r="A454" t="s">
        <v>493</v>
      </c>
      <c r="B454" t="str">
        <f>PROPER(RTD("cqg.rtd", ,"ContractData",A454, "LongDescription",, "T"))</f>
        <v>Textron Inc</v>
      </c>
      <c r="C454" s="2">
        <f>RTD("cqg.rtd", ,"ContractData",A454, "LastTrade",, "T")</f>
        <v>89.09</v>
      </c>
      <c r="D454" s="2">
        <f>RTD("cqg.rtd", ,"ContractData",A454, "NetLastTrade",, "T")</f>
        <v>-0.34000000000000341</v>
      </c>
      <c r="E454" s="4">
        <f>IFERROR(RTD("cqg.rtd", ,"ContractData",A454, "PerCentNetLastTrade",, "T")/100,"")</f>
        <v>-3.8018562003801853E-3</v>
      </c>
      <c r="F454" s="2">
        <f>RTD("cqg.rtd", ,"ContractData",A454, "Open",, "T")</f>
        <v>89.3</v>
      </c>
      <c r="G454" s="2">
        <f>RTD("cqg.rtd", ,"ContractData",A454, "High",, "T")</f>
        <v>90.25</v>
      </c>
      <c r="H454" s="2">
        <f>RTD("cqg.rtd", ,"ContractData",A454, "Low",, "T")</f>
        <v>88.91</v>
      </c>
      <c r="I454" s="4">
        <f>IFERROR(RTD("cqg.rtd",,"StudyData",A454, "PCB","BaseType=Index,Index=1", "Close", "W","0","all",,,,"T")/100,"")</f>
        <v>-3.8018562003802239E-3</v>
      </c>
      <c r="J454" s="4">
        <f>IFERROR(RTD("cqg.rtd",,"StudyData",A454, "PCB","BaseType=Index,Index=1", "Close", "M","0","all",,,,"T")/100,"")</f>
        <v>4.4921416842599086E-2</v>
      </c>
      <c r="K454" s="4">
        <f>IFERROR(RTD("cqg.rtd",,"StudyData",A454, "PCB","BaseType=Index,Index=1", "Close", "Q","0","all",,,,"T")/100,"")</f>
        <v>-2.8780115556524585E-2</v>
      </c>
      <c r="L454" s="4">
        <f>IFERROR(RTD("cqg.rtd",,"StudyData",A454, "PCB","BaseType=Index,Index=1", "Close", "A","0","all",,,,"T")/100,"")</f>
        <v>2.2025926350808783E-2</v>
      </c>
      <c r="M454" s="6">
        <f>RTD("cqg.rtd", ,"ContractData",A454, "T_CVol",, "T")</f>
        <v>249650.33020999999</v>
      </c>
      <c r="N454" s="8">
        <f xml:space="preserve"> IFERROR(M454/RTD("cqg.rtd",,"StudyData", $A454, "MA", "InputChoice=Vol,MAType=Sim,Period=21", "MA","D","-1","all",,,,"T"),"")</f>
        <v>0.13984712983386027</v>
      </c>
      <c r="O454" s="9">
        <f>IFERROR(D454/RTD("cqg.rtd",,"StudyData","ATR("&amp;A454&amp;",MAType:=Sim,Period:=21)","Bar",, "Close", "D",,,,,,"T"),"")</f>
        <v>-0.12361495844768462</v>
      </c>
      <c r="P454" s="10">
        <f xml:space="preserve"> RTD("cqg.rtd",,"StudyData", $A454, "MA", "InputChoice=Close,MAType=Sim,Period=21", "MA","D",,"all",,,,"T")</f>
        <v>89.81</v>
      </c>
      <c r="Q454" s="2">
        <f xml:space="preserve"> RTD("cqg.rtd",,"StudyData",$A454, "StdDev", "InputChoice=Close,Period1=21", "STDDEV","D",,"all",,,,"T")</f>
        <v>2.7411919548000001</v>
      </c>
      <c r="R454" s="2">
        <f t="shared" si="7"/>
        <v>-0.26265946050922606</v>
      </c>
    </row>
    <row r="455" spans="1:18" x14ac:dyDescent="0.3">
      <c r="A455" t="s">
        <v>494</v>
      </c>
      <c r="B455" t="str">
        <f>PROPER(RTD("cqg.rtd", ,"ContractData",A455, "LongDescription",, "T"))</f>
        <v>Tyler Technologies Inc</v>
      </c>
      <c r="C455" s="2">
        <f>RTD("cqg.rtd", ,"ContractData",A455, "LastTrade",, "T")</f>
        <v>317.26</v>
      </c>
      <c r="D455" s="2">
        <f>RTD("cqg.rtd", ,"ContractData",A455, "NetLastTrade",, "T")</f>
        <v>4.8100000000000023</v>
      </c>
      <c r="E455" s="4">
        <f>IFERROR(RTD("cqg.rtd", ,"ContractData",A455, "PerCentNetLastTrade",, "T")/100,"")</f>
        <v>1.5394463114098256E-2</v>
      </c>
      <c r="F455" s="2">
        <f>RTD("cqg.rtd", ,"ContractData",A455, "Open",, "T")</f>
        <v>308.36</v>
      </c>
      <c r="G455" s="2">
        <f>RTD("cqg.rtd", ,"ContractData",A455, "High",, "T")</f>
        <v>319.15000000000003</v>
      </c>
      <c r="H455" s="2">
        <f>RTD("cqg.rtd", ,"ContractData",A455, "Low",, "T")</f>
        <v>308</v>
      </c>
      <c r="I455" s="4">
        <f>IFERROR(RTD("cqg.rtd",,"StudyData",A455, "PCB","BaseType=Index,Index=1", "Close", "W","0","all",,,,"T")/100,"")</f>
        <v>1.5394463114098264E-2</v>
      </c>
      <c r="J455" s="4">
        <f>IFERROR(RTD("cqg.rtd",,"StudyData",A455, "PCB","BaseType=Index,Index=1", "Close", "M","0","all",,,,"T")/100,"")</f>
        <v>2.4741602067183361E-2</v>
      </c>
      <c r="K455" s="4">
        <f>IFERROR(RTD("cqg.rtd",,"StudyData",A455, "PCB","BaseType=Index,Index=1", "Close", "Q","0","all",,,,"T")/100,"")</f>
        <v>8.4797921083225092E-2</v>
      </c>
      <c r="L455" s="4">
        <f>IFERROR(RTD("cqg.rtd",,"StudyData",A455, "PCB","BaseType=Index,Index=1", "Close", "A","0","all",,,,"T")/100,"")</f>
        <v>-0.30111245731908803</v>
      </c>
      <c r="M455" s="6">
        <f>RTD("cqg.rtd", ,"ContractData",A455, "T_CVol",, "T")</f>
        <v>156289.56048399999</v>
      </c>
      <c r="N455" s="8">
        <f xml:space="preserve"> IFERROR(M455/RTD("cqg.rtd",,"StudyData", $A455, "MA", "InputChoice=Vol,MAType=Sim,Period=21", "MA","D","-1","all",,,,"T"),"")</f>
        <v>0.18736032075389364</v>
      </c>
      <c r="O455" s="9">
        <f>IFERROR(D455/RTD("cqg.rtd",,"StudyData","ATR("&amp;A455&amp;",MAType:=Sim,Period:=21)","Bar",, "Close", "D",,,,,,"T"),"")</f>
        <v>0.32929095354619858</v>
      </c>
      <c r="P455" s="10">
        <f xml:space="preserve"> RTD("cqg.rtd",,"StudyData", $A455, "MA", "InputChoice=Close,MAType=Sim,Period=21", "MA","D",,"all",,,,"T")</f>
        <v>310.43952380949997</v>
      </c>
      <c r="Q455" s="2">
        <f xml:space="preserve"> RTD("cqg.rtd",,"StudyData",$A455, "StdDev", "InputChoice=Close,Period1=21", "STDDEV","D",,"all",,,,"T")</f>
        <v>12.2577044678</v>
      </c>
      <c r="R455" s="2">
        <f t="shared" si="7"/>
        <v>0.55642361164905363</v>
      </c>
    </row>
    <row r="456" spans="1:18" x14ac:dyDescent="0.3">
      <c r="A456" t="s">
        <v>495</v>
      </c>
      <c r="B456" t="str">
        <f>PROPER(RTD("cqg.rtd", ,"ContractData",A456, "LongDescription",, "T"))</f>
        <v>United Airlns Hld Cm</v>
      </c>
      <c r="C456" s="2">
        <f>RTD("cqg.rtd", ,"ContractData",A456, "LastTrade",, "T")</f>
        <v>125.85000000000001</v>
      </c>
      <c r="D456" s="2">
        <f>RTD("cqg.rtd", ,"ContractData",A456, "NetLastTrade",, "T")</f>
        <v>-3.7099999999999937</v>
      </c>
      <c r="E456" s="4">
        <f>IFERROR(RTD("cqg.rtd", ,"ContractData",A456, "PerCentNetLastTrade",, "T")/100,"")</f>
        <v>-2.8635381290521768E-2</v>
      </c>
      <c r="F456" s="2">
        <f>RTD("cqg.rtd", ,"ContractData",A456, "Open",, "T")</f>
        <v>128.32</v>
      </c>
      <c r="G456" s="2">
        <f>RTD("cqg.rtd", ,"ContractData",A456, "High",, "T")</f>
        <v>128.47</v>
      </c>
      <c r="H456" s="2">
        <f>RTD("cqg.rtd", ,"ContractData",A456, "Low",, "T")</f>
        <v>125.65</v>
      </c>
      <c r="I456" s="4">
        <f>IFERROR(RTD("cqg.rtd",,"StudyData",A456, "PCB","BaseType=Index,Index=1", "Close", "W","0","all",,,,"T")/100,"")</f>
        <v>-2.8635381290521712E-2</v>
      </c>
      <c r="J456" s="4">
        <f>IFERROR(RTD("cqg.rtd",,"StudyData",A456, "PCB","BaseType=Index,Index=1", "Close", "M","0","all",,,,"T")/100,"")</f>
        <v>3.7253770707986564E-2</v>
      </c>
      <c r="K456" s="4">
        <f>IFERROR(RTD("cqg.rtd",,"StudyData",A456, "PCB","BaseType=Index,Index=1", "Close", "Q","0","all",,,,"T")/100,"")</f>
        <v>-7.4564306198985214E-2</v>
      </c>
      <c r="L456" s="4">
        <f>IFERROR(RTD("cqg.rtd",,"StudyData",A456, "PCB","BaseType=Index,Index=1", "Close", "A","0","all",,,,"T")/100,"")</f>
        <v>0.12546950456090145</v>
      </c>
      <c r="M456" s="6">
        <f>RTD("cqg.rtd", ,"ContractData",A456, "T_CVol",, "T")</f>
        <v>828117.61639500002</v>
      </c>
      <c r="N456" s="8">
        <f xml:space="preserve"> IFERROR(M456/RTD("cqg.rtd",,"StudyData", $A456, "MA", "InputChoice=Vol,MAType=Sim,Period=21", "MA","D","-1","all",,,,"T"),"")</f>
        <v>0.19698277343451256</v>
      </c>
      <c r="O456" s="9">
        <f>IFERROR(D456/RTD("cqg.rtd",,"StudyData","ATR("&amp;A456&amp;",MAType:=Sim,Period:=21)","Bar",, "Close", "D",,,,,,"T"),"")</f>
        <v>-0.82036432557304129</v>
      </c>
      <c r="P456" s="10">
        <f xml:space="preserve"> RTD("cqg.rtd",,"StudyData", $A456, "MA", "InputChoice=Close,MAType=Sim,Period=21", "MA","D",,"all",,,,"T")</f>
        <v>122.36857142860001</v>
      </c>
      <c r="Q456" s="2">
        <f xml:space="preserve"> RTD("cqg.rtd",,"StudyData",$A456, "StdDev", "InputChoice=Close,Period1=21", "STDDEV","D",,"all",,,,"T")</f>
        <v>5.2613517055000001</v>
      </c>
      <c r="R456" s="2">
        <f t="shared" si="7"/>
        <v>0.66169850758326232</v>
      </c>
    </row>
    <row r="457" spans="1:18" x14ac:dyDescent="0.3">
      <c r="A457" t="s">
        <v>496</v>
      </c>
      <c r="B457" t="str">
        <f>PROPER(RTD("cqg.rtd", ,"ContractData",A457, "LongDescription",, "T"))</f>
        <v>Uber Technologies, Inc.</v>
      </c>
      <c r="C457" s="2">
        <f>RTD("cqg.rtd", ,"ContractData",A457, "LastTrade",, "T")</f>
        <v>77.36</v>
      </c>
      <c r="D457" s="2">
        <f>RTD("cqg.rtd", ,"ContractData",A457, "NetLastTrade",, "T")</f>
        <v>2.3400000000000034</v>
      </c>
      <c r="E457" s="4">
        <f>IFERROR(RTD("cqg.rtd", ,"ContractData",A457, "PerCentNetLastTrade",, "T")/100,"")</f>
        <v>3.1191682218075178E-2</v>
      </c>
      <c r="F457" s="2">
        <f>RTD("cqg.rtd", ,"ContractData",A457, "Open",, "T")</f>
        <v>75.430000000000007</v>
      </c>
      <c r="G457" s="2">
        <f>RTD("cqg.rtd", ,"ContractData",A457, "High",, "T")</f>
        <v>77.7</v>
      </c>
      <c r="H457" s="2">
        <f>RTD("cqg.rtd", ,"ContractData",A457, "Low",, "T")</f>
        <v>75.39</v>
      </c>
      <c r="I457" s="4">
        <f>IFERROR(RTD("cqg.rtd",,"StudyData",A457, "PCB","BaseType=Index,Index=1", "Close", "W","0","all",,,,"T")/100,"")</f>
        <v>3.1191682218075223E-2</v>
      </c>
      <c r="J457" s="4">
        <f>IFERROR(RTD("cqg.rtd",,"StudyData",A457, "PCB","BaseType=Index,Index=1", "Close", "M","0","all",,,,"T")/100,"")</f>
        <v>9.9488345650938032E-2</v>
      </c>
      <c r="K457" s="4">
        <f>IFERROR(RTD("cqg.rtd",,"StudyData",A457, "PCB","BaseType=Index,Index=1", "Close", "Q","0","all",,,,"T")/100,"")</f>
        <v>7.2062084257206255E-2</v>
      </c>
      <c r="L457" s="4">
        <f>IFERROR(RTD("cqg.rtd",,"StudyData",A457, "PCB","BaseType=Index,Index=1", "Close", "A","0","all",,,,"T")/100,"")</f>
        <v>-5.3237057887651547E-2</v>
      </c>
      <c r="M457" s="6">
        <f>RTD("cqg.rtd", ,"ContractData",A457, "T_CVol",, "T")</f>
        <v>10714679.084247001</v>
      </c>
      <c r="N457" s="8">
        <f xml:space="preserve"> IFERROR(M457/RTD("cqg.rtd",,"StudyData", $A457, "MA", "InputChoice=Vol,MAType=Sim,Period=21", "MA","D","-1","all",,,,"T"),"")</f>
        <v>0.53959720730144267</v>
      </c>
      <c r="O457" s="9">
        <f>IFERROR(D457/RTD("cqg.rtd",,"StudyData","ATR("&amp;A457&amp;",MAType:=Sim,Period:=21)","Bar",, "Close", "D",,,,,,"T"),"")</f>
        <v>0.89737034332284549</v>
      </c>
      <c r="P457" s="10">
        <f xml:space="preserve"> RTD("cqg.rtd",,"StudyData", $A457, "MA", "InputChoice=Close,MAType=Sim,Period=21", "MA","D",,"all",,,,"T")</f>
        <v>71.423333333299993</v>
      </c>
      <c r="Q457" s="2">
        <f xml:space="preserve"> RTD("cqg.rtd",,"StudyData",$A457, "StdDev", "InputChoice=Close,Period1=21", "STDDEV","D",,"all",,,,"T")</f>
        <v>2.4818068174999999</v>
      </c>
      <c r="R457" s="2">
        <f t="shared" si="7"/>
        <v>2.3920744454559086</v>
      </c>
    </row>
    <row r="458" spans="1:18" x14ac:dyDescent="0.3">
      <c r="A458" t="s">
        <v>497</v>
      </c>
      <c r="B458" t="str">
        <f>PROPER(RTD("cqg.rtd", ,"ContractData",A458, "LongDescription",, "T"))</f>
        <v>United Dominion Realty Trust</v>
      </c>
      <c r="C458" s="2">
        <f>RTD("cqg.rtd", ,"ContractData",A458, "LastTrade",, "T")</f>
        <v>37.630000000000003</v>
      </c>
      <c r="D458" s="2">
        <f>RTD("cqg.rtd", ,"ContractData",A458, "NetLastTrade",, "T")</f>
        <v>-0.78000000000000114</v>
      </c>
      <c r="E458" s="4">
        <f>IFERROR(RTD("cqg.rtd", ,"ContractData",A458, "PerCentNetLastTrade",, "T")/100,"")</f>
        <v>-2.0307211663629265E-2</v>
      </c>
      <c r="F458" s="2">
        <f>RTD("cqg.rtd", ,"ContractData",A458, "Open",, "T")</f>
        <v>38.300000000000004</v>
      </c>
      <c r="G458" s="2">
        <f>RTD("cqg.rtd", ,"ContractData",A458, "High",, "T")</f>
        <v>38.300000000000004</v>
      </c>
      <c r="H458" s="2">
        <f>RTD("cqg.rtd", ,"ContractData",A458, "Low",, "T")</f>
        <v>37.58</v>
      </c>
      <c r="I458" s="4">
        <f>IFERROR(RTD("cqg.rtd",,"StudyData",A458, "PCB","BaseType=Index,Index=1", "Close", "W","0","all",,,,"T")/100,"")</f>
        <v>-2.0307211663629289E-2</v>
      </c>
      <c r="J458" s="4">
        <f>IFERROR(RTD("cqg.rtd",,"StudyData",A458, "PCB","BaseType=Index,Index=1", "Close", "M","0","all",,,,"T")/100,"")</f>
        <v>-1.3888888888888918E-2</v>
      </c>
      <c r="K458" s="4">
        <f>IFERROR(RTD("cqg.rtd",,"StudyData",A458, "PCB","BaseType=Index,Index=1", "Close", "Q","0","all",,,,"T")/100,"")</f>
        <v>-5.7364729458917817E-2</v>
      </c>
      <c r="L458" s="4">
        <f>IFERROR(RTD("cqg.rtd",,"StudyData",A458, "PCB","BaseType=Index,Index=1", "Close", "A","0","all",,,,"T")/100,"")</f>
        <v>2.5899672846237808E-2</v>
      </c>
      <c r="M458" s="6">
        <f>RTD("cqg.rtd", ,"ContractData",A458, "T_CVol",, "T")</f>
        <v>490967.35284800001</v>
      </c>
      <c r="N458" s="8">
        <f xml:space="preserve"> IFERROR(M458/RTD("cqg.rtd",,"StudyData", $A458, "MA", "InputChoice=Vol,MAType=Sim,Period=21", "MA","D","-1","all",,,,"T"),"")</f>
        <v>0.14114588339875689</v>
      </c>
      <c r="O458" s="9">
        <f>IFERROR(D458/RTD("cqg.rtd",,"StudyData","ATR("&amp;A458&amp;",MAType:=Sim,Period:=21)","Bar",, "Close", "D",,,,,,"T"),"")</f>
        <v>-0.97384066581606321</v>
      </c>
      <c r="P458" s="10">
        <f xml:space="preserve"> RTD("cqg.rtd",,"StudyData", $A458, "MA", "InputChoice=Close,MAType=Sim,Period=21", "MA","D",,"all",,,,"T")</f>
        <v>39.154761904799997</v>
      </c>
      <c r="Q458" s="2">
        <f xml:space="preserve"> RTD("cqg.rtd",,"StudyData",$A458, "StdDev", "InputChoice=Close,Period1=21", "STDDEV","D",,"all",,,,"T")</f>
        <v>0.75930807499999997</v>
      </c>
      <c r="R458" s="2">
        <f t="shared" si="7"/>
        <v>-2.0080938883732995</v>
      </c>
    </row>
    <row r="459" spans="1:18" x14ac:dyDescent="0.3">
      <c r="A459" t="s">
        <v>498</v>
      </c>
      <c r="B459" t="str">
        <f>PROPER(RTD("cqg.rtd", ,"ContractData",A459, "LongDescription",, "T"))</f>
        <v>Universal Health Svcs Clsb</v>
      </c>
      <c r="C459" s="2">
        <f>RTD("cqg.rtd", ,"ContractData",A459, "LastTrade",, "T")</f>
        <v>172.74</v>
      </c>
      <c r="D459" s="2">
        <f>RTD("cqg.rtd", ,"ContractData",A459, "NetLastTrade",, "T")</f>
        <v>-0.79999999999998295</v>
      </c>
      <c r="E459" s="4">
        <f>IFERROR(RTD("cqg.rtd", ,"ContractData",A459, "PerCentNetLastTrade",, "T")/100,"")</f>
        <v>-4.609888210210902E-3</v>
      </c>
      <c r="F459" s="2">
        <f>RTD("cqg.rtd", ,"ContractData",A459, "Open",, "T")</f>
        <v>172.91</v>
      </c>
      <c r="G459" s="2">
        <f>RTD("cqg.rtd", ,"ContractData",A459, "High",, "T")</f>
        <v>174.38</v>
      </c>
      <c r="H459" s="2">
        <f>RTD("cqg.rtd", ,"ContractData",A459, "Low",, "T")</f>
        <v>171.26</v>
      </c>
      <c r="I459" s="4">
        <f>IFERROR(RTD("cqg.rtd",,"StudyData",A459, "PCB","BaseType=Index,Index=1", "Close", "W","0","all",,,,"T")/100,"")</f>
        <v>-4.6098882102108048E-3</v>
      </c>
      <c r="J459" s="4">
        <f>IFERROR(RTD("cqg.rtd",,"StudyData",A459, "PCB","BaseType=Index,Index=1", "Close", "M","0","all",,,,"T")/100,"")</f>
        <v>2.55283780574686E-2</v>
      </c>
      <c r="K459" s="4">
        <f>IFERROR(RTD("cqg.rtd",,"StudyData",A459, "PCB","BaseType=Index,Index=1", "Close", "Q","0","all",,,,"T")/100,"")</f>
        <v>0.16174591431838059</v>
      </c>
      <c r="L459" s="4">
        <f>IFERROR(RTD("cqg.rtd",,"StudyData",A459, "PCB","BaseType=Index,Index=1", "Close", "A","0","all",,,,"T")/100,"")</f>
        <v>-0.20768736813136407</v>
      </c>
      <c r="M459" s="6">
        <f>RTD("cqg.rtd", ,"ContractData",A459, "T_CVol",, "T")</f>
        <v>221816.91393400001</v>
      </c>
      <c r="N459" s="8">
        <f xml:space="preserve"> IFERROR(M459/RTD("cqg.rtd",,"StudyData", $A459, "MA", "InputChoice=Vol,MAType=Sim,Period=21", "MA","D","-1","all",,,,"T"),"")</f>
        <v>0.22486908381737788</v>
      </c>
      <c r="O459" s="9">
        <f>IFERROR(D459/RTD("cqg.rtd",,"StudyData","ATR("&amp;A459&amp;",MAType:=Sim,Period:=21)","Bar",, "Close", "D",,,,,,"T"),"")</f>
        <v>-0.1221107719150524</v>
      </c>
      <c r="P459" s="10">
        <f xml:space="preserve"> RTD("cqg.rtd",,"StudyData", $A459, "MA", "InputChoice=Close,MAType=Sim,Period=21", "MA","D",,"all",,,,"T")</f>
        <v>159.83904761900001</v>
      </c>
      <c r="Q459" s="2">
        <f xml:space="preserve"> RTD("cqg.rtd",,"StudyData",$A459, "StdDev", "InputChoice=Close,Period1=21", "STDDEV","D",,"all",,,,"T")</f>
        <v>9.4331926144999994</v>
      </c>
      <c r="R459" s="2">
        <f t="shared" si="7"/>
        <v>1.3676125261313561</v>
      </c>
    </row>
    <row r="460" spans="1:18" x14ac:dyDescent="0.3">
      <c r="A460" t="s">
        <v>499</v>
      </c>
      <c r="B460" t="str">
        <f>PROPER(RTD("cqg.rtd", ,"ContractData",A460, "LongDescription",, "T"))</f>
        <v>Ulta Beauty, Inc.</v>
      </c>
      <c r="C460" s="2">
        <f>RTD("cqg.rtd", ,"ContractData",A460, "LastTrade",, "T")</f>
        <v>554.37</v>
      </c>
      <c r="D460" s="2">
        <f>RTD("cqg.rtd", ,"ContractData",A460, "NetLastTrade",, "T")</f>
        <v>-10.779999999999973</v>
      </c>
      <c r="E460" s="4">
        <f>IFERROR(RTD("cqg.rtd", ,"ContractData",A460, "PerCentNetLastTrade",, "T")/100,"")</f>
        <v>-1.9074581969388656E-2</v>
      </c>
      <c r="F460" s="2">
        <f>RTD("cqg.rtd", ,"ContractData",A460, "Open",, "T")</f>
        <v>560.99</v>
      </c>
      <c r="G460" s="2">
        <f>RTD("cqg.rtd", ,"ContractData",A460, "High",, "T")</f>
        <v>561.5</v>
      </c>
      <c r="H460" s="2">
        <f>RTD("cqg.rtd", ,"ContractData",A460, "Low",, "T")</f>
        <v>550</v>
      </c>
      <c r="I460" s="4">
        <f>IFERROR(RTD("cqg.rtd",,"StudyData",A460, "PCB","BaseType=Index,Index=1", "Close", "W","0","all",,,,"T")/100,"")</f>
        <v>-1.9074581969388611E-2</v>
      </c>
      <c r="J460" s="4">
        <f>IFERROR(RTD("cqg.rtd",,"StudyData",A460, "PCB","BaseType=Index,Index=1", "Close", "M","0","all",,,,"T")/100,"")</f>
        <v>8.1001501472222695E-2</v>
      </c>
      <c r="K460" s="4">
        <f>IFERROR(RTD("cqg.rtd",,"StudyData",A460, "PCB","BaseType=Index,Index=1", "Close", "Q","0","all",,,,"T")/100,"")</f>
        <v>0.22925628630981415</v>
      </c>
      <c r="L460" s="4">
        <f>IFERROR(RTD("cqg.rtd",,"StudyData",A460, "PCB","BaseType=Index,Index=1", "Close", "A","0","all",,,,"T")/100,"")</f>
        <v>-8.3701095849655349E-2</v>
      </c>
      <c r="M460" s="6">
        <f>RTD("cqg.rtd", ,"ContractData",A460, "T_CVol",, "T")</f>
        <v>173144.35105900001</v>
      </c>
      <c r="N460" s="8">
        <f xml:space="preserve"> IFERROR(M460/RTD("cqg.rtd",,"StudyData", $A460, "MA", "InputChoice=Vol,MAType=Sim,Period=21", "MA","D","-1","all",,,,"T"),"")</f>
        <v>0.31051592896259711</v>
      </c>
      <c r="O460" s="9">
        <f>IFERROR(D460/RTD("cqg.rtd",,"StudyData","ATR("&amp;A460&amp;",MAType:=Sim,Period:=21)","Bar",, "Close", "D",,,,,,"T"),"")</f>
        <v>-0.71117114852955621</v>
      </c>
      <c r="P460" s="10">
        <f xml:space="preserve"> RTD("cqg.rtd",,"StudyData", $A460, "MA", "InputChoice=Close,MAType=Sim,Period=21", "MA","D",,"all",,,,"T")</f>
        <v>503.6728571429</v>
      </c>
      <c r="Q460" s="2">
        <f xml:space="preserve"> RTD("cqg.rtd",,"StudyData",$A460, "StdDev", "InputChoice=Close,Period1=21", "STDDEV","D",,"all",,,,"T")</f>
        <v>30.294807215399999</v>
      </c>
      <c r="R460" s="2">
        <f t="shared" si="7"/>
        <v>1.6734598275089443</v>
      </c>
    </row>
    <row r="461" spans="1:18" x14ac:dyDescent="0.3">
      <c r="A461" t="s">
        <v>500</v>
      </c>
      <c r="B461" t="str">
        <f>PROPER(RTD("cqg.rtd", ,"ContractData",A461, "LongDescription",, "T"))</f>
        <v>United Health Group Inc</v>
      </c>
      <c r="C461" s="2">
        <f>RTD("cqg.rtd", ,"ContractData",A461, "LastTrade",, "T")</f>
        <v>411.11</v>
      </c>
      <c r="D461" s="2">
        <f>RTD("cqg.rtd", ,"ContractData",A461, "NetLastTrade",, "T")</f>
        <v>4.0300000000000296</v>
      </c>
      <c r="E461" s="4">
        <f>IFERROR(RTD("cqg.rtd", ,"ContractData",A461, "PerCentNetLastTrade",, "T")/100,"")</f>
        <v>9.8997740001965217E-3</v>
      </c>
      <c r="F461" s="2">
        <f>RTD("cqg.rtd", ,"ContractData",A461, "Open",, "T")</f>
        <v>408.6</v>
      </c>
      <c r="G461" s="2">
        <f>RTD("cqg.rtd", ,"ContractData",A461, "High",, "T")</f>
        <v>413.07</v>
      </c>
      <c r="H461" s="2">
        <f>RTD("cqg.rtd", ,"ContractData",A461, "Low",, "T")</f>
        <v>408.6</v>
      </c>
      <c r="I461" s="4">
        <f>IFERROR(RTD("cqg.rtd",,"StudyData",A461, "PCB","BaseType=Index,Index=1", "Close", "W","0","all",,,,"T")/100,"")</f>
        <v>9.8997740001965946E-3</v>
      </c>
      <c r="J461" s="4">
        <f>IFERROR(RTD("cqg.rtd",,"StudyData",A461, "PCB","BaseType=Index,Index=1", "Close", "M","0","all",,,,"T")/100,"")</f>
        <v>-7.9391891891892382E-3</v>
      </c>
      <c r="K461" s="4">
        <f>IFERROR(RTD("cqg.rtd",,"StudyData",A461, "PCB","BaseType=Index,Index=1", "Close", "Q","0","all",,,,"T")/100,"")</f>
        <v>-1.0875057142169676E-2</v>
      </c>
      <c r="L461" s="4">
        <f>IFERROR(RTD("cqg.rtd",,"StudyData",A461, "PCB","BaseType=Index,Index=1", "Close", "A","0","all",,,,"T")/100,"")</f>
        <v>0.24537275453636667</v>
      </c>
      <c r="M461" s="6">
        <f>RTD("cqg.rtd", ,"ContractData",A461, "T_CVol",, "T")</f>
        <v>1042795.259619</v>
      </c>
      <c r="N461" s="8">
        <f xml:space="preserve"> IFERROR(M461/RTD("cqg.rtd",,"StudyData", $A461, "MA", "InputChoice=Vol,MAType=Sim,Period=21", "MA","D","-1","all",,,,"T"),"")</f>
        <v>0.19188729917078773</v>
      </c>
      <c r="O461" s="9">
        <f>IFERROR(D461/RTD("cqg.rtd",,"StudyData","ATR("&amp;A461&amp;",MAType:=Sim,Period:=21)","Bar",, "Close", "D",,,,,,"T"),"")</f>
        <v>0.31418918918837502</v>
      </c>
      <c r="P461" s="10">
        <f xml:space="preserve"> RTD("cqg.rtd",,"StudyData", $A461, "MA", "InputChoice=Close,MAType=Sim,Period=21", "MA","D",,"all",,,,"T")</f>
        <v>419.83190476189998</v>
      </c>
      <c r="Q461" s="2">
        <f xml:space="preserve"> RTD("cqg.rtd",,"StudyData",$A461, "StdDev", "InputChoice=Close,Period1=21", "STDDEV","D",,"all",,,,"T")</f>
        <v>8.2208489996999994</v>
      </c>
      <c r="R461" s="2">
        <f t="shared" si="7"/>
        <v>-1.0609493936962289</v>
      </c>
    </row>
    <row r="462" spans="1:18" x14ac:dyDescent="0.3">
      <c r="A462" t="s">
        <v>501</v>
      </c>
      <c r="B462" t="str">
        <f>PROPER(RTD("cqg.rtd", ,"ContractData",A462, "LongDescription",, "T"))</f>
        <v>Union Pacific Corp</v>
      </c>
      <c r="C462" s="2">
        <f>RTD("cqg.rtd", ,"ContractData",A462, "LastTrade",, "T")</f>
        <v>293.01</v>
      </c>
      <c r="D462" s="2">
        <f>RTD("cqg.rtd", ,"ContractData",A462, "NetLastTrade",, "T")</f>
        <v>-0.12000000000000455</v>
      </c>
      <c r="E462" s="4">
        <f>IFERROR(RTD("cqg.rtd", ,"ContractData",A462, "PerCentNetLastTrade",, "T")/100,"")</f>
        <v>-4.0937468017603111E-4</v>
      </c>
      <c r="F462" s="2">
        <f>RTD("cqg.rtd", ,"ContractData",A462, "Open",, "T")</f>
        <v>292.13</v>
      </c>
      <c r="G462" s="2">
        <f>RTD("cqg.rtd", ,"ContractData",A462, "High",, "T")</f>
        <v>294.64</v>
      </c>
      <c r="H462" s="2">
        <f>RTD("cqg.rtd", ,"ContractData",A462, "Low",, "T")</f>
        <v>291.24</v>
      </c>
      <c r="I462" s="4">
        <f>IFERROR(RTD("cqg.rtd",,"StudyData",A462, "PCB","BaseType=Index,Index=1", "Close", "W","0","all",,,,"T")/100,"")</f>
        <v>-4.0937468017604667E-4</v>
      </c>
      <c r="J462" s="4">
        <f>IFERROR(RTD("cqg.rtd",,"StudyData",A462, "PCB","BaseType=Index,Index=1", "Close", "M","0","all",,,,"T")/100,"")</f>
        <v>3.01235751206653E-3</v>
      </c>
      <c r="K462" s="4">
        <f>IFERROR(RTD("cqg.rtd",,"StudyData",A462, "PCB","BaseType=Index,Index=1", "Close", "Q","0","all",,,,"T")/100,"")</f>
        <v>7.7242647058823499E-2</v>
      </c>
      <c r="L462" s="4">
        <f>IFERROR(RTD("cqg.rtd",,"StudyData",A462, "PCB","BaseType=Index,Index=1", "Close", "A","0","all",,,,"T")/100,"")</f>
        <v>0.26668684074010029</v>
      </c>
      <c r="M462" s="6">
        <f>RTD("cqg.rtd", ,"ContractData",A462, "T_CVol",, "T")</f>
        <v>486343.15795099997</v>
      </c>
      <c r="N462" s="8">
        <f xml:space="preserve"> IFERROR(M462/RTD("cqg.rtd",,"StudyData", $A462, "MA", "InputChoice=Vol,MAType=Sim,Period=21", "MA","D","-1","all",,,,"T"),"")</f>
        <v>0.15126596815645352</v>
      </c>
      <c r="O462" s="9">
        <f>IFERROR(D462/RTD("cqg.rtd",,"StudyData","ATR("&amp;A462&amp;",MAType:=Sim,Period:=21)","Bar",, "Close", "D",,,,,,"T"),"")</f>
        <v>-1.748664214831102E-2</v>
      </c>
      <c r="P462" s="10">
        <f xml:space="preserve"> RTD("cqg.rtd",,"StudyData", $A462, "MA", "InputChoice=Close,MAType=Sim,Period=21", "MA","D",,"all",,,,"T")</f>
        <v>294.89142857140001</v>
      </c>
      <c r="Q462" s="2">
        <f xml:space="preserve"> RTD("cqg.rtd",,"StudyData",$A462, "StdDev", "InputChoice=Close,Period1=21", "STDDEV","D",,"all",,,,"T")</f>
        <v>5.0127345314999996</v>
      </c>
      <c r="R462" s="2">
        <f t="shared" si="7"/>
        <v>-0.37532978448731608</v>
      </c>
    </row>
    <row r="463" spans="1:18" x14ac:dyDescent="0.3">
      <c r="A463" t="s">
        <v>502</v>
      </c>
      <c r="B463" t="str">
        <f>PROPER(RTD("cqg.rtd", ,"ContractData",A463, "LongDescription",, "T"))</f>
        <v>United Parcel Svc</v>
      </c>
      <c r="C463" s="2">
        <f>RTD("cqg.rtd", ,"ContractData",A463, "LastTrade",, "T")</f>
        <v>104.16</v>
      </c>
      <c r="D463" s="2">
        <f>RTD("cqg.rtd", ,"ContractData",A463, "NetLastTrade",, "T")</f>
        <v>-0.34000000000000341</v>
      </c>
      <c r="E463" s="4">
        <f>IFERROR(RTD("cqg.rtd", ,"ContractData",A463, "PerCentNetLastTrade",, "T")/100,"")</f>
        <v>-3.2535885167464113E-3</v>
      </c>
      <c r="F463" s="2">
        <f>RTD("cqg.rtd", ,"ContractData",A463, "Open",, "T")</f>
        <v>104.5</v>
      </c>
      <c r="G463" s="2">
        <f>RTD("cqg.rtd", ,"ContractData",A463, "High",, "T")</f>
        <v>104.7</v>
      </c>
      <c r="H463" s="2">
        <f>RTD("cqg.rtd", ,"ContractData",A463, "Low",, "T")</f>
        <v>103.72</v>
      </c>
      <c r="I463" s="4">
        <f>IFERROR(RTD("cqg.rtd",,"StudyData",A463, "PCB","BaseType=Index,Index=1", "Close", "W","0","all",,,,"T")/100,"")</f>
        <v>-3.2535885167464442E-3</v>
      </c>
      <c r="J463" s="4">
        <f>IFERROR(RTD("cqg.rtd",,"StudyData",A463, "PCB","BaseType=Index,Index=1", "Close", "M","0","all",,,,"T")/100,"")</f>
        <v>-5.7570523891769599E-4</v>
      </c>
      <c r="K463" s="4">
        <f>IFERROR(RTD("cqg.rtd",,"StudyData",A463, "PCB","BaseType=Index,Index=1", "Close", "Q","0","all",,,,"T")/100,"")</f>
        <v>-3.1069767441860498E-2</v>
      </c>
      <c r="L463" s="4">
        <f>IFERROR(RTD("cqg.rtd",,"StudyData",A463, "PCB","BaseType=Index,Index=1", "Close", "A","0","all",,,,"T")/100,"")</f>
        <v>5.0105857445306975E-2</v>
      </c>
      <c r="M463" s="6">
        <f>RTD("cqg.rtd", ,"ContractData",A463, "T_CVol",, "T")</f>
        <v>1451308.770359</v>
      </c>
      <c r="N463" s="8">
        <f xml:space="preserve"> IFERROR(M463/RTD("cqg.rtd",,"StudyData", $A463, "MA", "InputChoice=Vol,MAType=Sim,Period=21", "MA","D","-1","all",,,,"T"),"")</f>
        <v>0.26254694731458611</v>
      </c>
      <c r="O463" s="9">
        <f>IFERROR(D463/RTD("cqg.rtd",,"StudyData","ATR("&amp;A463&amp;",MAType:=Sim,Period:=21)","Bar",, "Close", "D",,,,,,"T"),"")</f>
        <v>-0.10889126124685855</v>
      </c>
      <c r="P463" s="10">
        <f xml:space="preserve"> RTD("cqg.rtd",,"StudyData", $A463, "MA", "InputChoice=Close,MAType=Sim,Period=21", "MA","D",,"all",,,,"T")</f>
        <v>110.31857142859999</v>
      </c>
      <c r="Q463" s="2">
        <f xml:space="preserve"> RTD("cqg.rtd",,"StudyData",$A463, "StdDev", "InputChoice=Close,Period1=21", "STDDEV","D",,"all",,,,"T")</f>
        <v>4.8989544907000004</v>
      </c>
      <c r="R463" s="2">
        <f t="shared" si="7"/>
        <v>-1.2571195426067356</v>
      </c>
    </row>
    <row r="464" spans="1:18" x14ac:dyDescent="0.3">
      <c r="A464" t="s">
        <v>503</v>
      </c>
      <c r="B464" t="str">
        <f>PROPER(RTD("cqg.rtd", ,"ContractData",A464, "LongDescription",, "T"))</f>
        <v>United Rentals Inc</v>
      </c>
      <c r="C464" s="2">
        <f>RTD("cqg.rtd", ,"ContractData",A464, "LastTrade",, "T")</f>
        <v>1147.92</v>
      </c>
      <c r="D464" s="2">
        <f>RTD("cqg.rtd", ,"ContractData",A464, "NetLastTrade",, "T")</f>
        <v>-14.919999999999845</v>
      </c>
      <c r="E464" s="4">
        <f>IFERROR(RTD("cqg.rtd", ,"ContractData",A464, "PerCentNetLastTrade",, "T")/100,"")</f>
        <v>-1.2830655980186441E-2</v>
      </c>
      <c r="F464" s="2">
        <f>RTD("cqg.rtd", ,"ContractData",A464, "Open",, "T")</f>
        <v>1162.68</v>
      </c>
      <c r="G464" s="2">
        <f>RTD("cqg.rtd", ,"ContractData",A464, "High",, "T")</f>
        <v>1164.5</v>
      </c>
      <c r="H464" s="2">
        <f>RTD("cqg.rtd", ,"ContractData",A464, "Low",, "T")</f>
        <v>1146.27</v>
      </c>
      <c r="I464" s="4">
        <f>IFERROR(RTD("cqg.rtd",,"StudyData",A464, "PCB","BaseType=Index,Index=1", "Close", "W","0","all",,,,"T")/100,"")</f>
        <v>-1.2830655980186307E-2</v>
      </c>
      <c r="J464" s="4">
        <f>IFERROR(RTD("cqg.rtd",,"StudyData",A464, "PCB","BaseType=Index,Index=1", "Close", "M","0","all",,,,"T")/100,"")</f>
        <v>6.3617663954932166E-2</v>
      </c>
      <c r="K464" s="4">
        <f>IFERROR(RTD("cqg.rtd",,"StudyData",A464, "PCB","BaseType=Index,Index=1", "Close", "Q","0","all",,,,"T")/100,"")</f>
        <v>1.3266954426290258E-2</v>
      </c>
      <c r="L464" s="4">
        <f>IFERROR(RTD("cqg.rtd",,"StudyData",A464, "PCB","BaseType=Index,Index=1", "Close", "A","0","all",,,,"T")/100,"")</f>
        <v>0.41837592052587352</v>
      </c>
      <c r="M464" s="6">
        <f>RTD("cqg.rtd", ,"ContractData",A464, "T_CVol",, "T")</f>
        <v>75458.539602000004</v>
      </c>
      <c r="N464" s="8">
        <f xml:space="preserve"> IFERROR(M464/RTD("cqg.rtd",,"StudyData", $A464, "MA", "InputChoice=Vol,MAType=Sim,Period=21", "MA","D","-1","all",,,,"T"),"")</f>
        <v>0.14874177985630355</v>
      </c>
      <c r="O464" s="9">
        <f>IFERROR(D464/RTD("cqg.rtd",,"StudyData","ATR("&amp;A464&amp;",MAType:=Sim,Period:=21)","Bar",, "Close", "D",,,,,,"T"),"")</f>
        <v>-0.39501254428270871</v>
      </c>
      <c r="P464" s="10">
        <f xml:space="preserve"> RTD("cqg.rtd",,"StudyData", $A464, "MA", "InputChoice=Close,MAType=Sim,Period=21", "MA","D",,"all",,,,"T")</f>
        <v>1094.3699999999999</v>
      </c>
      <c r="Q464" s="2">
        <f xml:space="preserve"> RTD("cqg.rtd",,"StudyData",$A464, "StdDev", "InputChoice=Close,Period1=21", "STDDEV","D",,"all",,,,"T")</f>
        <v>49.272131019900002</v>
      </c>
      <c r="R464" s="2">
        <f t="shared" si="7"/>
        <v>1.0868212697837736</v>
      </c>
    </row>
    <row r="465" spans="1:18" x14ac:dyDescent="0.3">
      <c r="A465" t="s">
        <v>504</v>
      </c>
      <c r="B465" t="str">
        <f>PROPER(RTD("cqg.rtd", ,"ContractData",A465, "LongDescription",, "T"))</f>
        <v>U S Bancorp</v>
      </c>
      <c r="C465" s="2">
        <f>RTD("cqg.rtd", ,"ContractData",A465, "LastTrade",, "T")</f>
        <v>64.150000000000006</v>
      </c>
      <c r="D465" s="2">
        <f>RTD("cqg.rtd", ,"ContractData",A465, "NetLastTrade",, "T")</f>
        <v>0.21000000000000085</v>
      </c>
      <c r="E465" s="4">
        <f>IFERROR(RTD("cqg.rtd", ,"ContractData",A465, "PerCentNetLastTrade",, "T")/100,"")</f>
        <v>3.2843290584923367E-3</v>
      </c>
      <c r="F465" s="2">
        <f>RTD("cqg.rtd", ,"ContractData",A465, "Open",, "T")</f>
        <v>63.51</v>
      </c>
      <c r="G465" s="2">
        <f>RTD("cqg.rtd", ,"ContractData",A465, "High",, "T")</f>
        <v>64.31</v>
      </c>
      <c r="H465" s="2">
        <f>RTD("cqg.rtd", ,"ContractData",A465, "Low",, "T")</f>
        <v>63.43</v>
      </c>
      <c r="I465" s="4">
        <f>IFERROR(RTD("cqg.rtd",,"StudyData",A465, "PCB","BaseType=Index,Index=1", "Close", "W","0","all",,,,"T")/100,"")</f>
        <v>3.2843290584923497E-3</v>
      </c>
      <c r="J465" s="4">
        <f>IFERROR(RTD("cqg.rtd",,"StudyData",A465, "PCB","BaseType=Index,Index=1", "Close", "M","0","all",,,,"T")/100,"")</f>
        <v>1.8092366291065035E-2</v>
      </c>
      <c r="K465" s="4">
        <f>IFERROR(RTD("cqg.rtd",,"StudyData",A465, "PCB","BaseType=Index,Index=1", "Close", "Q","0","all",,,,"T")/100,"")</f>
        <v>6.2086092715231904E-2</v>
      </c>
      <c r="L465" s="4">
        <f>IFERROR(RTD("cqg.rtd",,"StudyData",A465, "PCB","BaseType=Index,Index=1", "Close", "A","0","all",,,,"T")/100,"")</f>
        <v>0.20221139430284868</v>
      </c>
      <c r="M465" s="6">
        <f>RTD("cqg.rtd", ,"ContractData",A465, "T_CVol",, "T")</f>
        <v>2129892.753186</v>
      </c>
      <c r="N465" s="8">
        <f xml:space="preserve"> IFERROR(M465/RTD("cqg.rtd",,"StudyData", $A465, "MA", "InputChoice=Vol,MAType=Sim,Period=21", "MA","D","-1","all",,,,"T"),"")</f>
        <v>0.25616264897584734</v>
      </c>
      <c r="O465" s="9">
        <f>IFERROR(D465/RTD("cqg.rtd",,"StudyData","ATR("&amp;A465&amp;",MAType:=Sim,Period:=21)","Bar",, "Close", "D",,,,,,"T"),"")</f>
        <v>0.17854251012001254</v>
      </c>
      <c r="P465" s="10">
        <f xml:space="preserve"> RTD("cqg.rtd",,"StudyData", $A465, "MA", "InputChoice=Close,MAType=Sim,Period=21", "MA","D",,"all",,,,"T")</f>
        <v>63.532857142899999</v>
      </c>
      <c r="Q465" s="2">
        <f xml:space="preserve"> RTD("cqg.rtd",,"StudyData",$A465, "StdDev", "InputChoice=Close,Period1=21", "STDDEV","D",,"all",,,,"T")</f>
        <v>0.65599900450000004</v>
      </c>
      <c r="R465" s="2">
        <f t="shared" si="7"/>
        <v>0.94076797810141544</v>
      </c>
    </row>
    <row r="466" spans="1:18" x14ac:dyDescent="0.3">
      <c r="A466" t="s">
        <v>505</v>
      </c>
      <c r="B466" t="str">
        <f>PROPER(RTD("cqg.rtd", ,"ContractData",A466, "LongDescription",, "T"))</f>
        <v>Visa Inc.</v>
      </c>
      <c r="C466" s="2">
        <f>RTD("cqg.rtd", ,"ContractData",A466, "LastTrade",, "T")</f>
        <v>360.87</v>
      </c>
      <c r="D466" s="2">
        <f>RTD("cqg.rtd", ,"ContractData",A466, "NetLastTrade",, "T")</f>
        <v>-1.6299999999999955</v>
      </c>
      <c r="E466" s="4">
        <f>IFERROR(RTD("cqg.rtd", ,"ContractData",A466, "PerCentNetLastTrade",, "T")/100,"")</f>
        <v>-4.4965517241379307E-3</v>
      </c>
      <c r="F466" s="2">
        <f>RTD("cqg.rtd", ,"ContractData",A466, "Open",, "T")</f>
        <v>362</v>
      </c>
      <c r="G466" s="2">
        <f>RTD("cqg.rtd", ,"ContractData",A466, "High",, "T")</f>
        <v>364.17</v>
      </c>
      <c r="H466" s="2">
        <f>RTD("cqg.rtd", ,"ContractData",A466, "Low",, "T")</f>
        <v>359.40000000000003</v>
      </c>
      <c r="I466" s="4">
        <f>IFERROR(RTD("cqg.rtd",,"StudyData",A466, "PCB","BaseType=Index,Index=1", "Close", "W","0","all",,,,"T")/100,"")</f>
        <v>-4.4965517241379186E-3</v>
      </c>
      <c r="J466" s="4">
        <f>IFERROR(RTD("cqg.rtd",,"StudyData",A466, "PCB","BaseType=Index,Index=1", "Close", "M","0","all",,,,"T")/100,"")</f>
        <v>-1.4366481850708738E-2</v>
      </c>
      <c r="K466" s="4">
        <f>IFERROR(RTD("cqg.rtd",,"StudyData",A466, "PCB","BaseType=Index,Index=1", "Close", "Q","0","all",,,,"T")/100,"")</f>
        <v>5.1823136786265912E-2</v>
      </c>
      <c r="L466" s="4">
        <f>IFERROR(RTD("cqg.rtd",,"StudyData",A466, "PCB","BaseType=Index,Index=1", "Close", "A","0","all",,,,"T")/100,"")</f>
        <v>2.8969804111659281E-2</v>
      </c>
      <c r="M466" s="6">
        <f>RTD("cqg.rtd", ,"ContractData",A466, "T_CVol",, "T")</f>
        <v>1548149.4412700001</v>
      </c>
      <c r="N466" s="8">
        <f xml:space="preserve"> IFERROR(M466/RTD("cqg.rtd",,"StudyData", $A466, "MA", "InputChoice=Vol,MAType=Sim,Period=21", "MA","D","-1","all",,,,"T"),"")</f>
        <v>0.21969392543510555</v>
      </c>
      <c r="O466" s="9">
        <f>IFERROR(D466/RTD("cqg.rtd",,"StudyData","ATR("&amp;A466&amp;",MAType:=Sim,Period:=21)","Bar",, "Close", "D",,,,,,"T"),"")</f>
        <v>-0.20455360344135995</v>
      </c>
      <c r="P466" s="10">
        <f xml:space="preserve"> RTD("cqg.rtd",,"StudyData", $A466, "MA", "InputChoice=Close,MAType=Sim,Period=21", "MA","D",,"all",,,,"T")</f>
        <v>361.7928571429</v>
      </c>
      <c r="Q466" s="2">
        <f xml:space="preserve"> RTD("cqg.rtd",,"StudyData",$A466, "StdDev", "InputChoice=Close,Period1=21", "STDDEV","D",,"all",,,,"T")</f>
        <v>5.6565344791000003</v>
      </c>
      <c r="R466" s="2">
        <f t="shared" si="7"/>
        <v>-0.16314885842379481</v>
      </c>
    </row>
    <row r="467" spans="1:18" x14ac:dyDescent="0.3">
      <c r="A467" t="s">
        <v>506</v>
      </c>
      <c r="B467" t="str">
        <f>PROPER(RTD("cqg.rtd", ,"ContractData",A467, "LongDescription",, "T"))</f>
        <v>Veeva Systems, Inc.</v>
      </c>
      <c r="C467" s="2">
        <f>RTD("cqg.rtd", ,"ContractData",A467, "LastTrade",, "T")</f>
        <v>234.55</v>
      </c>
      <c r="D467" s="2">
        <f>RTD("cqg.rtd", ,"ContractData",A467, "NetLastTrade",, "T")</f>
        <v>4.0800000000000125</v>
      </c>
      <c r="E467" s="4">
        <f>IFERROR(RTD("cqg.rtd", ,"ContractData",A467, "PerCentNetLastTrade",, "T")/100,"")</f>
        <v>1.7702954831431424E-2</v>
      </c>
      <c r="F467" s="2">
        <f>RTD("cqg.rtd", ,"ContractData",A467, "Open",, "T")</f>
        <v>228.86</v>
      </c>
      <c r="G467" s="2">
        <f>RTD("cqg.rtd", ,"ContractData",A467, "High",, "T")</f>
        <v>234.99</v>
      </c>
      <c r="H467" s="2">
        <f>RTD("cqg.rtd", ,"ContractData",A467, "Low",, "T")</f>
        <v>228.37</v>
      </c>
      <c r="I467" s="4">
        <f>IFERROR(RTD("cqg.rtd",,"StudyData",A467, "PCB","BaseType=Index,Index=1", "Close", "W","0","all",,,,"T")/100,"")</f>
        <v>1.7702954831431476E-2</v>
      </c>
      <c r="J467" s="4">
        <f>IFERROR(RTD("cqg.rtd",,"StudyData",A467, "PCB","BaseType=Index,Index=1", "Close", "M","0","all",,,,"T")/100,"")</f>
        <v>0.15099617234272261</v>
      </c>
      <c r="K467" s="4">
        <f>IFERROR(RTD("cqg.rtd",,"StudyData",A467, "PCB","BaseType=Index,Index=1", "Close", "Q","0","all",,,,"T")/100,"")</f>
        <v>0.32163182509719962</v>
      </c>
      <c r="L467" s="4">
        <f>IFERROR(RTD("cqg.rtd",,"StudyData",A467, "PCB","BaseType=Index,Index=1", "Close", "A","0","all",,,,"T")/100,"")</f>
        <v>5.0710030013886985E-2</v>
      </c>
      <c r="M467" s="6">
        <f>RTD("cqg.rtd", ,"ContractData",A467, "T_CVol",, "T")</f>
        <v>640264.79663400003</v>
      </c>
      <c r="N467" s="8">
        <f xml:space="preserve"> IFERROR(M467/RTD("cqg.rtd",,"StudyData", $A467, "MA", "InputChoice=Vol,MAType=Sim,Period=21", "MA","D","-1","all",,,,"T"),"")</f>
        <v>0.39559777987173611</v>
      </c>
      <c r="O467" s="9">
        <f>IFERROR(D467/RTD("cqg.rtd",,"StudyData","ATR("&amp;A467&amp;",MAType:=Sim,Period:=21)","Bar",, "Close", "D",,,,,,"T"),"")</f>
        <v>0.49213095921742789</v>
      </c>
      <c r="P467" s="10">
        <f xml:space="preserve"> RTD("cqg.rtd",,"StudyData", $A467, "MA", "InputChoice=Close,MAType=Sim,Period=21", "MA","D",,"all",,,,"T")</f>
        <v>201.74714285709999</v>
      </c>
      <c r="Q467" s="2">
        <f xml:space="preserve"> RTD("cqg.rtd",,"StudyData",$A467, "StdDev", "InputChoice=Close,Period1=21", "STDDEV","D",,"all",,,,"T")</f>
        <v>13.701375024100001</v>
      </c>
      <c r="R467" s="2">
        <f t="shared" si="7"/>
        <v>2.394128843652664</v>
      </c>
    </row>
    <row r="468" spans="1:18" x14ac:dyDescent="0.3">
      <c r="A468" t="s">
        <v>507</v>
      </c>
      <c r="B468" t="str">
        <f>PROPER(RTD("cqg.rtd", ,"ContractData",A468, "LongDescription",, "T"))</f>
        <v>Vici Properties Inc.</v>
      </c>
      <c r="C468" s="2">
        <f>RTD("cqg.rtd", ,"ContractData",A468, "LastTrade",, "T")</f>
        <v>26.11</v>
      </c>
      <c r="D468" s="2">
        <f>RTD("cqg.rtd", ,"ContractData",A468, "NetLastTrade",, "T")</f>
        <v>-0.63000000000000256</v>
      </c>
      <c r="E468" s="4">
        <f>IFERROR(RTD("cqg.rtd", ,"ContractData",A468, "PerCentNetLastTrade",, "T")/100,"")</f>
        <v>-2.356020942408377E-2</v>
      </c>
      <c r="F468" s="2">
        <f>RTD("cqg.rtd", ,"ContractData",A468, "Open",, "T")</f>
        <v>26.6</v>
      </c>
      <c r="G468" s="2">
        <f>RTD("cqg.rtd", ,"ContractData",A468, "High",, "T")</f>
        <v>26.6</v>
      </c>
      <c r="H468" s="2">
        <f>RTD("cqg.rtd", ,"ContractData",A468, "Low",, "T")</f>
        <v>26.060000000000002</v>
      </c>
      <c r="I468" s="4">
        <f>IFERROR(RTD("cqg.rtd",,"StudyData",A468, "PCB","BaseType=Index,Index=1", "Close", "W","0","all",,,,"T")/100,"")</f>
        <v>-2.3560209424083864E-2</v>
      </c>
      <c r="J468" s="4">
        <f>IFERROR(RTD("cqg.rtd",,"StudyData",A468, "PCB","BaseType=Index,Index=1", "Close", "M","0","all",,,,"T")/100,"")</f>
        <v>-9.1081593927894496E-3</v>
      </c>
      <c r="K468" s="4">
        <f>IFERROR(RTD("cqg.rtd",,"StudyData",A468, "PCB","BaseType=Index,Index=1", "Close", "Q","0","all",,,,"T")/100,"")</f>
        <v>-1.6572504708097974E-2</v>
      </c>
      <c r="L468" s="4">
        <f>IFERROR(RTD("cqg.rtd",,"StudyData",A468, "PCB","BaseType=Index,Index=1", "Close", "A","0","all",,,,"T")/100,"")</f>
        <v>-7.147937411095312E-2</v>
      </c>
      <c r="M468" s="6">
        <f>RTD("cqg.rtd", ,"ContractData",A468, "T_CVol",, "T")</f>
        <v>2942806.9976940001</v>
      </c>
      <c r="N468" s="8">
        <f xml:space="preserve"> IFERROR(M468/RTD("cqg.rtd",,"StudyData", $A468, "MA", "InputChoice=Vol,MAType=Sim,Period=21", "MA","D","-1","all",,,,"T"),"")</f>
        <v>0.32791044908492334</v>
      </c>
      <c r="O468" s="9">
        <f>IFERROR(D468/RTD("cqg.rtd",,"StudyData","ATR("&amp;A468&amp;",MAType:=Sim,Period:=21)","Bar",, "Close", "D",,,,,,"T"),"")</f>
        <v>-1.2038216561276369</v>
      </c>
      <c r="P468" s="10">
        <f xml:space="preserve"> RTD("cqg.rtd",,"StudyData", $A468, "MA", "InputChoice=Close,MAType=Sim,Period=21", "MA","D",,"all",,,,"T")</f>
        <v>26.600952380999999</v>
      </c>
      <c r="Q468" s="2">
        <f xml:space="preserve"> RTD("cqg.rtd",,"StudyData",$A468, "StdDev", "InputChoice=Close,Period1=21", "STDDEV","D",,"all",,,,"T")</f>
        <v>0.28971093580000001</v>
      </c>
      <c r="R468" s="2">
        <f t="shared" si="7"/>
        <v>-1.6946284048418705</v>
      </c>
    </row>
    <row r="469" spans="1:18" x14ac:dyDescent="0.3">
      <c r="A469" t="s">
        <v>508</v>
      </c>
      <c r="B469" t="str">
        <f>PROPER(RTD("cqg.rtd", ,"ContractData",A469, "LongDescription",, "T"))</f>
        <v>Valero Energy Corp New</v>
      </c>
      <c r="C469" s="2">
        <f>RTD("cqg.rtd", ,"ContractData",A469, "LastTrade",, "T")</f>
        <v>312.2</v>
      </c>
      <c r="D469" s="2">
        <f>RTD("cqg.rtd", ,"ContractData",A469, "NetLastTrade",, "T")</f>
        <v>13.889999999999986</v>
      </c>
      <c r="E469" s="4">
        <f>IFERROR(RTD("cqg.rtd", ,"ContractData",A469, "PerCentNetLastTrade",, "T")/100,"")</f>
        <v>4.6562300962086418E-2</v>
      </c>
      <c r="F469" s="2">
        <f>RTD("cqg.rtd", ,"ContractData",A469, "Open",, "T")</f>
        <v>304.35000000000002</v>
      </c>
      <c r="G469" s="2">
        <f>RTD("cqg.rtd", ,"ContractData",A469, "High",, "T")</f>
        <v>312.5</v>
      </c>
      <c r="H469" s="2">
        <f>RTD("cqg.rtd", ,"ContractData",A469, "Low",, "T")</f>
        <v>301.34000000000003</v>
      </c>
      <c r="I469" s="4">
        <f>IFERROR(RTD("cqg.rtd",,"StudyData",A469, "PCB","BaseType=Index,Index=1", "Close", "W","0","all",,,,"T")/100,"")</f>
        <v>4.6562300962086377E-2</v>
      </c>
      <c r="J469" s="4">
        <f>IFERROR(RTD("cqg.rtd",,"StudyData",A469, "PCB","BaseType=Index,Index=1", "Close", "M","0","all",,,,"T")/100,"")</f>
        <v>-2.2371364653245296E-3</v>
      </c>
      <c r="K469" s="4">
        <f>IFERROR(RTD("cqg.rtd",,"StudyData",A469, "PCB","BaseType=Index,Index=1", "Close", "Q","0","all",,,,"T")/100,"")</f>
        <v>0.19874059284288126</v>
      </c>
      <c r="L469" s="4">
        <f>IFERROR(RTD("cqg.rtd",,"StudyData",A469, "PCB","BaseType=Index,Index=1", "Close", "A","0","all",,,,"T")/100,"")</f>
        <v>0.91780821917808231</v>
      </c>
      <c r="M469" s="6">
        <f>RTD("cqg.rtd", ,"ContractData",A469, "T_CVol",, "T")</f>
        <v>1017393.280593</v>
      </c>
      <c r="N469" s="8">
        <f xml:space="preserve"> IFERROR(M469/RTD("cqg.rtd",,"StudyData", $A469, "MA", "InputChoice=Vol,MAType=Sim,Period=21", "MA","D","-1","all",,,,"T"),"")</f>
        <v>0.35586028872437336</v>
      </c>
      <c r="O469" s="9">
        <f>IFERROR(D469/RTD("cqg.rtd",,"StudyData","ATR("&amp;A469&amp;",MAType:=Sim,Period:=21)","Bar",, "Close", "D",,,,,,"T"),"")</f>
        <v>1.1884370925703842</v>
      </c>
      <c r="P469" s="10">
        <f xml:space="preserve"> RTD("cqg.rtd",,"StudyData", $A469, "MA", "InputChoice=Close,MAType=Sim,Period=21", "MA","D",,"all",,,,"T")</f>
        <v>305.16571428570001</v>
      </c>
      <c r="Q469" s="2">
        <f xml:space="preserve"> RTD("cqg.rtd",,"StudyData",$A469, "StdDev", "InputChoice=Close,Period1=21", "STDDEV","D",,"all",,,,"T")</f>
        <v>6.1181490910000003</v>
      </c>
      <c r="R469" s="2">
        <f t="shared" si="7"/>
        <v>1.1497408137123775</v>
      </c>
    </row>
    <row r="470" spans="1:18" x14ac:dyDescent="0.3">
      <c r="A470" t="s">
        <v>509</v>
      </c>
      <c r="B470" t="str">
        <f>PROPER(RTD("cqg.rtd", ,"ContractData",A470, "LongDescription",, "T"))</f>
        <v>Veralto Corporation</v>
      </c>
      <c r="C470" s="2">
        <f>RTD("cqg.rtd", ,"ContractData",A470, "LastTrade",, "T")</f>
        <v>97.62</v>
      </c>
      <c r="D470" s="2">
        <f>RTD("cqg.rtd", ,"ContractData",A470, "NetLastTrade",, "T")</f>
        <v>-0.71999999999999886</v>
      </c>
      <c r="E470" s="4">
        <f>IFERROR(RTD("cqg.rtd", ,"ContractData",A470, "PerCentNetLastTrade",, "T")/100,"")</f>
        <v>-7.3215375228798049E-3</v>
      </c>
      <c r="F470" s="2">
        <f>RTD("cqg.rtd", ,"ContractData",A470, "Open",, "T")</f>
        <v>97.78</v>
      </c>
      <c r="G470" s="2">
        <f>RTD("cqg.rtd", ,"ContractData",A470, "High",, "T")</f>
        <v>98.740000000000009</v>
      </c>
      <c r="H470" s="2">
        <f>RTD("cqg.rtd", ,"ContractData",A470, "Low",, "T")</f>
        <v>96.97</v>
      </c>
      <c r="I470" s="4">
        <f>IFERROR(RTD("cqg.rtd",,"StudyData",A470, "PCB","BaseType=Index,Index=1", "Close", "W","0","all",,,,"T")/100,"")</f>
        <v>-7.3215375228797928E-3</v>
      </c>
      <c r="J470" s="4">
        <f>IFERROR(RTD("cqg.rtd",,"StudyData",A470, "PCB","BaseType=Index,Index=1", "Close", "M","0","all",,,,"T")/100,"")</f>
        <v>3.6635871296591301E-2</v>
      </c>
      <c r="K470" s="4">
        <f>IFERROR(RTD("cqg.rtd",,"StudyData",A470, "PCB","BaseType=Index,Index=1", "Close", "Q","0","all",,,,"T")/100,"")</f>
        <v>0.1008119079837618</v>
      </c>
      <c r="L470" s="4">
        <f>IFERROR(RTD("cqg.rtd",,"StudyData",A470, "PCB","BaseType=Index,Index=1", "Close", "A","0","all",,,,"T")/100,"")</f>
        <v>-2.1647624774503871E-2</v>
      </c>
      <c r="M470" s="6">
        <f>RTD("cqg.rtd", ,"ContractData",A470, "T_CVol",, "T")</f>
        <v>372881.21971700003</v>
      </c>
      <c r="N470" s="8">
        <f xml:space="preserve"> IFERROR(M470/RTD("cqg.rtd",,"StudyData", $A470, "MA", "InputChoice=Vol,MAType=Sim,Period=21", "MA","D","-1","all",,,,"T"),"")</f>
        <v>0.21543322243732774</v>
      </c>
      <c r="O470" s="9">
        <f>IFERROR(D470/RTD("cqg.rtd",,"StudyData","ATR("&amp;A470&amp;",MAType:=Sim,Period:=21)","Bar",, "Close", "D",,,,,,"T"),"")</f>
        <v>-0.27500909421557795</v>
      </c>
      <c r="P470" s="10">
        <f xml:space="preserve"> RTD("cqg.rtd",,"StudyData", $A470, "MA", "InputChoice=Close,MAType=Sim,Period=21", "MA","D",,"all",,,,"T")</f>
        <v>94.509523809499996</v>
      </c>
      <c r="Q470" s="2">
        <f xml:space="preserve"> RTD("cqg.rtd",,"StudyData",$A470, "StdDev", "InputChoice=Close,Period1=21", "STDDEV","D",,"all",,,,"T")</f>
        <v>2.6860866847999998</v>
      </c>
      <c r="R470" s="2">
        <f t="shared" si="7"/>
        <v>1.1579954616139307</v>
      </c>
    </row>
    <row r="471" spans="1:18" x14ac:dyDescent="0.3">
      <c r="A471" t="s">
        <v>510</v>
      </c>
      <c r="B471" t="str">
        <f>PROPER(RTD("cqg.rtd", ,"ContractData",A471, "LongDescription",, "T"))</f>
        <v>Vulcan Material Co</v>
      </c>
      <c r="C471" s="2">
        <f>RTD("cqg.rtd", ,"ContractData",A471, "LastTrade",, "T")</f>
        <v>284.37</v>
      </c>
      <c r="D471" s="2">
        <f>RTD("cqg.rtd", ,"ContractData",A471, "NetLastTrade",, "T")</f>
        <v>-0.31999999999999318</v>
      </c>
      <c r="E471" s="4">
        <f>IFERROR(RTD("cqg.rtd", ,"ContractData",A471, "PerCentNetLastTrade",, "T")/100,"")</f>
        <v>-1.1240296462819207E-3</v>
      </c>
      <c r="F471" s="2">
        <f>RTD("cqg.rtd", ,"ContractData",A471, "Open",, "T")</f>
        <v>283.28000000000003</v>
      </c>
      <c r="G471" s="2">
        <f>RTD("cqg.rtd", ,"ContractData",A471, "High",, "T")</f>
        <v>285.53000000000003</v>
      </c>
      <c r="H471" s="2">
        <f>RTD("cqg.rtd", ,"ContractData",A471, "Low",, "T")</f>
        <v>282.39</v>
      </c>
      <c r="I471" s="4">
        <f>IFERROR(RTD("cqg.rtd",,"StudyData",A471, "PCB","BaseType=Index,Index=1", "Close", "W","0","all",,,,"T")/100,"")</f>
        <v>-1.1240296462818968E-3</v>
      </c>
      <c r="J471" s="4">
        <f>IFERROR(RTD("cqg.rtd",,"StudyData",A471, "PCB","BaseType=Index,Index=1", "Close", "M","0","all",,,,"T")/100,"")</f>
        <v>5.8830100160107278E-2</v>
      </c>
      <c r="K471" s="4">
        <f>IFERROR(RTD("cqg.rtd",,"StudyData",A471, "PCB","BaseType=Index,Index=1", "Close", "Q","0","all",,,,"T")/100,"")</f>
        <v>-3.6066574014440141E-2</v>
      </c>
      <c r="L471" s="4">
        <f>IFERROR(RTD("cqg.rtd",,"StudyData",A471, "PCB","BaseType=Index,Index=1", "Close", "A","0","all",,,,"T")/100,"")</f>
        <v>-2.9801556693079823E-3</v>
      </c>
      <c r="M471" s="6">
        <f>RTD("cqg.rtd", ,"ContractData",A471, "T_CVol",, "T")</f>
        <v>138724.639375</v>
      </c>
      <c r="N471" s="8">
        <f xml:space="preserve"> IFERROR(M471/RTD("cqg.rtd",,"StudyData", $A471, "MA", "InputChoice=Vol,MAType=Sim,Period=21", "MA","D","-1","all",,,,"T"),"")</f>
        <v>0.1260413947805317</v>
      </c>
      <c r="O471" s="9">
        <f>IFERROR(D471/RTD("cqg.rtd",,"StudyData","ATR("&amp;A471&amp;",MAType:=Sim,Period:=21)","Bar",, "Close", "D",,,,,,"T"),"")</f>
        <v>-3.8039171289395685E-2</v>
      </c>
      <c r="P471" s="10">
        <f xml:space="preserve"> RTD("cqg.rtd",,"StudyData", $A471, "MA", "InputChoice=Close,MAType=Sim,Period=21", "MA","D",,"all",,,,"T")</f>
        <v>283.24761904759998</v>
      </c>
      <c r="Q471" s="2">
        <f xml:space="preserve"> RTD("cqg.rtd",,"StudyData",$A471, "StdDev", "InputChoice=Close,Period1=21", "STDDEV","D",,"all",,,,"T")</f>
        <v>6.5493430457999997</v>
      </c>
      <c r="R471" s="2">
        <f t="shared" si="7"/>
        <v>0.17137305903067462</v>
      </c>
    </row>
    <row r="472" spans="1:18" x14ac:dyDescent="0.3">
      <c r="A472" t="s">
        <v>511</v>
      </c>
      <c r="B472" t="str">
        <f>PROPER(RTD("cqg.rtd", ,"ContractData",A472, "LongDescription",, "T"))</f>
        <v>Verisk Analytics Inc</v>
      </c>
      <c r="C472" s="2">
        <f>RTD("cqg.rtd", ,"ContractData",A472, "LastTrade",, "T")</f>
        <v>182.25</v>
      </c>
      <c r="D472" s="2">
        <f>RTD("cqg.rtd", ,"ContractData",A472, "NetLastTrade",, "T")</f>
        <v>-9.5699999999999932</v>
      </c>
      <c r="E472" s="4">
        <f>IFERROR(RTD("cqg.rtd", ,"ContractData",A472, "PerCentNetLastTrade",, "T")/100,"")</f>
        <v>-4.9890522364716923E-2</v>
      </c>
      <c r="F472" s="2">
        <f>RTD("cqg.rtd", ,"ContractData",A472, "Open",, "T")</f>
        <v>180.9</v>
      </c>
      <c r="G472" s="2">
        <f>RTD("cqg.rtd", ,"ContractData",A472, "High",, "T")</f>
        <v>187.31</v>
      </c>
      <c r="H472" s="2">
        <f>RTD("cqg.rtd", ,"ContractData",A472, "Low",, "T")</f>
        <v>180.88</v>
      </c>
      <c r="I472" s="4">
        <f>IFERROR(RTD("cqg.rtd",,"StudyData",A472, "PCB","BaseType=Index,Index=1", "Close", "W","0","all",,,,"T")/100,"")</f>
        <v>-4.9890522364716895E-2</v>
      </c>
      <c r="J472" s="4">
        <f>IFERROR(RTD("cqg.rtd",,"StudyData",A472, "PCB","BaseType=Index,Index=1", "Close", "M","0","all",,,,"T")/100,"")</f>
        <v>-6.4665127020785182E-2</v>
      </c>
      <c r="K472" s="4">
        <f>IFERROR(RTD("cqg.rtd",,"StudyData",A472, "PCB","BaseType=Index,Index=1", "Close", "Q","0","all",,,,"T")/100,"")</f>
        <v>1.515067119701442E-2</v>
      </c>
      <c r="L472" s="4">
        <f>IFERROR(RTD("cqg.rtd",,"StudyData",A472, "PCB","BaseType=Index,Index=1", "Close", "A","0","all",,,,"T")/100,"")</f>
        <v>-0.18525638159953506</v>
      </c>
      <c r="M472" s="6">
        <f>RTD("cqg.rtd", ,"ContractData",A472, "T_CVol",, "T")</f>
        <v>813592.78564300004</v>
      </c>
      <c r="N472" s="8">
        <f xml:space="preserve"> IFERROR(M472/RTD("cqg.rtd",,"StudyData", $A472, "MA", "InputChoice=Vol,MAType=Sim,Period=21", "MA","D","-1","all",,,,"T"),"")</f>
        <v>0.47465058744524896</v>
      </c>
      <c r="O472" s="9">
        <f>IFERROR(D472/RTD("cqg.rtd",,"StudyData","ATR("&amp;A472&amp;",MAType:=Sim,Period:=21)","Bar",, "Close", "D",,,,,,"T"),"")</f>
        <v>-1.1758132459699022</v>
      </c>
      <c r="P472" s="10">
        <f xml:space="preserve"> RTD("cqg.rtd",,"StudyData", $A472, "MA", "InputChoice=Close,MAType=Sim,Period=21", "MA","D",,"all",,,,"T")</f>
        <v>196.569047619</v>
      </c>
      <c r="Q472" s="2">
        <f xml:space="preserve"> RTD("cqg.rtd",,"StudyData",$A472, "StdDev", "InputChoice=Close,Period1=21", "STDDEV","D",,"all",,,,"T")</f>
        <v>7.5287644624999999</v>
      </c>
      <c r="R472" s="2">
        <f t="shared" si="7"/>
        <v>-1.9019120189403858</v>
      </c>
    </row>
    <row r="473" spans="1:18" x14ac:dyDescent="0.3">
      <c r="A473" t="s">
        <v>512</v>
      </c>
      <c r="B473" t="str">
        <f>PROPER(RTD("cqg.rtd", ,"ContractData",A473, "LongDescription",, "T"))</f>
        <v>Verisign, Inc.</v>
      </c>
      <c r="C473" s="2">
        <f>RTD("cqg.rtd", ,"ContractData",A473, "LastTrade",, "T")</f>
        <v>295.51</v>
      </c>
      <c r="D473" s="2">
        <f>RTD("cqg.rtd", ,"ContractData",A473, "NetLastTrade",, "T")</f>
        <v>0.94999999999998863</v>
      </c>
      <c r="E473" s="4">
        <f>IFERROR(RTD("cqg.rtd", ,"ContractData",A473, "PerCentNetLastTrade",, "T")/100,"")</f>
        <v>3.2251493753394896E-3</v>
      </c>
      <c r="F473" s="2">
        <f>RTD("cqg.rtd", ,"ContractData",A473, "Open",, "T")</f>
        <v>292.35000000000002</v>
      </c>
      <c r="G473" s="2">
        <f>RTD("cqg.rtd", ,"ContractData",A473, "High",, "T")</f>
        <v>296.14</v>
      </c>
      <c r="H473" s="2">
        <f>RTD("cqg.rtd", ,"ContractData",A473, "Low",, "T")</f>
        <v>292.12</v>
      </c>
      <c r="I473" s="4">
        <f>IFERROR(RTD("cqg.rtd",,"StudyData",A473, "PCB","BaseType=Index,Index=1", "Close", "W","0","all",,,,"T")/100,"")</f>
        <v>3.2251493753394506E-3</v>
      </c>
      <c r="J473" s="4">
        <f>IFERROR(RTD("cqg.rtd",,"StudyData",A473, "PCB","BaseType=Index,Index=1", "Close", "M","0","all",,,,"T")/100,"")</f>
        <v>1.8929728984208017E-2</v>
      </c>
      <c r="K473" s="4">
        <f>IFERROR(RTD("cqg.rtd",,"StudyData",A473, "PCB","BaseType=Index,Index=1", "Close", "Q","0","all",,,,"T")/100,"")</f>
        <v>0.17470981078072823</v>
      </c>
      <c r="L473" s="4">
        <f>IFERROR(RTD("cqg.rtd",,"StudyData",A473, "PCB","BaseType=Index,Index=1", "Close", "A","0","all",,,,"T")/100,"")</f>
        <v>0.21634081086643331</v>
      </c>
      <c r="M473" s="6">
        <f>RTD("cqg.rtd", ,"ContractData",A473, "T_CVol",, "T")</f>
        <v>135148.17695299999</v>
      </c>
      <c r="N473" s="8">
        <f xml:space="preserve"> IFERROR(M473/RTD("cqg.rtd",,"StudyData", $A473, "MA", "InputChoice=Vol,MAType=Sim,Period=21", "MA","D","-1","all",,,,"T"),"")</f>
        <v>0.16275200865408876</v>
      </c>
      <c r="O473" s="9">
        <f>IFERROR(D473/RTD("cqg.rtd",,"StudyData","ATR("&amp;A473&amp;",MAType:=Sim,Period:=21)","Bar",, "Close", "D",,,,,,"T"),"")</f>
        <v>0.10029157450210961</v>
      </c>
      <c r="P473" s="10">
        <f xml:space="preserve"> RTD("cqg.rtd",,"StudyData", $A473, "MA", "InputChoice=Close,MAType=Sim,Period=21", "MA","D",,"all",,,,"T")</f>
        <v>281.33714285709999</v>
      </c>
      <c r="Q473" s="2">
        <f xml:space="preserve"> RTD("cqg.rtd",,"StudyData",$A473, "StdDev", "InputChoice=Close,Period1=21", "STDDEV","D",,"all",,,,"T")</f>
        <v>11.8417301434</v>
      </c>
      <c r="R473" s="2">
        <f t="shared" si="7"/>
        <v>1.1968569601967545</v>
      </c>
    </row>
    <row r="474" spans="1:18" x14ac:dyDescent="0.3">
      <c r="A474" t="s">
        <v>513</v>
      </c>
      <c r="B474" t="str">
        <f>PROPER(RTD("cqg.rtd", ,"ContractData",A474, "LongDescription",, "T"))</f>
        <v>Vertiv Holdings, Llc</v>
      </c>
      <c r="C474" s="2">
        <f>RTD("cqg.rtd", ,"ContractData",A474, "LastTrade",, "T")</f>
        <v>272.54000000000002</v>
      </c>
      <c r="D474" s="2">
        <f>RTD("cqg.rtd", ,"ContractData",A474, "NetLastTrade",, "T")</f>
        <v>0.1400000000000432</v>
      </c>
      <c r="E474" s="4">
        <f>IFERROR(RTD("cqg.rtd", ,"ContractData",A474, "PerCentNetLastTrade",, "T")/100,"")</f>
        <v>5.1395007342143906E-4</v>
      </c>
      <c r="F474" s="2">
        <f>RTD("cqg.rtd", ,"ContractData",A474, "Open",, "T")</f>
        <v>277.28000000000003</v>
      </c>
      <c r="G474" s="2">
        <f>RTD("cqg.rtd", ,"ContractData",A474, "High",, "T")</f>
        <v>278.68</v>
      </c>
      <c r="H474" s="2">
        <f>RTD("cqg.rtd", ,"ContractData",A474, "Low",, "T")</f>
        <v>267.52</v>
      </c>
      <c r="I474" s="4">
        <f>IFERROR(RTD("cqg.rtd",,"StudyData",A474, "PCB","BaseType=Index,Index=1", "Close", "W","0","all",,,,"T")/100,"")</f>
        <v>5.1395007342159768E-4</v>
      </c>
      <c r="J474" s="4">
        <f>IFERROR(RTD("cqg.rtd",,"StudyData",A474, "PCB","BaseType=Index,Index=1", "Close", "M","0","all",,,,"T")/100,"")</f>
        <v>0.12820300534006718</v>
      </c>
      <c r="K474" s="4">
        <f>IFERROR(RTD("cqg.rtd",,"StudyData",A474, "PCB","BaseType=Index,Index=1", "Close", "Q","0","all",,,,"T")/100,"")</f>
        <v>-0.18601039364434613</v>
      </c>
      <c r="L474" s="4">
        <f>IFERROR(RTD("cqg.rtd",,"StudyData",A474, "PCB","BaseType=Index,Index=1", "Close", "A","0","all",,,,"T")/100,"")</f>
        <v>0.68224183692364693</v>
      </c>
      <c r="M474" s="6">
        <f>RTD("cqg.rtd", ,"ContractData",A474, "T_CVol",, "T")</f>
        <v>1132262.0515999999</v>
      </c>
      <c r="N474" s="8">
        <f xml:space="preserve"> IFERROR(M474/RTD("cqg.rtd",,"StudyData", $A474, "MA", "InputChoice=Vol,MAType=Sim,Period=21", "MA","D","-1","all",,,,"T"),"")</f>
        <v>0.18015773191846657</v>
      </c>
      <c r="O474" s="9">
        <f>IFERROR(D474/RTD("cqg.rtd",,"StudyData","ATR("&amp;A474&amp;",MAType:=Sim,Period:=21)","Bar",, "Close", "D",,,,,,"T"),"")</f>
        <v>7.2612314455710852E-3</v>
      </c>
      <c r="P474" s="10">
        <f xml:space="preserve"> RTD("cqg.rtd",,"StudyData", $A474, "MA", "InputChoice=Close,MAType=Sim,Period=21", "MA","D",,"all",,,,"T")</f>
        <v>279.51047619050001</v>
      </c>
      <c r="Q474" s="2">
        <f xml:space="preserve"> RTD("cqg.rtd",,"StudyData",$A474, "StdDev", "InputChoice=Close,Period1=21", "STDDEV","D",,"all",,,,"T")</f>
        <v>24.061279797400001</v>
      </c>
      <c r="R474" s="2">
        <f t="shared" si="7"/>
        <v>-0.2896968178414685</v>
      </c>
    </row>
    <row r="475" spans="1:18" x14ac:dyDescent="0.3">
      <c r="A475" t="s">
        <v>85</v>
      </c>
      <c r="B475" t="str">
        <f>PROPER(RTD("cqg.rtd", ,"ContractData",A475, "LongDescription",, "T"))</f>
        <v>Vertex Pharmaceutic</v>
      </c>
      <c r="C475" s="2">
        <f>RTD("cqg.rtd", ,"ContractData",A475, "LastTrade",, "T")</f>
        <v>529.04999999999995</v>
      </c>
      <c r="D475" s="2">
        <f>RTD("cqg.rtd", ,"ContractData",A475, "NetLastTrade",, "T")</f>
        <v>32.979999999999961</v>
      </c>
      <c r="E475" s="4">
        <f>IFERROR(RTD("cqg.rtd", ,"ContractData",A475, "PerCentNetLastTrade",, "T")/100,"")</f>
        <v>6.6482552865523015E-2</v>
      </c>
      <c r="F475" s="2">
        <f>RTD("cqg.rtd", ,"ContractData",A475, "Open",, "T")</f>
        <v>539.5</v>
      </c>
      <c r="G475" s="2">
        <f>RTD("cqg.rtd", ,"ContractData",A475, "High",, "T")</f>
        <v>546.16999999999996</v>
      </c>
      <c r="H475" s="2">
        <f>RTD("cqg.rtd", ,"ContractData",A475, "Low",, "T")</f>
        <v>523.9</v>
      </c>
      <c r="I475" s="4">
        <f>IFERROR(RTD("cqg.rtd",,"StudyData",A475, "PCB","BaseType=Index,Index=1", "Close", "W","0","all",,,,"T")/100,"")</f>
        <v>6.6482552865522931E-2</v>
      </c>
      <c r="J475" s="4">
        <f>IFERROR(RTD("cqg.rtd",,"StudyData",A475, "PCB","BaseType=Index,Index=1", "Close", "M","0","all",,,,"T")/100,"")</f>
        <v>0.1088870257807586</v>
      </c>
      <c r="K475" s="4">
        <f>IFERROR(RTD("cqg.rtd",,"StudyData",A475, "PCB","BaseType=Index,Index=1", "Close", "Q","0","all",,,,"T")/100,"")</f>
        <v>6.5065528556761093E-2</v>
      </c>
      <c r="L475" s="4">
        <f>IFERROR(RTD("cqg.rtd",,"StudyData",A475, "PCB","BaseType=Index,Index=1", "Close", "A","0","all",,,,"T")/100,"")</f>
        <v>0.16695341450502899</v>
      </c>
      <c r="M475" s="6">
        <f>RTD("cqg.rtd", ,"ContractData",A475, "T_CVol",, "T")</f>
        <v>1333254.8772209999</v>
      </c>
      <c r="N475" s="8">
        <f xml:space="preserve"> IFERROR(M475/RTD("cqg.rtd",,"StudyData", $A475, "MA", "InputChoice=Vol,MAType=Sim,Period=21", "MA","D","-1","all",,,,"T"),"")</f>
        <v>1.00763920852174</v>
      </c>
      <c r="O475" s="9">
        <f>IFERROR(D475/RTD("cqg.rtd",,"StudyData","ATR("&amp;A475&amp;",MAType:=Sim,Period:=21)","Bar",, "Close", "D",,,,,,"T"),"")</f>
        <v>2.2697866483138309</v>
      </c>
      <c r="P475" s="10">
        <f xml:space="preserve"> RTD("cqg.rtd",,"StudyData", $A475, "MA", "InputChoice=Close,MAType=Sim,Period=21", "MA","D",,"all",,,,"T")</f>
        <v>483.13142857140002</v>
      </c>
      <c r="Q475" s="2">
        <f xml:space="preserve"> RTD("cqg.rtd",,"StudyData",$A475, "StdDev", "InputChoice=Close,Period1=21", "STDDEV","D",,"all",,,,"T")</f>
        <v>11.7950854518</v>
      </c>
      <c r="R475" s="2">
        <f t="shared" si="7"/>
        <v>3.8930257535007926</v>
      </c>
    </row>
    <row r="476" spans="1:18" x14ac:dyDescent="0.3">
      <c r="A476" t="s">
        <v>514</v>
      </c>
      <c r="B476" t="str">
        <f>PROPER(RTD("cqg.rtd", ,"ContractData",A476, "LongDescription",, "T"))</f>
        <v>Vistra Corp.</v>
      </c>
      <c r="C476" s="2">
        <f>RTD("cqg.rtd", ,"ContractData",A476, "LastTrade",, "T")</f>
        <v>143.51</v>
      </c>
      <c r="D476" s="2">
        <f>RTD("cqg.rtd", ,"ContractData",A476, "NetLastTrade",, "T")</f>
        <v>2.9199999999999875</v>
      </c>
      <c r="E476" s="4">
        <f>IFERROR(RTD("cqg.rtd", ,"ContractData",A476, "PerCentNetLastTrade",, "T")/100,"")</f>
        <v>2.0769613770538445E-2</v>
      </c>
      <c r="F476" s="2">
        <f>RTD("cqg.rtd", ,"ContractData",A476, "Open",, "T")</f>
        <v>141.91</v>
      </c>
      <c r="G476" s="2">
        <f>RTD("cqg.rtd", ,"ContractData",A476, "High",, "T")</f>
        <v>144.86000000000001</v>
      </c>
      <c r="H476" s="2">
        <f>RTD("cqg.rtd", ,"ContractData",A476, "Low",, "T")</f>
        <v>141.05000000000001</v>
      </c>
      <c r="I476" s="4">
        <f>IFERROR(RTD("cqg.rtd",,"StudyData",A476, "PCB","BaseType=Index,Index=1", "Close", "W","0","all",,,,"T")/100,"")</f>
        <v>2.0769613770538355E-2</v>
      </c>
      <c r="J476" s="4">
        <f>IFERROR(RTD("cqg.rtd",,"StudyData",A476, "PCB","BaseType=Index,Index=1", "Close", "M","0","all",,,,"T")/100,"")</f>
        <v>-3.1581078345367476E-2</v>
      </c>
      <c r="K476" s="4">
        <f>IFERROR(RTD("cqg.rtd",,"StudyData",A476, "PCB","BaseType=Index,Index=1", "Close", "Q","0","all",,,,"T")/100,"")</f>
        <v>-9.5316144487171447E-2</v>
      </c>
      <c r="L476" s="4">
        <f>IFERROR(RTD("cqg.rtd",,"StudyData",A476, "PCB","BaseType=Index,Index=1", "Close", "A","0","all",,,,"T")/100,"")</f>
        <v>-0.11045682762040551</v>
      </c>
      <c r="M476" s="6">
        <f>RTD("cqg.rtd", ,"ContractData",A476, "T_CVol",, "T")</f>
        <v>1688146.5196779999</v>
      </c>
      <c r="N476" s="8">
        <f xml:space="preserve"> IFERROR(M476/RTD("cqg.rtd",,"StudyData", $A476, "MA", "InputChoice=Vol,MAType=Sim,Period=21", "MA","D","-1","all",,,,"T"),"")</f>
        <v>0.34334871899060804</v>
      </c>
      <c r="O476" s="9">
        <f>IFERROR(D476/RTD("cqg.rtd",,"StudyData","ATR("&amp;A476&amp;",MAType:=Sim,Period:=21)","Bar",, "Close", "D",,,,,,"T"),"")</f>
        <v>0.37615016562177161</v>
      </c>
      <c r="P476" s="10">
        <f xml:space="preserve"> RTD("cqg.rtd",,"StudyData", $A476, "MA", "InputChoice=Close,MAType=Sim,Period=21", "MA","D",,"all",,,,"T")</f>
        <v>153.08428571429999</v>
      </c>
      <c r="Q476" s="2">
        <f xml:space="preserve"> RTD("cqg.rtd",,"StudyData",$A476, "StdDev", "InputChoice=Close,Period1=21", "STDDEV","D",,"all",,,,"T")</f>
        <v>8.7207189368000009</v>
      </c>
      <c r="R476" s="2">
        <f t="shared" si="7"/>
        <v>-1.097878028599006</v>
      </c>
    </row>
    <row r="477" spans="1:18" x14ac:dyDescent="0.3">
      <c r="A477" t="s">
        <v>515</v>
      </c>
      <c r="B477" t="str">
        <f>PROPER(RTD("cqg.rtd", ,"ContractData",A477, "LongDescription",, "T"))</f>
        <v>Ventas Inc</v>
      </c>
      <c r="C477" s="2">
        <f>RTD("cqg.rtd", ,"ContractData",A477, "LastTrade",, "T")</f>
        <v>92.54</v>
      </c>
      <c r="D477" s="2">
        <f>RTD("cqg.rtd", ,"ContractData",A477, "NetLastTrade",, "T")</f>
        <v>-0.81999999999999318</v>
      </c>
      <c r="E477" s="4">
        <f>IFERROR(RTD("cqg.rtd", ,"ContractData",A477, "PerCentNetLastTrade",, "T")/100,"")</f>
        <v>-8.7832047986289626E-3</v>
      </c>
      <c r="F477" s="2">
        <f>RTD("cqg.rtd", ,"ContractData",A477, "Open",, "T")</f>
        <v>92</v>
      </c>
      <c r="G477" s="2">
        <f>RTD("cqg.rtd", ,"ContractData",A477, "High",, "T")</f>
        <v>92.97</v>
      </c>
      <c r="H477" s="2">
        <f>RTD("cqg.rtd", ,"ContractData",A477, "Low",, "T")</f>
        <v>91.79</v>
      </c>
      <c r="I477" s="4">
        <f>IFERROR(RTD("cqg.rtd",,"StudyData",A477, "PCB","BaseType=Index,Index=1", "Close", "W","0","all",,,,"T")/100,"")</f>
        <v>-8.7832047986288898E-3</v>
      </c>
      <c r="J477" s="4">
        <f>IFERROR(RTD("cqg.rtd",,"StudyData",A477, "PCB","BaseType=Index,Index=1", "Close", "M","0","all",,,,"T")/100,"")</f>
        <v>-1.0373222115281775E-2</v>
      </c>
      <c r="K477" s="4">
        <f>IFERROR(RTD("cqg.rtd",,"StudyData",A477, "PCB","BaseType=Index,Index=1", "Close", "Q","0","all",,,,"T")/100,"")</f>
        <v>4.2117117117117214E-2</v>
      </c>
      <c r="L477" s="4">
        <f>IFERROR(RTD("cqg.rtd",,"StudyData",A477, "PCB","BaseType=Index,Index=1", "Close", "A","0","all",,,,"T")/100,"")</f>
        <v>0.19591625743086083</v>
      </c>
      <c r="M477" s="6">
        <f>RTD("cqg.rtd", ,"ContractData",A477, "T_CVol",, "T")</f>
        <v>475368.77942099998</v>
      </c>
      <c r="N477" s="8">
        <f xml:space="preserve"> IFERROR(M477/RTD("cqg.rtd",,"StudyData", $A477, "MA", "InputChoice=Vol,MAType=Sim,Period=21", "MA","D","-1","all",,,,"T"),"")</f>
        <v>0.1423074043414585</v>
      </c>
      <c r="O477" s="9">
        <f>IFERROR(D477/RTD("cqg.rtd",,"StudyData","ATR("&amp;A477&amp;",MAType:=Sim,Period:=21)","Bar",, "Close", "D",,,,,,"T"),"")</f>
        <v>-0.33804475854144622</v>
      </c>
      <c r="P477" s="10">
        <f xml:space="preserve"> RTD("cqg.rtd",,"StudyData", $A477, "MA", "InputChoice=Close,MAType=Sim,Period=21", "MA","D",,"all",,,,"T")</f>
        <v>94.8180952381</v>
      </c>
      <c r="Q477" s="2">
        <f xml:space="preserve"> RTD("cqg.rtd",,"StudyData",$A477, "StdDev", "InputChoice=Close,Period1=21", "STDDEV","D",,"all",,,,"T")</f>
        <v>2.9874525205000002</v>
      </c>
      <c r="R477" s="2">
        <f t="shared" si="7"/>
        <v>-0.7625544581772018</v>
      </c>
    </row>
    <row r="478" spans="1:18" x14ac:dyDescent="0.3">
      <c r="A478" t="s">
        <v>516</v>
      </c>
      <c r="B478" t="str">
        <f>PROPER(RTD("cqg.rtd", ,"ContractData",A478, "LongDescription",, "T"))</f>
        <v>Viatris Inc. Cmn Stk</v>
      </c>
      <c r="C478" s="2">
        <f>RTD("cqg.rtd", ,"ContractData",A478, "LastTrade",, "T")</f>
        <v>16.260000000000002</v>
      </c>
      <c r="D478" s="2">
        <f>RTD("cqg.rtd", ,"ContractData",A478, "NetLastTrade",, "T")</f>
        <v>-0.16999999999999815</v>
      </c>
      <c r="E478" s="4">
        <f>IFERROR(RTD("cqg.rtd", ,"ContractData",A478, "PerCentNetLastTrade",, "T")/100,"")</f>
        <v>-1.0346926354230066E-2</v>
      </c>
      <c r="F478" s="2">
        <f>RTD("cqg.rtd", ,"ContractData",A478, "Open",, "T")</f>
        <v>16.3</v>
      </c>
      <c r="G478" s="2">
        <f>RTD("cqg.rtd", ,"ContractData",A478, "High",, "T")</f>
        <v>16.71</v>
      </c>
      <c r="H478" s="2">
        <f>RTD("cqg.rtd", ,"ContractData",A478, "Low",, "T")</f>
        <v>16.13</v>
      </c>
      <c r="I478" s="4">
        <f>IFERROR(RTD("cqg.rtd",,"StudyData",A478, "PCB","BaseType=Index,Index=1", "Close", "W","0","all",,,,"T")/100,"")</f>
        <v>-1.0346926354229955E-2</v>
      </c>
      <c r="J478" s="4">
        <f>IFERROR(RTD("cqg.rtd",,"StudyData",A478, "PCB","BaseType=Index,Index=1", "Close", "M","0","all",,,,"T")/100,"")</f>
        <v>-7.4031890660592084E-2</v>
      </c>
      <c r="K478" s="4">
        <f>IFERROR(RTD("cqg.rtd",,"StudyData",A478, "PCB","BaseType=Index,Index=1", "Close", "Q","0","all",,,,"T")/100,"")</f>
        <v>2.392947103274564E-2</v>
      </c>
      <c r="L478" s="4">
        <f>IFERROR(RTD("cqg.rtd",,"StudyData",A478, "PCB","BaseType=Index,Index=1", "Close", "A","0","all",,,,"T")/100,"")</f>
        <v>0.30602409638554218</v>
      </c>
      <c r="M478" s="6">
        <f>RTD("cqg.rtd", ,"ContractData",A478, "T_CVol",, "T")</f>
        <v>3421395.194627</v>
      </c>
      <c r="N478" s="8">
        <f xml:space="preserve"> IFERROR(M478/RTD("cqg.rtd",,"StudyData", $A478, "MA", "InputChoice=Vol,MAType=Sim,Period=21", "MA","D","-1","all",,,,"T"),"")</f>
        <v>0.34180614273952969</v>
      </c>
      <c r="O478" s="9">
        <f>IFERROR(D478/RTD("cqg.rtd",,"StudyData","ATR("&amp;A478&amp;",MAType:=Sim,Period:=21)","Bar",, "Close", "D",,,,,,"T"),"")</f>
        <v>-0.30408858605656303</v>
      </c>
      <c r="P478" s="10">
        <f xml:space="preserve"> RTD("cqg.rtd",,"StudyData", $A478, "MA", "InputChoice=Close,MAType=Sim,Period=21", "MA","D",,"all",,,,"T")</f>
        <v>17.176190476199999</v>
      </c>
      <c r="Q478" s="2">
        <f xml:space="preserve"> RTD("cqg.rtd",,"StudyData",$A478, "StdDev", "InputChoice=Close,Period1=21", "STDDEV","D",,"all",,,,"T")</f>
        <v>0.5504152215</v>
      </c>
      <c r="R478" s="2">
        <f t="shared" si="7"/>
        <v>-1.6645442211848369</v>
      </c>
    </row>
    <row r="479" spans="1:18" x14ac:dyDescent="0.3">
      <c r="A479" t="s">
        <v>517</v>
      </c>
      <c r="B479" t="str">
        <f>PROPER(RTD("cqg.rtd", ,"ContractData",A479, "LongDescription",, "T"))</f>
        <v>Verizon Communications</v>
      </c>
      <c r="C479" s="2">
        <f>RTD("cqg.rtd", ,"ContractData",A479, "LastTrade",, "T")</f>
        <v>46.77</v>
      </c>
      <c r="D479" s="2">
        <f>RTD("cqg.rtd", ,"ContractData",A479, "NetLastTrade",, "T")</f>
        <v>-0.28999999999999915</v>
      </c>
      <c r="E479" s="4">
        <f>IFERROR(RTD("cqg.rtd", ,"ContractData",A479, "PerCentNetLastTrade",, "T")/100,"")</f>
        <v>-6.162345941351466E-3</v>
      </c>
      <c r="F479" s="2">
        <f>RTD("cqg.rtd", ,"ContractData",A479, "Open",, "T")</f>
        <v>46.730000000000004</v>
      </c>
      <c r="G479" s="2">
        <f>RTD("cqg.rtd", ,"ContractData",A479, "High",, "T")</f>
        <v>46.82</v>
      </c>
      <c r="H479" s="2">
        <f>RTD("cqg.rtd", ,"ContractData",A479, "Low",, "T")</f>
        <v>46.09</v>
      </c>
      <c r="I479" s="4">
        <f>IFERROR(RTD("cqg.rtd",,"StudyData",A479, "PCB","BaseType=Index,Index=1", "Close", "W","0","all",,,,"T")/100,"")</f>
        <v>-6.1623459413514478E-3</v>
      </c>
      <c r="J479" s="4">
        <f>IFERROR(RTD("cqg.rtd",,"StudyData",A479, "PCB","BaseType=Index,Index=1", "Close", "M","0","all",,,,"T")/100,"")</f>
        <v>-8.5451826532790306E-4</v>
      </c>
      <c r="K479" s="4">
        <f>IFERROR(RTD("cqg.rtd",,"StudyData",A479, "PCB","BaseType=Index,Index=1", "Close", "Q","0","all",,,,"T")/100,"")</f>
        <v>0.10462919225318845</v>
      </c>
      <c r="L479" s="4">
        <f>IFERROR(RTD("cqg.rtd",,"StudyData",A479, "PCB","BaseType=Index,Index=1", "Close", "A","0","all",,,,"T")/100,"")</f>
        <v>0.14829364105082246</v>
      </c>
      <c r="M479" s="6">
        <f>RTD("cqg.rtd", ,"ContractData",A479, "T_CVol",, "T")</f>
        <v>5554008.2689169999</v>
      </c>
      <c r="N479" s="8">
        <f xml:space="preserve"> IFERROR(M479/RTD("cqg.rtd",,"StudyData", $A479, "MA", "InputChoice=Vol,MAType=Sim,Period=21", "MA","D","-1","all",,,,"T"),"")</f>
        <v>0.20628447543401865</v>
      </c>
      <c r="O479" s="9">
        <f>IFERROR(D479/RTD("cqg.rtd",,"StudyData","ATR("&amp;A479&amp;",MAType:=Sim,Period:=21)","Bar",, "Close", "D",,,,,,"T"),"")</f>
        <v>-0.21993499457811558</v>
      </c>
      <c r="P479" s="10">
        <f xml:space="preserve"> RTD("cqg.rtd",,"StudyData", $A479, "MA", "InputChoice=Close,MAType=Sim,Period=21", "MA","D",,"all",,,,"T")</f>
        <v>45.4476190476</v>
      </c>
      <c r="Q479" s="2">
        <f xml:space="preserve"> RTD("cqg.rtd",,"StudyData",$A479, "StdDev", "InputChoice=Close,Period1=21", "STDDEV","D",,"all",,,,"T")</f>
        <v>1.8343674264000001</v>
      </c>
      <c r="R479" s="2">
        <f t="shared" si="7"/>
        <v>0.72089208157997808</v>
      </c>
    </row>
    <row r="480" spans="1:18" x14ac:dyDescent="0.3">
      <c r="A480" t="s">
        <v>518</v>
      </c>
      <c r="B480" t="str">
        <f>PROPER(RTD("cqg.rtd", ,"ContractData",A480, "LongDescription",, "T"))</f>
        <v>Westinghouse Air Brake Co</v>
      </c>
      <c r="C480" s="2">
        <f>RTD("cqg.rtd", ,"ContractData",A480, "LastTrade",, "T")</f>
        <v>291.38</v>
      </c>
      <c r="D480" s="2">
        <f>RTD("cqg.rtd", ,"ContractData",A480, "NetLastTrade",, "T")</f>
        <v>-0.43000000000000682</v>
      </c>
      <c r="E480" s="4">
        <f>IFERROR(RTD("cqg.rtd", ,"ContractData",A480, "PerCentNetLastTrade",, "T")/100,"")</f>
        <v>-1.4735615640313904E-3</v>
      </c>
      <c r="F480" s="2">
        <f>RTD("cqg.rtd", ,"ContractData",A480, "Open",, "T")</f>
        <v>292.38</v>
      </c>
      <c r="G480" s="2">
        <f>RTD("cqg.rtd", ,"ContractData",A480, "High",, "T")</f>
        <v>292.72000000000003</v>
      </c>
      <c r="H480" s="2">
        <f>RTD("cqg.rtd", ,"ContractData",A480, "Low",, "T")</f>
        <v>290.51</v>
      </c>
      <c r="I480" s="4">
        <f>IFERROR(RTD("cqg.rtd",,"StudyData",A480, "PCB","BaseType=Index,Index=1", "Close", "W","0","all",,,,"T")/100,"")</f>
        <v>-1.4735615640314138E-3</v>
      </c>
      <c r="J480" s="4">
        <f>IFERROR(RTD("cqg.rtd",,"StudyData",A480, "PCB","BaseType=Index,Index=1", "Close", "M","0","all",,,,"T")/100,"")</f>
        <v>1.787801691535384E-3</v>
      </c>
      <c r="K480" s="4">
        <f>IFERROR(RTD("cqg.rtd",,"StudyData",A480, "PCB","BaseType=Index,Index=1", "Close", "Q","0","all",,,,"T")/100,"")</f>
        <v>8.0786350148367839E-2</v>
      </c>
      <c r="L480" s="4">
        <f>IFERROR(RTD("cqg.rtd",,"StudyData",A480, "PCB","BaseType=Index,Index=1", "Close", "A","0","all",,,,"T")/100,"")</f>
        <v>0.36509721246193477</v>
      </c>
      <c r="M480" s="6">
        <f>RTD("cqg.rtd", ,"ContractData",A480, "T_CVol",, "T")</f>
        <v>105765.519825</v>
      </c>
      <c r="N480" s="8">
        <f xml:space="preserve"> IFERROR(M480/RTD("cqg.rtd",,"StudyData", $A480, "MA", "InputChoice=Vol,MAType=Sim,Period=21", "MA","D","-1","all",,,,"T"),"")</f>
        <v>9.8217458845325317E-2</v>
      </c>
      <c r="O480" s="9">
        <f>IFERROR(D480/RTD("cqg.rtd",,"StudyData","ATR("&amp;A480&amp;",MAType:=Sim,Period:=21)","Bar",, "Close", "D",,,,,,"T"),"")</f>
        <v>-5.317708026611806E-2</v>
      </c>
      <c r="P480" s="10">
        <f xml:space="preserve"> RTD("cqg.rtd",,"StudyData", $A480, "MA", "InputChoice=Close,MAType=Sim,Period=21", "MA","D",,"all",,,,"T")</f>
        <v>284.4033333333</v>
      </c>
      <c r="Q480" s="2">
        <f xml:space="preserve"> RTD("cqg.rtd",,"StudyData",$A480, "StdDev", "InputChoice=Close,Period1=21", "STDDEV","D",,"all",,,,"T")</f>
        <v>16.735844148599998</v>
      </c>
      <c r="R480" s="2">
        <f t="shared" si="7"/>
        <v>0.41686972014994633</v>
      </c>
    </row>
    <row r="481" spans="1:18" x14ac:dyDescent="0.3">
      <c r="A481" t="s">
        <v>519</v>
      </c>
      <c r="B481" t="str">
        <f>PROPER(RTD("cqg.rtd", ,"ContractData",A481, "LongDescription",, "T"))</f>
        <v>Waters Corporation</v>
      </c>
      <c r="C481" s="2">
        <f>RTD("cqg.rtd", ,"ContractData",A481, "LastTrade",, "T")</f>
        <v>411.09000000000003</v>
      </c>
      <c r="D481" s="2">
        <f>RTD("cqg.rtd", ,"ContractData",A481, "NetLastTrade",, "T")</f>
        <v>4.2300000000000182</v>
      </c>
      <c r="E481" s="4">
        <f>IFERROR(RTD("cqg.rtd", ,"ContractData",A481, "PerCentNetLastTrade",, "T")/100,"")</f>
        <v>1.0396696652411148E-2</v>
      </c>
      <c r="F481" s="2">
        <f>RTD("cqg.rtd", ,"ContractData",A481, "Open",, "T")</f>
        <v>405.77</v>
      </c>
      <c r="G481" s="2">
        <f>RTD("cqg.rtd", ,"ContractData",A481, "High",, "T")</f>
        <v>413.34000000000003</v>
      </c>
      <c r="H481" s="2">
        <f>RTD("cqg.rtd", ,"ContractData",A481, "Low",, "T")</f>
        <v>402.63</v>
      </c>
      <c r="I481" s="4">
        <f>IFERROR(RTD("cqg.rtd",,"StudyData",A481, "PCB","BaseType=Index,Index=1", "Close", "W","0","all",,,,"T")/100,"")</f>
        <v>1.0396696652411193E-2</v>
      </c>
      <c r="J481" s="4">
        <f>IFERROR(RTD("cqg.rtd",,"StudyData",A481, "PCB","BaseType=Index,Index=1", "Close", "M","0","all",,,,"T")/100,"")</f>
        <v>8.9528504412817136E-2</v>
      </c>
      <c r="K481" s="4">
        <f>IFERROR(RTD("cqg.rtd",,"StudyData",A481, "PCB","BaseType=Index,Index=1", "Close", "Q","0","all",,,,"T")/100,"")</f>
        <v>9.6123080204778194E-2</v>
      </c>
      <c r="L481" s="4">
        <f>IFERROR(RTD("cqg.rtd",,"StudyData",A481, "PCB","BaseType=Index,Index=1", "Close", "A","0","all",,,,"T")/100,"")</f>
        <v>8.2299976305189301E-2</v>
      </c>
      <c r="M481" s="6">
        <f>RTD("cqg.rtd", ,"ContractData",A481, "T_CVol",, "T")</f>
        <v>250953.115559</v>
      </c>
      <c r="N481" s="8">
        <f xml:space="preserve"> IFERROR(M481/RTD("cqg.rtd",,"StudyData", $A481, "MA", "InputChoice=Vol,MAType=Sim,Period=21", "MA","D","-1","all",,,,"T"),"")</f>
        <v>0.27967096652979989</v>
      </c>
      <c r="O481" s="9">
        <f>IFERROR(D481/RTD("cqg.rtd",,"StudyData","ATR("&amp;A481&amp;",MAType:=Sim,Period:=21)","Bar",, "Close", "D",,,,,,"T"),"")</f>
        <v>0.32610132158662275</v>
      </c>
      <c r="P481" s="10">
        <f xml:space="preserve"> RTD("cqg.rtd",,"StudyData", $A481, "MA", "InputChoice=Close,MAType=Sim,Period=21", "MA","D",,"all",,,,"T")</f>
        <v>381.20761904760002</v>
      </c>
      <c r="Q481" s="2">
        <f xml:space="preserve"> RTD("cqg.rtd",,"StudyData",$A481, "StdDev", "InputChoice=Close,Period1=21", "STDDEV","D",,"all",,,,"T")</f>
        <v>13.4860657911</v>
      </c>
      <c r="R481" s="2">
        <f t="shared" si="7"/>
        <v>2.2157967649928421</v>
      </c>
    </row>
    <row r="482" spans="1:18" x14ac:dyDescent="0.3">
      <c r="A482" t="s">
        <v>86</v>
      </c>
      <c r="B482" t="str">
        <f>PROPER(RTD("cqg.rtd", ,"ContractData",A482, "LongDescription",, "T"))</f>
        <v>Wrnr Brs Ds Cm Wi</v>
      </c>
      <c r="C482" s="2">
        <f>RTD("cqg.rtd", ,"ContractData",A482, "LastTrade",, "T")</f>
        <v>27.02</v>
      </c>
      <c r="D482" s="2">
        <f>RTD("cqg.rtd", ,"ContractData",A482, "NetLastTrade",, "T")</f>
        <v>0.23999999999999844</v>
      </c>
      <c r="E482" s="4">
        <f>IFERROR(RTD("cqg.rtd", ,"ContractData",A482, "PerCentNetLastTrade",, "T")/100,"")</f>
        <v>8.9619118745332335E-3</v>
      </c>
      <c r="F482" s="2">
        <f>RTD("cqg.rtd", ,"ContractData",A482, "Open",, "T")</f>
        <v>26.77</v>
      </c>
      <c r="G482" s="2">
        <f>RTD("cqg.rtd", ,"ContractData",A482, "High",, "T")</f>
        <v>27.03</v>
      </c>
      <c r="H482" s="2">
        <f>RTD("cqg.rtd", ,"ContractData",A482, "Low",, "T")</f>
        <v>26.6</v>
      </c>
      <c r="I482" s="4">
        <f>IFERROR(RTD("cqg.rtd",,"StudyData",A482, "PCB","BaseType=Index,Index=1", "Close", "W","0","all",,,,"T")/100,"")</f>
        <v>8.9619118745331745E-3</v>
      </c>
      <c r="J482" s="4">
        <f>IFERROR(RTD("cqg.rtd",,"StudyData",A482, "PCB","BaseType=Index,Index=1", "Close", "M","0","all",,,,"T")/100,"")</f>
        <v>2.7376425855513267E-2</v>
      </c>
      <c r="K482" s="4">
        <f>IFERROR(RTD("cqg.rtd",,"StudyData",A482, "PCB","BaseType=Index,Index=1", "Close", "Q","0","all",,,,"T")/100,"")</f>
        <v>1.350337584396097E-2</v>
      </c>
      <c r="L482" s="4">
        <f>IFERROR(RTD("cqg.rtd",,"StudyData",A482, "PCB","BaseType=Index,Index=1", "Close", "A","0","all",,,,"T")/100,"")</f>
        <v>-6.2456627342123545E-2</v>
      </c>
      <c r="M482" s="6">
        <f>RTD("cqg.rtd", ,"ContractData",A482, "T_CVol",, "T")</f>
        <v>4935691.476605</v>
      </c>
      <c r="N482" s="8">
        <f xml:space="preserve"> IFERROR(M482/RTD("cqg.rtd",,"StudyData", $A482, "MA", "InputChoice=Vol,MAType=Sim,Period=21", "MA","D","-1","all",,,,"T"),"")</f>
        <v>0.19463828346991988</v>
      </c>
      <c r="O482" s="9">
        <f>IFERROR(D482/RTD("cqg.rtd",,"StudyData","ATR("&amp;A482&amp;",MAType:=Sim,Period:=21)","Bar",, "Close", "D",,,,,,"T"),"")</f>
        <v>0.40191387562692898</v>
      </c>
      <c r="P482" s="10">
        <f xml:space="preserve"> RTD("cqg.rtd",,"StudyData", $A482, "MA", "InputChoice=Close,MAType=Sim,Period=21", "MA","D",,"all",,,,"T")</f>
        <v>26.267142857100001</v>
      </c>
      <c r="Q482" s="2">
        <f xml:space="preserve"> RTD("cqg.rtd",,"StudyData",$A482, "StdDev", "InputChoice=Close,Period1=21", "STDDEV","D",,"all",,,,"T")</f>
        <v>0.65730432800000005</v>
      </c>
      <c r="R482" s="2">
        <f t="shared" si="7"/>
        <v>1.1453707374645463</v>
      </c>
    </row>
    <row r="483" spans="1:18" x14ac:dyDescent="0.3">
      <c r="A483" t="s">
        <v>87</v>
      </c>
      <c r="B483" t="str">
        <f>PROPER(RTD("cqg.rtd", ,"ContractData",A483, "LongDescription",, "T"))</f>
        <v>Workday Inc Cl A</v>
      </c>
      <c r="C483" s="2">
        <f>RTD("cqg.rtd", ,"ContractData",A483, "LastTrade",, "T")</f>
        <v>182.56</v>
      </c>
      <c r="D483" s="2">
        <f>RTD("cqg.rtd", ,"ContractData",A483, "NetLastTrade",, "T")</f>
        <v>2.9199999999999875</v>
      </c>
      <c r="E483" s="4">
        <f>IFERROR(RTD("cqg.rtd", ,"ContractData",A483, "PerCentNetLastTrade",, "T")/100,"")</f>
        <v>1.625473168559341E-2</v>
      </c>
      <c r="F483" s="2">
        <f>RTD("cqg.rtd", ,"ContractData",A483, "Open",, "T")</f>
        <v>176.98</v>
      </c>
      <c r="G483" s="2">
        <f>RTD("cqg.rtd", ,"ContractData",A483, "High",, "T")</f>
        <v>182.91</v>
      </c>
      <c r="H483" s="2">
        <f>RTD("cqg.rtd", ,"ContractData",A483, "Low",, "T")</f>
        <v>176.20000000000002</v>
      </c>
      <c r="I483" s="4">
        <f>IFERROR(RTD("cqg.rtd",,"StudyData",A483, "PCB","BaseType=Index,Index=1", "Close", "W","0","all",,,,"T")/100,"")</f>
        <v>1.6254731685593337E-2</v>
      </c>
      <c r="J483" s="4">
        <f>IFERROR(RTD("cqg.rtd",,"StudyData",A483, "PCB","BaseType=Index,Index=1", "Close", "M","0","all",,,,"T")/100,"")</f>
        <v>0.13858051640264438</v>
      </c>
      <c r="K483" s="4">
        <f>IFERROR(RTD("cqg.rtd",,"StudyData",A483, "PCB","BaseType=Index,Index=1", "Close", "Q","0","all",,,,"T")/100,"")</f>
        <v>0.49125959810488484</v>
      </c>
      <c r="L483" s="4">
        <f>IFERROR(RTD("cqg.rtd",,"StudyData",A483, "PCB","BaseType=Index,Index=1", "Close", "A","0","all",,,,"T")/100,"")</f>
        <v>-0.15001396778098519</v>
      </c>
      <c r="M483" s="6">
        <f>RTD("cqg.rtd", ,"ContractData",A483, "T_CVol",, "T")</f>
        <v>803359.09669300006</v>
      </c>
      <c r="N483" s="8">
        <f xml:space="preserve"> IFERROR(M483/RTD("cqg.rtd",,"StudyData", $A483, "MA", "InputChoice=Vol,MAType=Sim,Period=21", "MA","D","-1","all",,,,"T"),"")</f>
        <v>0.18670633010504881</v>
      </c>
      <c r="O483" s="9">
        <f>IFERROR(D483/RTD("cqg.rtd",,"StudyData","ATR("&amp;A483&amp;",MAType:=Sim,Period:=21)","Bar",, "Close", "D",,,,,,"T"),"")</f>
        <v>0.29781447304400915</v>
      </c>
      <c r="P483" s="10">
        <f xml:space="preserve"> RTD("cqg.rtd",,"StudyData", $A483, "MA", "InputChoice=Close,MAType=Sim,Period=21", "MA","D",,"all",,,,"T")</f>
        <v>153.99142857140001</v>
      </c>
      <c r="Q483" s="2">
        <f xml:space="preserve"> RTD("cqg.rtd",,"StudyData",$A483, "StdDev", "InputChoice=Close,Period1=21", "STDDEV","D",,"all",,,,"T")</f>
        <v>15.523127840700001</v>
      </c>
      <c r="R483" s="2">
        <f t="shared" si="7"/>
        <v>1.8403875637547877</v>
      </c>
    </row>
    <row r="484" spans="1:18" x14ac:dyDescent="0.3">
      <c r="A484" t="s">
        <v>88</v>
      </c>
      <c r="B484" t="str">
        <f>PROPER(RTD("cqg.rtd", ,"ContractData",A484, "LongDescription",, "T"))</f>
        <v>Western Digital Cp</v>
      </c>
      <c r="C484" s="2">
        <f>RTD("cqg.rtd", ,"ContractData",A484, "LastTrade",, "T")</f>
        <v>445.04</v>
      </c>
      <c r="D484" s="2">
        <f>RTD("cqg.rtd", ,"ContractData",A484, "NetLastTrade",, "T")</f>
        <v>10.740000000000009</v>
      </c>
      <c r="E484" s="4">
        <f>IFERROR(RTD("cqg.rtd", ,"ContractData",A484, "PerCentNetLastTrade",, "T")/100,"")</f>
        <v>2.4729449689154963E-2</v>
      </c>
      <c r="F484" s="2">
        <f>RTD("cqg.rtd", ,"ContractData",A484, "Open",, "T")</f>
        <v>434.62</v>
      </c>
      <c r="G484" s="2">
        <f>RTD("cqg.rtd", ,"ContractData",A484, "High",, "T")</f>
        <v>452.7</v>
      </c>
      <c r="H484" s="2">
        <f>RTD("cqg.rtd", ,"ContractData",A484, "Low",, "T")</f>
        <v>424.38</v>
      </c>
      <c r="I484" s="4">
        <f>IFERROR(RTD("cqg.rtd",,"StudyData",A484, "PCB","BaseType=Index,Index=1", "Close", "W","0","all",,,,"T")/100,"")</f>
        <v>2.472944968915498E-2</v>
      </c>
      <c r="J484" s="4">
        <f>IFERROR(RTD("cqg.rtd",,"StudyData",A484, "PCB","BaseType=Index,Index=1", "Close", "M","0","all",,,,"T")/100,"")</f>
        <v>-0.18317304162689965</v>
      </c>
      <c r="K484" s="4">
        <f>IFERROR(RTD("cqg.rtd",,"StudyData",A484, "PCB","BaseType=Index,Index=1", "Close", "Q","0","all",,,,"T")/100,"")</f>
        <v>-0.30323146292585174</v>
      </c>
      <c r="L484" s="4">
        <f>IFERROR(RTD("cqg.rtd",,"StudyData",A484, "PCB","BaseType=Index,Index=1", "Close", "A","0","all",,,,"T")/100,"")</f>
        <v>1.5833865443780111</v>
      </c>
      <c r="M484" s="6">
        <f>RTD("cqg.rtd", ,"ContractData",A484, "T_CVol",, "T")</f>
        <v>3202957.0813210001</v>
      </c>
      <c r="N484" s="8">
        <f xml:space="preserve"> IFERROR(M484/RTD("cqg.rtd",,"StudyData", $A484, "MA", "InputChoice=Vol,MAType=Sim,Period=21", "MA","D","-1","all",,,,"T"),"")</f>
        <v>0.39225915080549562</v>
      </c>
      <c r="O484" s="9">
        <f>IFERROR(D484/RTD("cqg.rtd",,"StudyData","ATR("&amp;A484&amp;",MAType:=Sim,Period:=21)","Bar",, "Close", "D",,,,,,"T"),"")</f>
        <v>0.20586919811985402</v>
      </c>
      <c r="P484" s="10">
        <f xml:space="preserve"> RTD("cqg.rtd",,"StudyData", $A484, "MA", "InputChoice=Close,MAType=Sim,Period=21", "MA","D",,"all",,,,"T")</f>
        <v>508.30857142859998</v>
      </c>
      <c r="Q484" s="2">
        <f xml:space="preserve"> RTD("cqg.rtd",,"StudyData",$A484, "StdDev", "InputChoice=Close,Period1=21", "STDDEV","D",,"all",,,,"T")</f>
        <v>41.399810821499997</v>
      </c>
      <c r="R484" s="2">
        <f t="shared" si="7"/>
        <v>-1.5282333463162334</v>
      </c>
    </row>
    <row r="485" spans="1:18" x14ac:dyDescent="0.3">
      <c r="A485" t="s">
        <v>520</v>
      </c>
      <c r="B485" t="str">
        <f>PROPER(RTD("cqg.rtd", ,"ContractData",A485, "LongDescription",, "T"))</f>
        <v>Wisconsin Energy Corp</v>
      </c>
      <c r="C485" s="2">
        <f>RTD("cqg.rtd", ,"ContractData",A485, "LastTrade",, "T")</f>
        <v>106.08</v>
      </c>
      <c r="D485" s="2">
        <f>RTD("cqg.rtd", ,"ContractData",A485, "NetLastTrade",, "T")</f>
        <v>-1.5499999999999972</v>
      </c>
      <c r="E485" s="4">
        <f>IFERROR(RTD("cqg.rtd", ,"ContractData",A485, "PerCentNetLastTrade",, "T")/100,"")</f>
        <v>-1.440118925950014E-2</v>
      </c>
      <c r="F485" s="2">
        <f>RTD("cqg.rtd", ,"ContractData",A485, "Open",, "T")</f>
        <v>107.08</v>
      </c>
      <c r="G485" s="2">
        <f>RTD("cqg.rtd", ,"ContractData",A485, "High",, "T")</f>
        <v>107.45</v>
      </c>
      <c r="H485" s="2">
        <f>RTD("cqg.rtd", ,"ContractData",A485, "Low",, "T")</f>
        <v>105.91</v>
      </c>
      <c r="I485" s="4">
        <f>IFERROR(RTD("cqg.rtd",,"StudyData",A485, "PCB","BaseType=Index,Index=1", "Close", "W","0","all",,,,"T")/100,"")</f>
        <v>-1.4401189259500114E-2</v>
      </c>
      <c r="J485" s="4">
        <f>IFERROR(RTD("cqg.rtd",,"StudyData",A485, "PCB","BaseType=Index,Index=1", "Close", "M","0","all",,,,"T")/100,"")</f>
        <v>-3.0524584171083929E-2</v>
      </c>
      <c r="K485" s="4">
        <f>IFERROR(RTD("cqg.rtd",,"StudyData",A485, "PCB","BaseType=Index,Index=1", "Close", "Q","0","all",,,,"T")/100,"")</f>
        <v>-9.1547486511946552E-2</v>
      </c>
      <c r="L485" s="4">
        <f>IFERROR(RTD("cqg.rtd",,"StudyData",A485, "PCB","BaseType=Index,Index=1", "Close", "A","0","all",,,,"T")/100,"")</f>
        <v>5.8790062582968925E-3</v>
      </c>
      <c r="M485" s="6">
        <f>RTD("cqg.rtd", ,"ContractData",A485, "T_CVol",, "T")</f>
        <v>496544.92742000002</v>
      </c>
      <c r="N485" s="8">
        <f xml:space="preserve"> IFERROR(M485/RTD("cqg.rtd",,"StudyData", $A485, "MA", "InputChoice=Vol,MAType=Sim,Period=21", "MA","D","-1","all",,,,"T"),"")</f>
        <v>0.24375451967116368</v>
      </c>
      <c r="O485" s="9">
        <f>IFERROR(D485/RTD("cqg.rtd",,"StudyData","ATR("&amp;A485&amp;",MAType:=Sim,Period:=21)","Bar",, "Close", "D",,,,,,"T"),"")</f>
        <v>-0.68961864407363949</v>
      </c>
      <c r="P485" s="10">
        <f xml:space="preserve"> RTD("cqg.rtd",,"StudyData", $A485, "MA", "InputChoice=Close,MAType=Sim,Period=21", "MA","D",,"all",,,,"T")</f>
        <v>111.74809523810001</v>
      </c>
      <c r="Q485" s="2">
        <f xml:space="preserve"> RTD("cqg.rtd",,"StudyData",$A485, "StdDev", "InputChoice=Close,Period1=21", "STDDEV","D",,"all",,,,"T")</f>
        <v>2.8634671275999999</v>
      </c>
      <c r="R485" s="2">
        <f t="shared" si="7"/>
        <v>-1.979451827285579</v>
      </c>
    </row>
    <row r="486" spans="1:18" x14ac:dyDescent="0.3">
      <c r="A486" t="s">
        <v>521</v>
      </c>
      <c r="B486" t="str">
        <f>PROPER(RTD("cqg.rtd", ,"ContractData",A486, "LongDescription",, "T"))</f>
        <v>Welltower Inc.</v>
      </c>
      <c r="C486" s="2">
        <f>RTD("cqg.rtd", ,"ContractData",A486, "LastTrade",, "T")</f>
        <v>236.59</v>
      </c>
      <c r="D486" s="2">
        <f>RTD("cqg.rtd", ,"ContractData",A486, "NetLastTrade",, "T")</f>
        <v>-0.33000000000001251</v>
      </c>
      <c r="E486" s="4">
        <f>IFERROR(RTD("cqg.rtd", ,"ContractData",A486, "PerCentNetLastTrade",, "T")/100,"")</f>
        <v>-1.392875232145872E-3</v>
      </c>
      <c r="F486" s="2">
        <f>RTD("cqg.rtd", ,"ContractData",A486, "Open",, "T")</f>
        <v>236.9</v>
      </c>
      <c r="G486" s="2">
        <f>RTD("cqg.rtd", ,"ContractData",A486, "High",, "T")</f>
        <v>237.02</v>
      </c>
      <c r="H486" s="2">
        <f>RTD("cqg.rtd", ,"ContractData",A486, "Low",, "T")</f>
        <v>234.4</v>
      </c>
      <c r="I486" s="4">
        <f>IFERROR(RTD("cqg.rtd",,"StudyData",A486, "PCB","BaseType=Index,Index=1", "Close", "W","0","all",,,,"T")/100,"")</f>
        <v>-1.3928752321459249E-3</v>
      </c>
      <c r="J486" s="4">
        <f>IFERROR(RTD("cqg.rtd",,"StudyData",A486, "PCB","BaseType=Index,Index=1", "Close", "M","0","all",,,,"T")/100,"")</f>
        <v>9.1707899675823479E-3</v>
      </c>
      <c r="K486" s="4">
        <f>IFERROR(RTD("cqg.rtd",,"StudyData",A486, "PCB","BaseType=Index,Index=1", "Close", "Q","0","all",,,,"T")/100,"")</f>
        <v>4.2384456095519246E-2</v>
      </c>
      <c r="L486" s="4">
        <f>IFERROR(RTD("cqg.rtd",,"StudyData",A486, "PCB","BaseType=Index,Index=1", "Close", "A","0","all",,,,"T")/100,"")</f>
        <v>0.27466192554280472</v>
      </c>
      <c r="M486" s="6">
        <f>RTD("cqg.rtd", ,"ContractData",A486, "T_CVol",, "T")</f>
        <v>388704.819471</v>
      </c>
      <c r="N486" s="8">
        <f xml:space="preserve"> IFERROR(M486/RTD("cqg.rtd",,"StudyData", $A486, "MA", "InputChoice=Vol,MAType=Sim,Period=21", "MA","D","-1","all",,,,"T"),"")</f>
        <v>0.1259643458065498</v>
      </c>
      <c r="O486" s="9">
        <f>IFERROR(D486/RTD("cqg.rtd",,"StudyData","ATR("&amp;A486&amp;",MAType:=Sim,Period:=21)","Bar",, "Close", "D",,,,,,"T"),"")</f>
        <v>-5.9332191780874961E-2</v>
      </c>
      <c r="P486" s="10">
        <f xml:space="preserve"> RTD("cqg.rtd",,"StudyData", $A486, "MA", "InputChoice=Close,MAType=Sim,Period=21", "MA","D",,"all",,,,"T")</f>
        <v>239.9257142857</v>
      </c>
      <c r="Q486" s="2">
        <f xml:space="preserve"> RTD("cqg.rtd",,"StudyData",$A486, "StdDev", "InputChoice=Close,Period1=21", "STDDEV","D",,"all",,,,"T")</f>
        <v>5.7113675881999999</v>
      </c>
      <c r="R486" s="2">
        <f t="shared" si="7"/>
        <v>-0.58404825712702546</v>
      </c>
    </row>
    <row r="487" spans="1:18" x14ac:dyDescent="0.3">
      <c r="A487" t="s">
        <v>522</v>
      </c>
      <c r="B487" t="str">
        <f>PROPER(RTD("cqg.rtd", ,"ContractData",A487, "LongDescription",, "T"))</f>
        <v>Wells Fargo &amp; Co New</v>
      </c>
      <c r="C487" s="2">
        <f>RTD("cqg.rtd", ,"ContractData",A487, "LastTrade",, "T")</f>
        <v>87.5</v>
      </c>
      <c r="D487" s="2">
        <f>RTD("cqg.rtd", ,"ContractData",A487, "NetLastTrade",, "T")</f>
        <v>0.25</v>
      </c>
      <c r="E487" s="4">
        <f>IFERROR(RTD("cqg.rtd", ,"ContractData",A487, "PerCentNetLastTrade",, "T")/100,"")</f>
        <v>2.8653295128939827E-3</v>
      </c>
      <c r="F487" s="2">
        <f>RTD("cqg.rtd", ,"ContractData",A487, "Open",, "T")</f>
        <v>86.91</v>
      </c>
      <c r="G487" s="2">
        <f>RTD("cqg.rtd", ,"ContractData",A487, "High",, "T")</f>
        <v>87.8</v>
      </c>
      <c r="H487" s="2">
        <f>RTD("cqg.rtd", ,"ContractData",A487, "Low",, "T")</f>
        <v>86.570000000000007</v>
      </c>
      <c r="I487" s="4">
        <f>IFERROR(RTD("cqg.rtd",,"StudyData",A487, "PCB","BaseType=Index,Index=1", "Close", "W","0","all",,,,"T")/100,"")</f>
        <v>2.8653295128939827E-3</v>
      </c>
      <c r="J487" s="4">
        <f>IFERROR(RTD("cqg.rtd",,"StudyData",A487, "PCB","BaseType=Index,Index=1", "Close", "M","0","all",,,,"T")/100,"")</f>
        <v>1.214574898785422E-2</v>
      </c>
      <c r="K487" s="4">
        <f>IFERROR(RTD("cqg.rtd",,"StudyData",A487, "PCB","BaseType=Index,Index=1", "Close", "Q","0","all",,,,"T")/100,"")</f>
        <v>5.8809293320425934E-2</v>
      </c>
      <c r="L487" s="4">
        <f>IFERROR(RTD("cqg.rtd",,"StudyData",A487, "PCB","BaseType=Index,Index=1", "Close", "A","0","all",,,,"T")/100,"")</f>
        <v>-6.1158798283261831E-2</v>
      </c>
      <c r="M487" s="6">
        <f>RTD("cqg.rtd", ,"ContractData",A487, "T_CVol",, "T")</f>
        <v>5266520.9155329997</v>
      </c>
      <c r="N487" s="8">
        <f xml:space="preserve"> IFERROR(M487/RTD("cqg.rtd",,"StudyData", $A487, "MA", "InputChoice=Vol,MAType=Sim,Period=21", "MA","D","-1","all",,,,"T"),"")</f>
        <v>0.31957413528637629</v>
      </c>
      <c r="O487" s="9">
        <f>IFERROR(D487/RTD("cqg.rtd",,"StudyData","ATR("&amp;A487&amp;",MAType:=Sim,Period:=21)","Bar",, "Close", "D",,,,,,"T"),"")</f>
        <v>0.119780971939489</v>
      </c>
      <c r="P487" s="10">
        <f xml:space="preserve"> RTD("cqg.rtd",,"StudyData", $A487, "MA", "InputChoice=Close,MAType=Sim,Period=21", "MA","D",,"all",,,,"T")</f>
        <v>86.986666666700003</v>
      </c>
      <c r="Q487" s="2">
        <f xml:space="preserve"> RTD("cqg.rtd",,"StudyData",$A487, "StdDev", "InputChoice=Close,Period1=21", "STDDEV","D",,"all",,,,"T")</f>
        <v>1.1597878843</v>
      </c>
      <c r="R487" s="2">
        <f t="shared" si="7"/>
        <v>0.44260967048282585</v>
      </c>
    </row>
    <row r="488" spans="1:18" x14ac:dyDescent="0.3">
      <c r="A488" t="s">
        <v>523</v>
      </c>
      <c r="B488" t="str">
        <f>PROPER(RTD("cqg.rtd", ,"ContractData",A488, "LongDescription",, "T"))</f>
        <v>Waste Mgmt Inc New</v>
      </c>
      <c r="C488" s="2">
        <f>RTD("cqg.rtd", ,"ContractData",A488, "LastTrade",, "T")</f>
        <v>226.29</v>
      </c>
      <c r="D488" s="2">
        <f>RTD("cqg.rtd", ,"ContractData",A488, "NetLastTrade",, "T")</f>
        <v>-1.3900000000000148</v>
      </c>
      <c r="E488" s="4">
        <f>IFERROR(RTD("cqg.rtd", ,"ContractData",A488, "PerCentNetLastTrade",, "T")/100,"")</f>
        <v>-6.1050597329585388E-3</v>
      </c>
      <c r="F488" s="2">
        <f>RTD("cqg.rtd", ,"ContractData",A488, "Open",, "T")</f>
        <v>227.18</v>
      </c>
      <c r="G488" s="2">
        <f>RTD("cqg.rtd", ,"ContractData",A488, "High",, "T")</f>
        <v>227.88</v>
      </c>
      <c r="H488" s="2">
        <f>RTD("cqg.rtd", ,"ContractData",A488, "Low",, "T")</f>
        <v>225.56</v>
      </c>
      <c r="I488" s="4">
        <f>IFERROR(RTD("cqg.rtd",,"StudyData",A488, "PCB","BaseType=Index,Index=1", "Close", "W","0","all",,,,"T")/100,"")</f>
        <v>-6.105059732958603E-3</v>
      </c>
      <c r="J488" s="4">
        <f>IFERROR(RTD("cqg.rtd",,"StudyData",A488, "PCB","BaseType=Index,Index=1", "Close", "M","0","all",,,,"T")/100,"")</f>
        <v>-1.1476495254911468E-3</v>
      </c>
      <c r="K488" s="4">
        <f>IFERROR(RTD("cqg.rtd",,"StudyData",A488, "PCB","BaseType=Index,Index=1", "Close", "Q","0","all",,,,"T")/100,"")</f>
        <v>1.529971284996409E-2</v>
      </c>
      <c r="L488" s="4">
        <f>IFERROR(RTD("cqg.rtd",,"StudyData",A488, "PCB","BaseType=Index,Index=1", "Close", "A","0","all",,,,"T")/100,"")</f>
        <v>2.9948568567657294E-2</v>
      </c>
      <c r="M488" s="6">
        <f>RTD("cqg.rtd", ,"ContractData",A488, "T_CVol",, "T")</f>
        <v>407711.57504099997</v>
      </c>
      <c r="N488" s="8">
        <f xml:space="preserve"> IFERROR(M488/RTD("cqg.rtd",,"StudyData", $A488, "MA", "InputChoice=Vol,MAType=Sim,Period=21", "MA","D","-1","all",,,,"T"),"")</f>
        <v>0.21154641217240874</v>
      </c>
      <c r="O488" s="9">
        <f>IFERROR(D488/RTD("cqg.rtd",,"StudyData","ATR("&amp;A488&amp;",MAType:=Sim,Period:=21)","Bar",, "Close", "D",,,,,,"T"),"")</f>
        <v>-0.25538057742581333</v>
      </c>
      <c r="P488" s="10">
        <f xml:space="preserve"> RTD("cqg.rtd",,"StudyData", $A488, "MA", "InputChoice=Close,MAType=Sim,Period=21", "MA","D",,"all",,,,"T")</f>
        <v>233.13</v>
      </c>
      <c r="Q488" s="2">
        <f xml:space="preserve"> RTD("cqg.rtd",,"StudyData",$A488, "StdDev", "InputChoice=Close,Period1=21", "STDDEV","D",,"all",,,,"T")</f>
        <v>5.6565806599000004</v>
      </c>
      <c r="R488" s="2">
        <f t="shared" si="7"/>
        <v>-1.2092110784328363</v>
      </c>
    </row>
    <row r="489" spans="1:18" x14ac:dyDescent="0.3">
      <c r="A489" t="s">
        <v>524</v>
      </c>
      <c r="B489" t="str">
        <f>PROPER(RTD("cqg.rtd", ,"ContractData",A489, "LongDescription",, "T"))</f>
        <v>Williams Companies Inc</v>
      </c>
      <c r="C489" s="2">
        <f>RTD("cqg.rtd", ,"ContractData",A489, "LastTrade",, "T")</f>
        <v>70.78</v>
      </c>
      <c r="D489" s="2">
        <f>RTD("cqg.rtd", ,"ContractData",A489, "NetLastTrade",, "T")</f>
        <v>0.37999999999999545</v>
      </c>
      <c r="E489" s="4">
        <f>IFERROR(RTD("cqg.rtd", ,"ContractData",A489, "PerCentNetLastTrade",, "T")/100,"")</f>
        <v>5.3977272727272728E-3</v>
      </c>
      <c r="F489" s="2">
        <f>RTD("cqg.rtd", ,"ContractData",A489, "Open",, "T")</f>
        <v>71</v>
      </c>
      <c r="G489" s="2">
        <f>RTD("cqg.rtd", ,"ContractData",A489, "High",, "T")</f>
        <v>71.31</v>
      </c>
      <c r="H489" s="2">
        <f>RTD("cqg.rtd", ,"ContractData",A489, "Low",, "T")</f>
        <v>70.59</v>
      </c>
      <c r="I489" s="4">
        <f>IFERROR(RTD("cqg.rtd",,"StudyData",A489, "PCB","BaseType=Index,Index=1", "Close", "W","0","all",,,,"T")/100,"")</f>
        <v>5.3977272727272077E-3</v>
      </c>
      <c r="J489" s="4">
        <f>IFERROR(RTD("cqg.rtd",,"StudyData",A489, "PCB","BaseType=Index,Index=1", "Close", "M","0","all",,,,"T")/100,"")</f>
        <v>-1.062342745317312E-2</v>
      </c>
      <c r="K489" s="4">
        <f>IFERROR(RTD("cqg.rtd",,"StudyData",A489, "PCB","BaseType=Index,Index=1", "Close", "Q","0","all",,,,"T")/100,"")</f>
        <v>-4.7888081786386892E-2</v>
      </c>
      <c r="L489" s="4">
        <f>IFERROR(RTD("cqg.rtd",,"StudyData",A489, "PCB","BaseType=Index,Index=1", "Close", "A","0","all",,,,"T")/100,"")</f>
        <v>0.1775079021793379</v>
      </c>
      <c r="M489" s="6">
        <f>RTD("cqg.rtd", ,"ContractData",A489, "T_CVol",, "T")</f>
        <v>1577856.9207909999</v>
      </c>
      <c r="N489" s="8">
        <f xml:space="preserve"> IFERROR(M489/RTD("cqg.rtd",,"StudyData", $A489, "MA", "InputChoice=Vol,MAType=Sim,Period=21", "MA","D","-1","all",,,,"T"),"")</f>
        <v>0.23014574030043786</v>
      </c>
      <c r="O489" s="9">
        <f>IFERROR(D489/RTD("cqg.rtd",,"StudyData","ATR("&amp;A489&amp;",MAType:=Sim,Period:=21)","Bar",, "Close", "D",,,,,,"T"),"")</f>
        <v>0.18932384342041036</v>
      </c>
      <c r="P489" s="10">
        <f xml:space="preserve"> RTD("cqg.rtd",,"StudyData", $A489, "MA", "InputChoice=Close,MAType=Sim,Period=21", "MA","D",,"all",,,,"T")</f>
        <v>72.590952380999994</v>
      </c>
      <c r="Q489" s="2">
        <f xml:space="preserve"> RTD("cqg.rtd",,"StudyData",$A489, "StdDev", "InputChoice=Close,Period1=21", "STDDEV","D",,"all",,,,"T")</f>
        <v>1.8702072836000001</v>
      </c>
      <c r="R489" s="2">
        <f t="shared" ref="R489:R504" si="8">IFERROR(STANDARDIZE(C489,P489,Q489),"")</f>
        <v>-0.96831639833743655</v>
      </c>
    </row>
    <row r="490" spans="1:18" x14ac:dyDescent="0.3">
      <c r="A490" t="s">
        <v>89</v>
      </c>
      <c r="B490" t="str">
        <f>PROPER(RTD("cqg.rtd", ,"ContractData",A490, "LongDescription",, "T"))</f>
        <v>Walmart Inc Cmn</v>
      </c>
      <c r="C490" s="2">
        <f>RTD("cqg.rtd", ,"ContractData",A490, "LastTrade",, "T")</f>
        <v>111.46000000000001</v>
      </c>
      <c r="D490" s="2">
        <f>RTD("cqg.rtd", ,"ContractData",A490, "NetLastTrade",, "T")</f>
        <v>-0.39000000000000057</v>
      </c>
      <c r="E490" s="4">
        <f>IFERROR(RTD("cqg.rtd", ,"ContractData",A490, "PerCentNetLastTrade",, "T")/100,"")</f>
        <v>-3.4868126955744298E-3</v>
      </c>
      <c r="F490" s="2">
        <f>RTD("cqg.rtd", ,"ContractData",A490, "Open",, "T")</f>
        <v>111.07000000000001</v>
      </c>
      <c r="G490" s="2">
        <f>RTD("cqg.rtd", ,"ContractData",A490, "High",, "T")</f>
        <v>111.78</v>
      </c>
      <c r="H490" s="2">
        <f>RTD("cqg.rtd", ,"ContractData",A490, "Low",, "T")</f>
        <v>110.76</v>
      </c>
      <c r="I490" s="4">
        <f>IFERROR(RTD("cqg.rtd",,"StudyData",A490, "PCB","BaseType=Index,Index=1", "Close", "W","0","all",,,,"T")/100,"")</f>
        <v>-3.486812695574435E-3</v>
      </c>
      <c r="J490" s="4">
        <f>IFERROR(RTD("cqg.rtd",,"StudyData",A490, "PCB","BaseType=Index,Index=1", "Close", "M","0","all",,,,"T")/100,"")</f>
        <v>2.3381294964029235E-3</v>
      </c>
      <c r="K490" s="4">
        <f>IFERROR(RTD("cqg.rtd",,"StudyData",A490, "PCB","BaseType=Index,Index=1", "Close", "Q","0","all",,,,"T")/100,"")</f>
        <v>-1.5892636411795842E-2</v>
      </c>
      <c r="L490" s="4">
        <f>IFERROR(RTD("cqg.rtd",,"StudyData",A490, "PCB","BaseType=Index,Index=1", "Close", "A","0","all",,,,"T")/100,"")</f>
        <v>4.4879274750930234E-4</v>
      </c>
      <c r="M490" s="6">
        <f>RTD("cqg.rtd", ,"ContractData",A490, "T_CVol",, "T")</f>
        <v>6324271.0631309999</v>
      </c>
      <c r="N490" s="8">
        <f xml:space="preserve"> IFERROR(M490/RTD("cqg.rtd",,"StudyData", $A490, "MA", "InputChoice=Vol,MAType=Sim,Period=21", "MA","D","-1","all",,,,"T"),"")</f>
        <v>0.2954412635812988</v>
      </c>
      <c r="O490" s="9">
        <f>IFERROR(D490/RTD("cqg.rtd",,"StudyData","ATR("&amp;A490&amp;",MAType:=Sim,Period:=21)","Bar",, "Close", "D",,,,,,"T"),"")</f>
        <v>-0.15046849164091602</v>
      </c>
      <c r="P490" s="10">
        <f xml:space="preserve"> RTD("cqg.rtd",,"StudyData", $A490, "MA", "InputChoice=Close,MAType=Sim,Period=21", "MA","D",,"all",,,,"T")</f>
        <v>111.96809523810001</v>
      </c>
      <c r="Q490" s="2">
        <f xml:space="preserve"> RTD("cqg.rtd",,"StudyData",$A490, "StdDev", "InputChoice=Close,Period1=21", "STDDEV","D",,"all",,,,"T")</f>
        <v>1.7413339688</v>
      </c>
      <c r="R490" s="2">
        <f t="shared" si="8"/>
        <v>-0.29178506088073358</v>
      </c>
    </row>
    <row r="491" spans="1:18" x14ac:dyDescent="0.3">
      <c r="A491" t="s">
        <v>525</v>
      </c>
      <c r="B491" t="str">
        <f>PROPER(RTD("cqg.rtd", ,"ContractData",A491, "LongDescription",, "T"))</f>
        <v>Wr Berkley Corp</v>
      </c>
      <c r="C491" s="2">
        <f>RTD("cqg.rtd", ,"ContractData",A491, "LastTrade",, "T")</f>
        <v>70.75</v>
      </c>
      <c r="D491" s="2">
        <f>RTD("cqg.rtd", ,"ContractData",A491, "NetLastTrade",, "T")</f>
        <v>-0.85000000000000853</v>
      </c>
      <c r="E491" s="4">
        <f>IFERROR(RTD("cqg.rtd", ,"ContractData",A491, "PerCentNetLastTrade",, "T")/100,"")</f>
        <v>-1.187150837988827E-2</v>
      </c>
      <c r="F491" s="2">
        <f>RTD("cqg.rtd", ,"ContractData",A491, "Open",, "T")</f>
        <v>70.97</v>
      </c>
      <c r="G491" s="2">
        <f>RTD("cqg.rtd", ,"ContractData",A491, "High",, "T")</f>
        <v>71.180000000000007</v>
      </c>
      <c r="H491" s="2">
        <f>RTD("cqg.rtd", ,"ContractData",A491, "Low",, "T")</f>
        <v>70.08</v>
      </c>
      <c r="I491" s="4">
        <f>IFERROR(RTD("cqg.rtd",,"StudyData",A491, "PCB","BaseType=Index,Index=1", "Close", "W","0","all",,,,"T")/100,"")</f>
        <v>-1.1871508379888384E-2</v>
      </c>
      <c r="J491" s="4">
        <f>IFERROR(RTD("cqg.rtd",,"StudyData",A491, "PCB","BaseType=Index,Index=1", "Close", "M","0","all",,,,"T")/100,"")</f>
        <v>-2.4676040805073147E-2</v>
      </c>
      <c r="K491" s="4">
        <f>IFERROR(RTD("cqg.rtd",,"StudyData",A491, "PCB","BaseType=Index,Index=1", "Close", "Q","0","all",,,,"T")/100,"")</f>
        <v>3.1192400396994023E-3</v>
      </c>
      <c r="L491" s="4">
        <f>IFERROR(RTD("cqg.rtd",,"StudyData",A491, "PCB","BaseType=Index,Index=1", "Close", "A","0","all",,,,"T")/100,"")</f>
        <v>8.9845978322874425E-3</v>
      </c>
      <c r="M491" s="6">
        <f>RTD("cqg.rtd", ,"ContractData",A491, "T_CVol",, "T")</f>
        <v>452828.55828699999</v>
      </c>
      <c r="N491" s="8">
        <f xml:space="preserve"> IFERROR(M491/RTD("cqg.rtd",,"StudyData", $A491, "MA", "InputChoice=Vol,MAType=Sim,Period=21", "MA","D","-1","all",,,,"T"),"")</f>
        <v>0.21870638016709182</v>
      </c>
      <c r="O491" s="9">
        <f>IFERROR(D491/RTD("cqg.rtd",,"StudyData","ATR("&amp;A491&amp;",MAType:=Sim,Period:=21)","Bar",, "Close", "D",,,,,,"T"),"")</f>
        <v>-0.47549280767688801</v>
      </c>
      <c r="P491" s="10">
        <f xml:space="preserve"> RTD("cqg.rtd",,"StudyData", $A491, "MA", "InputChoice=Close,MAType=Sim,Period=21", "MA","D",,"all",,,,"T")</f>
        <v>72.706190476200007</v>
      </c>
      <c r="Q491" s="2">
        <f xml:space="preserve"> RTD("cqg.rtd",,"StudyData",$A491, "StdDev", "InputChoice=Close,Period1=21", "STDDEV","D",,"all",,,,"T")</f>
        <v>1.7647027976</v>
      </c>
      <c r="R491" s="2">
        <f t="shared" si="8"/>
        <v>-1.1085098742181576</v>
      </c>
    </row>
    <row r="492" spans="1:18" x14ac:dyDescent="0.3">
      <c r="A492" t="s">
        <v>526</v>
      </c>
      <c r="B492" t="str">
        <f>PROPER(RTD("cqg.rtd", ,"ContractData",A492, "LongDescription",, "T"))</f>
        <v>Williams-Sonoma Inc</v>
      </c>
      <c r="C492" s="2">
        <f>RTD("cqg.rtd", ,"ContractData",A492, "LastTrade",, "T")</f>
        <v>251.66</v>
      </c>
      <c r="D492" s="2">
        <f>RTD("cqg.rtd", ,"ContractData",A492, "NetLastTrade",, "T")</f>
        <v>-0.12000000000000455</v>
      </c>
      <c r="E492" s="4">
        <f>IFERROR(RTD("cqg.rtd", ,"ContractData",A492, "PerCentNetLastTrade",, "T")/100,"")</f>
        <v>-4.7660656128366036E-4</v>
      </c>
      <c r="F492" s="2">
        <f>RTD("cqg.rtd", ,"ContractData",A492, "Open",, "T")</f>
        <v>249.06</v>
      </c>
      <c r="G492" s="2">
        <f>RTD("cqg.rtd", ,"ContractData",A492, "High",, "T")</f>
        <v>252.66</v>
      </c>
      <c r="H492" s="2">
        <f>RTD("cqg.rtd", ,"ContractData",A492, "Low",, "T")</f>
        <v>249.06</v>
      </c>
      <c r="I492" s="4">
        <f>IFERROR(RTD("cqg.rtd",,"StudyData",A492, "PCB","BaseType=Index,Index=1", "Close", "W","0","all",,,,"T")/100,"")</f>
        <v>-4.7660656128367841E-4</v>
      </c>
      <c r="J492" s="4">
        <f>IFERROR(RTD("cqg.rtd",,"StudyData",A492, "PCB","BaseType=Index,Index=1", "Close", "M","0","all",,,,"T")/100,"")</f>
        <v>0.10058602291612001</v>
      </c>
      <c r="K492" s="4">
        <f>IFERROR(RTD("cqg.rtd",,"StudyData",A492, "PCB","BaseType=Index,Index=1", "Close", "Q","0","all",,,,"T")/100,"")</f>
        <v>7.9622479622479633E-2</v>
      </c>
      <c r="L492" s="4">
        <f>IFERROR(RTD("cqg.rtd",,"StudyData",A492, "PCB","BaseType=Index,Index=1", "Close", "A","0","all",,,,"T")/100,"")</f>
        <v>0.40914944845736045</v>
      </c>
      <c r="M492" s="6">
        <f>RTD("cqg.rtd", ,"ContractData",A492, "T_CVol",, "T")</f>
        <v>148804.25400300001</v>
      </c>
      <c r="N492" s="8">
        <f xml:space="preserve"> IFERROR(M492/RTD("cqg.rtd",,"StudyData", $A492, "MA", "InputChoice=Vol,MAType=Sim,Period=21", "MA","D","-1","all",,,,"T"),"")</f>
        <v>0.16144609047666067</v>
      </c>
      <c r="O492" s="9">
        <f>IFERROR(D492/RTD("cqg.rtd",,"StudyData","ATR("&amp;A492&amp;",MAType:=Sim,Period:=21)","Bar",, "Close", "D",,,,,,"T"),"")</f>
        <v>-1.6773162939264268E-2</v>
      </c>
      <c r="P492" s="10">
        <f xml:space="preserve"> RTD("cqg.rtd",,"StudyData", $A492, "MA", "InputChoice=Close,MAType=Sim,Period=21", "MA","D",,"all",,,,"T")</f>
        <v>232.50095238099999</v>
      </c>
      <c r="Q492" s="2">
        <f xml:space="preserve"> RTD("cqg.rtd",,"StudyData",$A492, "StdDev", "InputChoice=Close,Period1=21", "STDDEV","D",,"all",,,,"T")</f>
        <v>11.168490073499999</v>
      </c>
      <c r="R492" s="2">
        <f t="shared" si="8"/>
        <v>1.7154554906629302</v>
      </c>
    </row>
    <row r="493" spans="1:18" x14ac:dyDescent="0.3">
      <c r="A493" t="s">
        <v>527</v>
      </c>
      <c r="B493" t="str">
        <f>PROPER(RTD("cqg.rtd", ,"ContractData",A493, "LongDescription",, "T"))</f>
        <v>West Pharmaceuticals Svcs Inc</v>
      </c>
      <c r="C493" s="2">
        <f>RTD("cqg.rtd", ,"ContractData",A493, "LastTrade",, "T")</f>
        <v>355.77</v>
      </c>
      <c r="D493" s="2">
        <f>RTD("cqg.rtd", ,"ContractData",A493, "NetLastTrade",, "T")</f>
        <v>1.6999999999999886</v>
      </c>
      <c r="E493" s="4">
        <f>IFERROR(RTD("cqg.rtd", ,"ContractData",A493, "PerCentNetLastTrade",, "T")/100,"")</f>
        <v>4.801310475329737E-3</v>
      </c>
      <c r="F493" s="2">
        <f>RTD("cqg.rtd", ,"ContractData",A493, "Open",, "T")</f>
        <v>353.89</v>
      </c>
      <c r="G493" s="2">
        <f>RTD("cqg.rtd", ,"ContractData",A493, "High",, "T")</f>
        <v>358.67</v>
      </c>
      <c r="H493" s="2">
        <f>RTD("cqg.rtd", ,"ContractData",A493, "Low",, "T")</f>
        <v>353.89</v>
      </c>
      <c r="I493" s="4">
        <f>IFERROR(RTD("cqg.rtd",,"StudyData",A493, "PCB","BaseType=Index,Index=1", "Close", "W","0","all",,,,"T")/100,"")</f>
        <v>4.8013104753297049E-3</v>
      </c>
      <c r="J493" s="4">
        <f>IFERROR(RTD("cqg.rtd",,"StudyData",A493, "PCB","BaseType=Index,Index=1", "Close", "M","0","all",,,,"T")/100,"")</f>
        <v>4.3436180197090578E-2</v>
      </c>
      <c r="K493" s="4">
        <f>IFERROR(RTD("cqg.rtd",,"StudyData",A493, "PCB","BaseType=Index,Index=1", "Close", "Q","0","all",,,,"T")/100,"")</f>
        <v>-8.9972144846797164E-3</v>
      </c>
      <c r="L493" s="4">
        <f>IFERROR(RTD("cqg.rtd",,"StudyData",A493, "PCB","BaseType=Index,Index=1", "Close", "A","0","all",,,,"T")/100,"")</f>
        <v>0.29305081049647458</v>
      </c>
      <c r="M493" s="6">
        <f>RTD("cqg.rtd", ,"ContractData",A493, "T_CVol",, "T")</f>
        <v>121915.90377200001</v>
      </c>
      <c r="N493" s="8">
        <f xml:space="preserve"> IFERROR(M493/RTD("cqg.rtd",,"StudyData", $A493, "MA", "InputChoice=Vol,MAType=Sim,Period=21", "MA","D","-1","all",,,,"T"),"")</f>
        <v>0.15297043736593158</v>
      </c>
      <c r="O493" s="9">
        <f>IFERROR(D493/RTD("cqg.rtd",,"StudyData","ATR("&amp;A493&amp;",MAType:=Sim,Period:=21)","Bar",, "Close", "D",,,,,,"T"),"")</f>
        <v>0.16603878889307538</v>
      </c>
      <c r="P493" s="10">
        <f xml:space="preserve"> RTD("cqg.rtd",,"StudyData", $A493, "MA", "InputChoice=Close,MAType=Sim,Period=21", "MA","D",,"all",,,,"T")</f>
        <v>349.67142857139999</v>
      </c>
      <c r="Q493" s="2">
        <f xml:space="preserve"> RTD("cqg.rtd",,"StudyData",$A493, "StdDev", "InputChoice=Close,Period1=21", "STDDEV","D",,"all",,,,"T")</f>
        <v>9.8737223577000002</v>
      </c>
      <c r="R493" s="2">
        <f t="shared" si="8"/>
        <v>0.61765676688731674</v>
      </c>
    </row>
    <row r="494" spans="1:18" x14ac:dyDescent="0.3">
      <c r="A494" t="s">
        <v>528</v>
      </c>
      <c r="B494" t="str">
        <f>PROPER(RTD("cqg.rtd", ,"ContractData",A494, "LongDescription",, "T"))</f>
        <v>Willis Towers Watson</v>
      </c>
      <c r="C494" s="2">
        <f>RTD("cqg.rtd", ,"ContractData",A494, "LastTrade",, "T")</f>
        <v>344.58</v>
      </c>
      <c r="D494" s="2">
        <f>RTD("cqg.rtd", ,"ContractData",A494, "NetLastTrade",, "T")</f>
        <v>-0.24000000000000909</v>
      </c>
      <c r="E494" s="4">
        <f>IFERROR(RTD("cqg.rtd", ,"ContractData",A494, "PerCentNetLastTrade",, "T")/100,"")</f>
        <v>-6.9601531233687145E-4</v>
      </c>
      <c r="F494" s="2">
        <f>RTD("cqg.rtd", ,"ContractData",A494, "Open",, "T")</f>
        <v>342.17</v>
      </c>
      <c r="G494" s="2">
        <f>RTD("cqg.rtd", ,"ContractData",A494, "High",, "T")</f>
        <v>345.52</v>
      </c>
      <c r="H494" s="2">
        <f>RTD("cqg.rtd", ,"ContractData",A494, "Low",, "T")</f>
        <v>338.31</v>
      </c>
      <c r="I494" s="4">
        <f>IFERROR(RTD("cqg.rtd",,"StudyData",A494, "PCB","BaseType=Index,Index=1", "Close", "W","0","all",,,,"T")/100,"")</f>
        <v>-6.960153123368978E-4</v>
      </c>
      <c r="J494" s="4">
        <f>IFERROR(RTD("cqg.rtd",,"StudyData",A494, "PCB","BaseType=Index,Index=1", "Close", "M","0","all",,,,"T")/100,"")</f>
        <v>2.5779947606572901E-2</v>
      </c>
      <c r="K494" s="4">
        <f>IFERROR(RTD("cqg.rtd",,"StudyData",A494, "PCB","BaseType=Index,Index=1", "Close", "Q","0","all",,,,"T")/100,"")</f>
        <v>0.31836094425527023</v>
      </c>
      <c r="L494" s="4">
        <f>IFERROR(RTD("cqg.rtd",,"StudyData",A494, "PCB","BaseType=Index,Index=1", "Close", "A","0","all",,,,"T")/100,"")</f>
        <v>4.8630553864881187E-2</v>
      </c>
      <c r="M494" s="6">
        <f>RTD("cqg.rtd", ,"ContractData",A494, "T_CVol",, "T")</f>
        <v>78003.276211000004</v>
      </c>
      <c r="N494" s="8">
        <f xml:space="preserve"> IFERROR(M494/RTD("cqg.rtd",,"StudyData", $A494, "MA", "InputChoice=Vol,MAType=Sim,Period=21", "MA","D","-1","all",,,,"T"),"")</f>
        <v>0.13641800239310861</v>
      </c>
      <c r="O494" s="9">
        <f>IFERROR(D494/RTD("cqg.rtd",,"StudyData","ATR("&amp;A494&amp;",MAType:=Sim,Period:=21)","Bar",, "Close", "D",,,,,,"T"),"")</f>
        <v>-2.6362590229132038E-2</v>
      </c>
      <c r="P494" s="10">
        <f xml:space="preserve"> RTD("cqg.rtd",,"StudyData", $A494, "MA", "InputChoice=Close,MAType=Sim,Period=21", "MA","D",,"all",,,,"T")</f>
        <v>312.6057142857</v>
      </c>
      <c r="Q494" s="2">
        <f xml:space="preserve"> RTD("cqg.rtd",,"StudyData",$A494, "StdDev", "InputChoice=Close,Period1=21", "STDDEV","D",,"all",,,,"T")</f>
        <v>22.968945613300001</v>
      </c>
      <c r="R494" s="2">
        <f t="shared" si="8"/>
        <v>1.3920658898589364</v>
      </c>
    </row>
    <row r="495" spans="1:18" x14ac:dyDescent="0.3">
      <c r="A495" t="s">
        <v>529</v>
      </c>
      <c r="B495" t="str">
        <f>PROPER(RTD("cqg.rtd", ,"ContractData",A495, "LongDescription",, "T"))</f>
        <v>Weyerhaeuser Company</v>
      </c>
      <c r="C495" s="2">
        <f>RTD("cqg.rtd", ,"ContractData",A495, "LastTrade",, "T")</f>
        <v>25.150000000000002</v>
      </c>
      <c r="D495" s="2">
        <f>RTD("cqg.rtd", ,"ContractData",A495, "NetLastTrade",, "T")</f>
        <v>-0.42999999999999972</v>
      </c>
      <c r="E495" s="4">
        <f>IFERROR(RTD("cqg.rtd", ,"ContractData",A495, "PerCentNetLastTrade",, "T")/100,"")</f>
        <v>-1.6810007818608287E-2</v>
      </c>
      <c r="F495" s="2">
        <f>RTD("cqg.rtd", ,"ContractData",A495, "Open",, "T")</f>
        <v>25.54</v>
      </c>
      <c r="G495" s="2">
        <f>RTD("cqg.rtd", ,"ContractData",A495, "High",, "T")</f>
        <v>25.54</v>
      </c>
      <c r="H495" s="2">
        <f>RTD("cqg.rtd", ,"ContractData",A495, "Low",, "T")</f>
        <v>24.89</v>
      </c>
      <c r="I495" s="4">
        <f>IFERROR(RTD("cqg.rtd",,"StudyData",A495, "PCB","BaseType=Index,Index=1", "Close", "W","0","all",,,,"T")/100,"")</f>
        <v>-1.6810007818608277E-2</v>
      </c>
      <c r="J495" s="4">
        <f>IFERROR(RTD("cqg.rtd",,"StudyData",A495, "PCB","BaseType=Index,Index=1", "Close", "M","0","all",,,,"T")/100,"")</f>
        <v>4.7942469037155809E-3</v>
      </c>
      <c r="K495" s="4">
        <f>IFERROR(RTD("cqg.rtd",,"StudyData",A495, "PCB","BaseType=Index,Index=1", "Close", "Q","0","all",,,,"T")/100,"")</f>
        <v>5.0543024227234792E-2</v>
      </c>
      <c r="L495" s="4">
        <f>IFERROR(RTD("cqg.rtd",,"StudyData",A495, "PCB","BaseType=Index,Index=1", "Close", "A","0","all",,,,"T")/100,"")</f>
        <v>6.1629379485014804E-2</v>
      </c>
      <c r="M495" s="6">
        <f>RTD("cqg.rtd", ,"ContractData",A495, "T_CVol",, "T")</f>
        <v>1301645.515927</v>
      </c>
      <c r="N495" s="8">
        <f xml:space="preserve"> IFERROR(M495/RTD("cqg.rtd",,"StudyData", $A495, "MA", "InputChoice=Vol,MAType=Sim,Period=21", "MA","D","-1","all",,,,"T"),"")</f>
        <v>0.23836839522530551</v>
      </c>
      <c r="O495" s="9">
        <f>IFERROR(D495/RTD("cqg.rtd",,"StudyData","ATR("&amp;A495&amp;",MAType:=Sim,Period:=21)","Bar",, "Close", "D",,,,,,"T"),"")</f>
        <v>-0.6210453920049227</v>
      </c>
      <c r="P495" s="10">
        <f xml:space="preserve"> RTD("cqg.rtd",,"StudyData", $A495, "MA", "InputChoice=Close,MAType=Sim,Period=21", "MA","D",,"all",,,,"T")</f>
        <v>24.457619047600001</v>
      </c>
      <c r="Q495" s="2">
        <f xml:space="preserve"> RTD("cqg.rtd",,"StudyData",$A495, "StdDev", "InputChoice=Close,Period1=21", "STDDEV","D",,"all",,,,"T")</f>
        <v>0.78141449740000002</v>
      </c>
      <c r="R495" s="2">
        <f t="shared" si="8"/>
        <v>0.88606105300549109</v>
      </c>
    </row>
    <row r="496" spans="1:18" x14ac:dyDescent="0.3">
      <c r="A496" t="s">
        <v>530</v>
      </c>
      <c r="B496" t="str">
        <f>PROPER(RTD("cqg.rtd", ,"ContractData",A496, "LongDescription",, "T"))</f>
        <v>Wynn Resorts Limited</v>
      </c>
      <c r="C496" s="2">
        <f>RTD("cqg.rtd", ,"ContractData",A496, "LastTrade",, "T")</f>
        <v>102.12</v>
      </c>
      <c r="D496" s="2">
        <f>RTD("cqg.rtd", ,"ContractData",A496, "NetLastTrade",, "T")</f>
        <v>-0.42000000000000171</v>
      </c>
      <c r="E496" s="4">
        <f>IFERROR(RTD("cqg.rtd", ,"ContractData",A496, "PerCentNetLastTrade",, "T")/100,"")</f>
        <v>-4.0959625511995321E-3</v>
      </c>
      <c r="F496" s="2">
        <f>RTD("cqg.rtd", ,"ContractData",A496, "Open",, "T")</f>
        <v>102</v>
      </c>
      <c r="G496" s="2">
        <f>RTD("cqg.rtd", ,"ContractData",A496, "High",, "T")</f>
        <v>102.23</v>
      </c>
      <c r="H496" s="2">
        <f>RTD("cqg.rtd", ,"ContractData",A496, "Low",, "T")</f>
        <v>101.33</v>
      </c>
      <c r="I496" s="4">
        <f>IFERROR(RTD("cqg.rtd",,"StudyData",A496, "PCB","BaseType=Index,Index=1", "Close", "W","0","all",,,,"T")/100,"")</f>
        <v>-4.0959625511995477E-3</v>
      </c>
      <c r="J496" s="4">
        <f>IFERROR(RTD("cqg.rtd",,"StudyData",A496, "PCB","BaseType=Index,Index=1", "Close", "M","0","all",,,,"T")/100,"")</f>
        <v>2.8295237136240079E-2</v>
      </c>
      <c r="K496" s="4">
        <f>IFERROR(RTD("cqg.rtd",,"StudyData",A496, "PCB","BaseType=Index,Index=1", "Close", "Q","0","all",,,,"T")/100,"")</f>
        <v>5.1807601194767752E-2</v>
      </c>
      <c r="L496" s="4">
        <f>IFERROR(RTD("cqg.rtd",,"StudyData",A496, "PCB","BaseType=Index,Index=1", "Close", "A","0","all",,,,"T")/100,"")</f>
        <v>-0.15133383196210418</v>
      </c>
      <c r="M496" s="6">
        <f>RTD("cqg.rtd", ,"ContractData",A496, "T_CVol",, "T")</f>
        <v>375918.91642899998</v>
      </c>
      <c r="N496" s="8">
        <f xml:space="preserve"> IFERROR(M496/RTD("cqg.rtd",,"StudyData", $A496, "MA", "InputChoice=Vol,MAType=Sim,Period=21", "MA","D","-1","all",,,,"T"),"")</f>
        <v>0.24040404266092705</v>
      </c>
      <c r="O496" s="9">
        <f>IFERROR(D496/RTD("cqg.rtd",,"StudyData","ATR("&amp;A496&amp;",MAType:=Sim,Period:=21)","Bar",, "Close", "D",,,,,,"T"),"")</f>
        <v>-0.14631718646195882</v>
      </c>
      <c r="P496" s="10">
        <f xml:space="preserve"> RTD("cqg.rtd",,"StudyData", $A496, "MA", "InputChoice=Close,MAType=Sim,Period=21", "MA","D",,"all",,,,"T")</f>
        <v>98.294761904799998</v>
      </c>
      <c r="Q496" s="2">
        <f xml:space="preserve"> RTD("cqg.rtd",,"StudyData",$A496, "StdDev", "InputChoice=Close,Period1=21", "STDDEV","D",,"all",,,,"T")</f>
        <v>2.3176334790999999</v>
      </c>
      <c r="R496" s="2">
        <f t="shared" si="8"/>
        <v>1.6504931127787517</v>
      </c>
    </row>
    <row r="497" spans="1:18" x14ac:dyDescent="0.3">
      <c r="A497" t="s">
        <v>90</v>
      </c>
      <c r="B497" t="str">
        <f>PROPER(RTD("cqg.rtd", ,"ContractData",A497, "LongDescription",, "T"))</f>
        <v>Xcel Energy Inc</v>
      </c>
      <c r="C497" s="2">
        <f>RTD("cqg.rtd", ,"ContractData",A497, "LastTrade",, "T")</f>
        <v>76.7</v>
      </c>
      <c r="D497" s="2">
        <f>RTD("cqg.rtd", ,"ContractData",A497, "NetLastTrade",, "T")</f>
        <v>-1.3700000000000045</v>
      </c>
      <c r="E497" s="4">
        <f>IFERROR(RTD("cqg.rtd", ,"ContractData",A497, "PerCentNetLastTrade",, "T")/100,"")</f>
        <v>-1.7548354041245037E-2</v>
      </c>
      <c r="F497" s="2">
        <f>RTD("cqg.rtd", ,"ContractData",A497, "Open",, "T")</f>
        <v>77.69</v>
      </c>
      <c r="G497" s="2">
        <f>RTD("cqg.rtd", ,"ContractData",A497, "High",, "T")</f>
        <v>78.02</v>
      </c>
      <c r="H497" s="2">
        <f>RTD("cqg.rtd", ,"ContractData",A497, "Low",, "T")</f>
        <v>76.600000000000009</v>
      </c>
      <c r="I497" s="4">
        <f>IFERROR(RTD("cqg.rtd",,"StudyData",A497, "PCB","BaseType=Index,Index=1", "Close", "W","0","all",,,,"T")/100,"")</f>
        <v>-1.7548354041245093E-2</v>
      </c>
      <c r="J497" s="4">
        <f>IFERROR(RTD("cqg.rtd",,"StudyData",A497, "PCB","BaseType=Index,Index=1", "Close", "M","0","all",,,,"T")/100,"")</f>
        <v>-1.9181585677749361E-2</v>
      </c>
      <c r="K497" s="4">
        <f>IFERROR(RTD("cqg.rtd",,"StudyData",A497, "PCB","BaseType=Index,Index=1", "Close", "Q","0","all",,,,"T")/100,"")</f>
        <v>-4.4831880448318734E-2</v>
      </c>
      <c r="L497" s="4">
        <f>IFERROR(RTD("cqg.rtd",,"StudyData",A497, "PCB","BaseType=Index,Index=1", "Close", "A","0","all",,,,"T")/100,"")</f>
        <v>3.8451123747630704E-2</v>
      </c>
      <c r="M497" s="6">
        <f>RTD("cqg.rtd", ,"ContractData",A497, "T_CVol",, "T")</f>
        <v>1564494.943552</v>
      </c>
      <c r="N497" s="8">
        <f xml:space="preserve"> IFERROR(M497/RTD("cqg.rtd",,"StudyData", $A497, "MA", "InputChoice=Vol,MAType=Sim,Period=21", "MA","D","-1","all",,,,"T"),"")</f>
        <v>0.30817758394745759</v>
      </c>
      <c r="O497" s="9">
        <f>IFERROR(D497/RTD("cqg.rtd",,"StudyData","ATR("&amp;A497&amp;",MAType:=Sim,Period:=21)","Bar",, "Close", "D",,,,,,"T"),"")</f>
        <v>-0.79827968922975689</v>
      </c>
      <c r="P497" s="10">
        <f xml:space="preserve"> RTD("cqg.rtd",,"StudyData", $A497, "MA", "InputChoice=Close,MAType=Sim,Period=21", "MA","D",,"all",,,,"T")</f>
        <v>79.012857142900003</v>
      </c>
      <c r="Q497" s="2">
        <f xml:space="preserve"> RTD("cqg.rtd",,"StudyData",$A497, "StdDev", "InputChoice=Close,Period1=21", "STDDEV","D",,"all",,,,"T")</f>
        <v>1.3676470682999999</v>
      </c>
      <c r="R497" s="2">
        <f t="shared" si="8"/>
        <v>-1.6911213400800156</v>
      </c>
    </row>
    <row r="498" spans="1:18" x14ac:dyDescent="0.3">
      <c r="A498" t="s">
        <v>531</v>
      </c>
      <c r="B498" t="str">
        <f>PROPER(RTD("cqg.rtd", ,"ContractData",A498, "LongDescription",, "T"))</f>
        <v>Exxonmobil Holdings Corporation</v>
      </c>
      <c r="C498" s="2">
        <f>RTD("cqg.rtd", ,"ContractData",A498, "LastTrade",, "T")</f>
        <v>158.21</v>
      </c>
      <c r="D498" s="2">
        <f>RTD("cqg.rtd", ,"ContractData",A498, "NetLastTrade",, "T")</f>
        <v>5.1700000000000159</v>
      </c>
      <c r="E498" s="4">
        <f>IFERROR(RTD("cqg.rtd", ,"ContractData",A498, "PerCentNetLastTrade",, "T")/100,"")</f>
        <v>3.3782017773131209E-2</v>
      </c>
      <c r="F498" s="2">
        <f>RTD("cqg.rtd", ,"ContractData",A498, "Open",, "T")</f>
        <v>154.5</v>
      </c>
      <c r="G498" s="2">
        <f>RTD("cqg.rtd", ,"ContractData",A498, "High",, "T")</f>
        <v>158.44</v>
      </c>
      <c r="H498" s="2">
        <f>RTD("cqg.rtd", ,"ContractData",A498, "Low",, "T")</f>
        <v>154.45000000000002</v>
      </c>
      <c r="I498" s="4">
        <f>IFERROR(RTD("cqg.rtd",,"StudyData",A498, "PCB","BaseType=Index,Index=1", "Close", "W","0","all",,,,"T")/100,"")</f>
        <v>3.3782017773131313E-2</v>
      </c>
      <c r="J498" s="4">
        <f>IFERROR(RTD("cqg.rtd",,"StudyData",A498, "PCB","BaseType=Index,Index=1", "Close", "M","0","all",,,,"T")/100,"")</f>
        <v>1.7820380854349012E-2</v>
      </c>
      <c r="K498" s="4">
        <f>IFERROR(RTD("cqg.rtd",,"StudyData",A498, "PCB","BaseType=Index,Index=1", "Close", "Q","0","all",,,,"T")/100,"")</f>
        <v>0.15718256290228211</v>
      </c>
      <c r="L498" s="4">
        <f>IFERROR(RTD("cqg.rtd",,"StudyData",A498, "PCB","BaseType=Index,Index=1", "Close", "A","0","all",,,,"T")/100,"")</f>
        <v>0.31469170683064651</v>
      </c>
      <c r="M498" s="6">
        <f>RTD("cqg.rtd", ,"ContractData",A498, "T_CVol",, "T")</f>
        <v>4897789.3385969996</v>
      </c>
      <c r="N498" s="8">
        <f xml:space="preserve"> IFERROR(M498/RTD("cqg.rtd",,"StudyData", $A498, "MA", "InputChoice=Vol,MAType=Sim,Period=21", "MA","D","-1","all",,,,"T"),"")</f>
        <v>0.34041627894807941</v>
      </c>
      <c r="O498" s="9">
        <f>IFERROR(D498/RTD("cqg.rtd",,"StudyData","ATR("&amp;A498&amp;",MAType:=Sim,Period:=21)","Bar",, "Close", "D",,,,,,"T"),"")</f>
        <v>1.3180769697641508</v>
      </c>
      <c r="P498" s="10">
        <f xml:space="preserve"> RTD("cqg.rtd",,"StudyData", $A498, "MA", "InputChoice=Close,MAType=Sim,Period=21", "MA","D",,"all",,,,"T")</f>
        <v>152.3561904762</v>
      </c>
      <c r="Q498" s="2">
        <f xml:space="preserve"> RTD("cqg.rtd",,"StudyData",$A498, "StdDev", "InputChoice=Close,Period1=21", "STDDEV","D",,"all",,,,"T")</f>
        <v>4.4291937094999998</v>
      </c>
      <c r="R498" s="2">
        <f t="shared" si="8"/>
        <v>1.321642246362901</v>
      </c>
    </row>
    <row r="499" spans="1:18" x14ac:dyDescent="0.3">
      <c r="A499" t="s">
        <v>532</v>
      </c>
      <c r="B499" t="str">
        <f>PROPER(RTD("cqg.rtd", ,"ContractData",A499, "LongDescription",, "T"))</f>
        <v>Xylem, Inc.</v>
      </c>
      <c r="C499" s="2">
        <f>RTD("cqg.rtd", ,"ContractData",A499, "LastTrade",, "T")</f>
        <v>122.2</v>
      </c>
      <c r="D499" s="2">
        <f>RTD("cqg.rtd", ,"ContractData",A499, "NetLastTrade",, "T")</f>
        <v>1.8799999999999955</v>
      </c>
      <c r="E499" s="4">
        <f>IFERROR(RTD("cqg.rtd", ,"ContractData",A499, "PerCentNetLastTrade",, "T")/100,"")</f>
        <v>1.5625E-2</v>
      </c>
      <c r="F499" s="2">
        <f>RTD("cqg.rtd", ,"ContractData",A499, "Open",, "T")</f>
        <v>120.05</v>
      </c>
      <c r="G499" s="2">
        <f>RTD("cqg.rtd", ,"ContractData",A499, "High",, "T")</f>
        <v>123.63000000000001</v>
      </c>
      <c r="H499" s="2">
        <f>RTD("cqg.rtd", ,"ContractData",A499, "Low",, "T")</f>
        <v>120</v>
      </c>
      <c r="I499" s="4">
        <f>IFERROR(RTD("cqg.rtd",,"StudyData",A499, "PCB","BaseType=Index,Index=1", "Close", "W","0","all",,,,"T")/100,"")</f>
        <v>1.5624999999999962E-2</v>
      </c>
      <c r="J499" s="4">
        <f>IFERROR(RTD("cqg.rtd",,"StudyData",A499, "PCB","BaseType=Index,Index=1", "Close", "M","0","all",,,,"T")/100,"")</f>
        <v>4.4712319398136309E-2</v>
      </c>
      <c r="K499" s="4">
        <f>IFERROR(RTD("cqg.rtd",,"StudyData",A499, "PCB","BaseType=Index,Index=1", "Close", "Q","0","all",,,,"T")/100,"")</f>
        <v>3.3753489552491286E-2</v>
      </c>
      <c r="L499" s="4">
        <f>IFERROR(RTD("cqg.rtd",,"StudyData",A499, "PCB","BaseType=Index,Index=1", "Close", "A","0","all",,,,"T")/100,"")</f>
        <v>-0.10265824643853724</v>
      </c>
      <c r="M499" s="6">
        <f>RTD("cqg.rtd", ,"ContractData",A499, "T_CVol",, "T")</f>
        <v>378530.23337799998</v>
      </c>
      <c r="N499" s="8">
        <f xml:space="preserve"> IFERROR(M499/RTD("cqg.rtd",,"StudyData", $A499, "MA", "InputChoice=Vol,MAType=Sim,Period=21", "MA","D","-1","all",,,,"T"),"")</f>
        <v>0.18961688001064583</v>
      </c>
      <c r="O499" s="9">
        <f>IFERROR(D499/RTD("cqg.rtd",,"StudyData","ATR("&amp;A499&amp;",MAType:=Sim,Period:=21)","Bar",, "Close", "D",,,,,,"T"),"")</f>
        <v>0.5661026670409206</v>
      </c>
      <c r="P499" s="10">
        <f xml:space="preserve"> RTD("cqg.rtd",,"StudyData", $A499, "MA", "InputChoice=Close,MAType=Sim,Period=21", "MA","D",,"all",,,,"T")</f>
        <v>120.499047619</v>
      </c>
      <c r="Q499" s="2">
        <f xml:space="preserve"> RTD("cqg.rtd",,"StudyData",$A499, "StdDev", "InputChoice=Close,Period1=21", "STDDEV","D",,"all",,,,"T")</f>
        <v>2.5386327493</v>
      </c>
      <c r="R499" s="2">
        <f t="shared" si="8"/>
        <v>0.67002695898767806</v>
      </c>
    </row>
    <row r="500" spans="1:18" x14ac:dyDescent="0.3">
      <c r="A500" t="s">
        <v>533</v>
      </c>
      <c r="B500" t="str">
        <f>PROPER(RTD("cqg.rtd", ,"ContractData",A500, "LongDescription",, "T"))</f>
        <v>Square, Inc</v>
      </c>
      <c r="C500" s="2">
        <f>RTD("cqg.rtd", ,"ContractData",A500, "LastTrade",, "T")</f>
        <v>79.650000000000006</v>
      </c>
      <c r="D500" s="2">
        <f>RTD("cqg.rtd", ,"ContractData",A500, "NetLastTrade",, "T")</f>
        <v>0.65000000000000568</v>
      </c>
      <c r="E500" s="4">
        <f>IFERROR(RTD("cqg.rtd", ,"ContractData",A500, "PerCentNetLastTrade",, "T")/100,"")</f>
        <v>8.2278481012658233E-3</v>
      </c>
      <c r="F500" s="2">
        <f>RTD("cqg.rtd", ,"ContractData",A500, "Open",, "T")</f>
        <v>78.510000000000005</v>
      </c>
      <c r="G500" s="2">
        <f>RTD("cqg.rtd", ,"ContractData",A500, "High",, "T")</f>
        <v>79.88</v>
      </c>
      <c r="H500" s="2">
        <f>RTD("cqg.rtd", ,"ContractData",A500, "Low",, "T")</f>
        <v>78.36</v>
      </c>
      <c r="I500" s="4">
        <f>IFERROR(RTD("cqg.rtd",,"StudyData",A500, "PCB","BaseType=Index,Index=1", "Close", "W","0","all",,,,"T")/100,"")</f>
        <v>8.2278481012658961E-3</v>
      </c>
      <c r="J500" s="4">
        <f>IFERROR(RTD("cqg.rtd",,"StudyData",A500, "PCB","BaseType=Index,Index=1", "Close", "M","0","all",,,,"T")/100,"")</f>
        <v>-1.9571639586410502E-2</v>
      </c>
      <c r="K500" s="4">
        <f>IFERROR(RTD("cqg.rtd",,"StudyData",A500, "PCB","BaseType=Index,Index=1", "Close", "Q","0","all",,,,"T")/100,"")</f>
        <v>4.8026315789473764E-2</v>
      </c>
      <c r="L500" s="4">
        <f>IFERROR(RTD("cqg.rtd",,"StudyData",A500, "PCB","BaseType=Index,Index=1", "Close", "A","0","all",,,,"T")/100,"")</f>
        <v>0.22369027500384087</v>
      </c>
      <c r="M500" s="6">
        <f>RTD("cqg.rtd", ,"ContractData",A500, "T_CVol",, "T")</f>
        <v>1344618.8002790001</v>
      </c>
      <c r="N500" s="8">
        <f xml:space="preserve"> IFERROR(M500/RTD("cqg.rtd",,"StudyData", $A500, "MA", "InputChoice=Vol,MAType=Sim,Period=21", "MA","D","-1","all",,,,"T"),"")</f>
        <v>0.25575595856467831</v>
      </c>
      <c r="O500" s="9">
        <f>IFERROR(D500/RTD("cqg.rtd",,"StudyData","ATR("&amp;A500&amp;",MAType:=Sim,Period:=21)","Bar",, "Close", "D",,,,,,"T"),"")</f>
        <v>0.2275000000034145</v>
      </c>
      <c r="P500" s="10">
        <f xml:space="preserve"> RTD("cqg.rtd",,"StudyData", $A500, "MA", "InputChoice=Close,MAType=Sim,Period=21", "MA","D",,"all",,,,"T")</f>
        <v>80.557142857100004</v>
      </c>
      <c r="Q500" s="2">
        <f xml:space="preserve"> RTD("cqg.rtd",,"StudyData",$A500, "StdDev", "InputChoice=Close,Period1=21", "STDDEV","D",,"all",,,,"T")</f>
        <v>2.1604566158999998</v>
      </c>
      <c r="R500" s="2">
        <f t="shared" si="8"/>
        <v>-0.41988478288516901</v>
      </c>
    </row>
    <row r="501" spans="1:18" x14ac:dyDescent="0.3">
      <c r="A501" t="s">
        <v>534</v>
      </c>
      <c r="B501" t="str">
        <f>PROPER(RTD("cqg.rtd", ,"ContractData",A501, "LongDescription",, "T"))</f>
        <v>Yum Brands Inc</v>
      </c>
      <c r="C501" s="2">
        <f>RTD("cqg.rtd", ,"ContractData",A501, "LastTrade",, "T")</f>
        <v>146.62</v>
      </c>
      <c r="D501" s="2">
        <f>RTD("cqg.rtd", ,"ContractData",A501, "NetLastTrade",, "T")</f>
        <v>-4.1399999999999864</v>
      </c>
      <c r="E501" s="4">
        <f>IFERROR(RTD("cqg.rtd", ,"ContractData",A501, "PerCentNetLastTrade",, "T")/100,"")</f>
        <v>-2.7460864950915362E-2</v>
      </c>
      <c r="F501" s="2">
        <f>RTD("cqg.rtd", ,"ContractData",A501, "Open",, "T")</f>
        <v>149.6</v>
      </c>
      <c r="G501" s="2">
        <f>RTD("cqg.rtd", ,"ContractData",A501, "High",, "T")</f>
        <v>149.87</v>
      </c>
      <c r="H501" s="2">
        <f>RTD("cqg.rtd", ,"ContractData",A501, "Low",, "T")</f>
        <v>146.59</v>
      </c>
      <c r="I501" s="4">
        <f>IFERROR(RTD("cqg.rtd",,"StudyData",A501, "PCB","BaseType=Index,Index=1", "Close", "W","0","all",,,,"T")/100,"")</f>
        <v>-2.7460864950915275E-2</v>
      </c>
      <c r="J501" s="4">
        <f>IFERROR(RTD("cqg.rtd",,"StudyData",A501, "PCB","BaseType=Index,Index=1", "Close", "M","0","all",,,,"T")/100,"")</f>
        <v>-4.3449895615866367E-2</v>
      </c>
      <c r="K501" s="4">
        <f>IFERROR(RTD("cqg.rtd",,"StudyData",A501, "PCB","BaseType=Index,Index=1", "Close", "Q","0","all",,,,"T")/100,"")</f>
        <v>-8.2822469660953399E-2</v>
      </c>
      <c r="L501" s="4">
        <f>IFERROR(RTD("cqg.rtd",,"StudyData",A501, "PCB","BaseType=Index,Index=1", "Close", "A","0","all",,,,"T")/100,"")</f>
        <v>-3.0803807509254343E-2</v>
      </c>
      <c r="M501" s="6">
        <f>RTD("cqg.rtd", ,"ContractData",A501, "T_CVol",, "T")</f>
        <v>447808.43505199999</v>
      </c>
      <c r="N501" s="8">
        <f xml:space="preserve"> IFERROR(M501/RTD("cqg.rtd",,"StudyData", $A501, "MA", "InputChoice=Vol,MAType=Sim,Period=21", "MA","D","-1","all",,,,"T"),"")</f>
        <v>0.16185897076405262</v>
      </c>
      <c r="O501" s="9">
        <f>IFERROR(D501/RTD("cqg.rtd",,"StudyData","ATR("&amp;A501&amp;",MAType:=Sim,Period:=21)","Bar",, "Close", "D",,,,,,"T"),"")</f>
        <v>-0.85151811949152656</v>
      </c>
      <c r="P501" s="10">
        <f xml:space="preserve"> RTD("cqg.rtd",,"StudyData", $A501, "MA", "InputChoice=Close,MAType=Sim,Period=21", "MA","D",,"all",,,,"T")</f>
        <v>150.93523809519999</v>
      </c>
      <c r="Q501" s="2">
        <f xml:space="preserve"> RTD("cqg.rtd",,"StudyData",$A501, "StdDev", "InputChoice=Close,Period1=21", "STDDEV","D",,"all",,,,"T")</f>
        <v>3.9474218458000001</v>
      </c>
      <c r="R501" s="2">
        <f t="shared" si="8"/>
        <v>-1.0931788554069382</v>
      </c>
    </row>
    <row r="502" spans="1:18" x14ac:dyDescent="0.3">
      <c r="A502" t="s">
        <v>535</v>
      </c>
      <c r="B502" t="str">
        <f>PROPER(RTD("cqg.rtd", ,"ContractData",A502, "LongDescription",, "T"))</f>
        <v>Zimmer Biomet Holdings, Inc</v>
      </c>
      <c r="C502" s="2">
        <f>RTD("cqg.rtd", ,"ContractData",A502, "LastTrade",, "T")</f>
        <v>96.42</v>
      </c>
      <c r="D502" s="2">
        <f>RTD("cqg.rtd", ,"ContractData",A502, "NetLastTrade",, "T")</f>
        <v>-0.12999999999999545</v>
      </c>
      <c r="E502" s="4">
        <f>IFERROR(RTD("cqg.rtd", ,"ContractData",A502, "PerCentNetLastTrade",, "T")/100,"")</f>
        <v>-1.3464526152252717E-3</v>
      </c>
      <c r="F502" s="2">
        <f>RTD("cqg.rtd", ,"ContractData",A502, "Open",, "T")</f>
        <v>96.66</v>
      </c>
      <c r="G502" s="2">
        <f>RTD("cqg.rtd", ,"ContractData",A502, "High",, "T")</f>
        <v>96.92</v>
      </c>
      <c r="H502" s="2">
        <f>RTD("cqg.rtd", ,"ContractData",A502, "Low",, "T")</f>
        <v>95.460000000000008</v>
      </c>
      <c r="I502" s="4">
        <f>IFERROR(RTD("cqg.rtd",,"StudyData",A502, "PCB","BaseType=Index,Index=1", "Close", "W","0","all",,,,"T")/100,"")</f>
        <v>-1.3464526152252246E-3</v>
      </c>
      <c r="J502" s="4">
        <f>IFERROR(RTD("cqg.rtd",,"StudyData",A502, "PCB","BaseType=Index,Index=1", "Close", "M","0","all",,,,"T")/100,"")</f>
        <v>2.6509102523155484E-2</v>
      </c>
      <c r="K502" s="4">
        <f>IFERROR(RTD("cqg.rtd",,"StudyData",A502, "PCB","BaseType=Index,Index=1", "Close", "Q","0","all",,,,"T")/100,"")</f>
        <v>0.11999070739923333</v>
      </c>
      <c r="L502" s="4">
        <f>IFERROR(RTD("cqg.rtd",,"StudyData",A502, "PCB","BaseType=Index,Index=1", "Close", "A","0","all",,,,"T")/100,"")</f>
        <v>7.2286476868327398E-2</v>
      </c>
      <c r="M502" s="6">
        <f>RTD("cqg.rtd", ,"ContractData",A502, "T_CVol",, "T")</f>
        <v>554409.91332499997</v>
      </c>
      <c r="N502" s="8">
        <f xml:space="preserve"> IFERROR(M502/RTD("cqg.rtd",,"StudyData", $A502, "MA", "InputChoice=Vol,MAType=Sim,Period=21", "MA","D","-1","all",,,,"T"),"")</f>
        <v>0.21566616380174522</v>
      </c>
      <c r="O502" s="9">
        <f>IFERROR(D502/RTD("cqg.rtd",,"StudyData","ATR("&amp;A502&amp;",MAType:=Sim,Period:=21)","Bar",, "Close", "D",,,,,,"T"),"")</f>
        <v>-4.0117560616897072E-2</v>
      </c>
      <c r="P502" s="10">
        <f xml:space="preserve"> RTD("cqg.rtd",,"StudyData", $A502, "MA", "InputChoice=Close,MAType=Sim,Period=21", "MA","D",,"all",,,,"T")</f>
        <v>93.495714285700004</v>
      </c>
      <c r="Q502" s="2">
        <f xml:space="preserve"> RTD("cqg.rtd",,"StudyData",$A502, "StdDev", "InputChoice=Close,Period1=21", "STDDEV","D",,"all",,,,"T")</f>
        <v>3.0452860862</v>
      </c>
      <c r="R502" s="2">
        <f t="shared" si="8"/>
        <v>0.96026633673324602</v>
      </c>
    </row>
    <row r="503" spans="1:18" x14ac:dyDescent="0.3">
      <c r="A503" t="s">
        <v>536</v>
      </c>
      <c r="B503" t="str">
        <f>PROPER(RTD("cqg.rtd", ,"ContractData",A503, "LongDescription",, "T"))</f>
        <v>Zebra Technologies</v>
      </c>
      <c r="C503" s="2">
        <f>RTD("cqg.rtd", ,"ContractData",A503, "LastTrade",, "T")</f>
        <v>379.06</v>
      </c>
      <c r="D503" s="2">
        <f>RTD("cqg.rtd", ,"ContractData",A503, "NetLastTrade",, "T")</f>
        <v>2.5699999999999932</v>
      </c>
      <c r="E503" s="4">
        <f>IFERROR(RTD("cqg.rtd", ,"ContractData",A503, "PerCentNetLastTrade",, "T")/100,"")</f>
        <v>6.8262105235198812E-3</v>
      </c>
      <c r="F503" s="2">
        <f>RTD("cqg.rtd", ,"ContractData",A503, "Open",, "T")</f>
        <v>376.79</v>
      </c>
      <c r="G503" s="2">
        <f>RTD("cqg.rtd", ,"ContractData",A503, "High",, "T")</f>
        <v>379.6</v>
      </c>
      <c r="H503" s="2">
        <f>RTD("cqg.rtd", ,"ContractData",A503, "Low",, "T")</f>
        <v>373.38</v>
      </c>
      <c r="I503" s="4">
        <f>IFERROR(RTD("cqg.rtd",,"StudyData",A503, "PCB","BaseType=Index,Index=1", "Close", "W","0","all",,,,"T")/100,"")</f>
        <v>6.826210523519863E-3</v>
      </c>
      <c r="J503" s="4">
        <f>IFERROR(RTD("cqg.rtd",,"StudyData",A503, "PCB","BaseType=Index,Index=1", "Close", "M","0","all",,,,"T")/100,"")</f>
        <v>0.29010959090599692</v>
      </c>
      <c r="K503" s="4">
        <f>IFERROR(RTD("cqg.rtd",,"StudyData",A503, "PCB","BaseType=Index,Index=1", "Close", "Q","0","all",,,,"T")/100,"")</f>
        <v>0.43986933069968859</v>
      </c>
      <c r="L503" s="4">
        <f>IFERROR(RTD("cqg.rtd",,"StudyData",A503, "PCB","BaseType=Index,Index=1", "Close", "A","0","all",,,,"T")/100,"")</f>
        <v>0.56107404661889471</v>
      </c>
      <c r="M503" s="6">
        <f>RTD("cqg.rtd", ,"ContractData",A503, "T_CVol",, "T")</f>
        <v>125817.35423</v>
      </c>
      <c r="N503" s="8">
        <f xml:space="preserve"> IFERROR(M503/RTD("cqg.rtd",,"StudyData", $A503, "MA", "InputChoice=Vol,MAType=Sim,Period=21", "MA","D","-1","all",,,,"T"),"")</f>
        <v>0.14513268509924432</v>
      </c>
      <c r="O503" s="9">
        <f>IFERROR(D503/RTD("cqg.rtd",,"StudyData","ATR("&amp;A503&amp;",MAType:=Sim,Period:=21)","Bar",, "Close", "D",,,,,,"T"),"")</f>
        <v>0.1763725490199532</v>
      </c>
      <c r="P503" s="10">
        <f xml:space="preserve"> RTD("cqg.rtd",,"StudyData", $A503, "MA", "InputChoice=Close,MAType=Sim,Period=21", "MA","D",,"all",,,,"T")</f>
        <v>294.51190476189998</v>
      </c>
      <c r="Q503" s="2">
        <f xml:space="preserve"> RTD("cqg.rtd",,"StudyData",$A503, "StdDev", "InputChoice=Close,Period1=21", "STDDEV","D",,"all",,,,"T")</f>
        <v>44.518726356099997</v>
      </c>
      <c r="R503" s="2">
        <f t="shared" si="8"/>
        <v>1.8991579984074536</v>
      </c>
    </row>
    <row r="504" spans="1:18" x14ac:dyDescent="0.3">
      <c r="A504" t="s">
        <v>537</v>
      </c>
      <c r="B504" t="str">
        <f>PROPER(RTD("cqg.rtd", ,"ContractData",A504, "LongDescription",, "T"))</f>
        <v>Zoetis Inc</v>
      </c>
      <c r="C504" s="2">
        <f>RTD("cqg.rtd", ,"ContractData",A504, "LastTrade",, "T")</f>
        <v>73.17</v>
      </c>
      <c r="D504" s="2">
        <f>RTD("cqg.rtd", ,"ContractData",A504, "NetLastTrade",, "T")</f>
        <v>0.51000000000000512</v>
      </c>
      <c r="E504" s="4">
        <f>IFERROR(RTD("cqg.rtd", ,"ContractData",A504, "PerCentNetLastTrade",, "T")/100,"")</f>
        <v>7.0189925681255162E-3</v>
      </c>
      <c r="F504" s="2">
        <f>RTD("cqg.rtd", ,"ContractData",A504, "Open",, "T")</f>
        <v>72.400000000000006</v>
      </c>
      <c r="G504" s="2">
        <f>RTD("cqg.rtd", ,"ContractData",A504, "High",, "T")</f>
        <v>73.45</v>
      </c>
      <c r="H504" s="2">
        <f>RTD("cqg.rtd", ,"ContractData",A504, "Low",, "T")</f>
        <v>71.45</v>
      </c>
      <c r="I504" s="4">
        <f>IFERROR(RTD("cqg.rtd",,"StudyData",A504, "PCB","BaseType=Index,Index=1", "Close", "W","0","all",,,,"T")/100,"")</f>
        <v>7.0189925681255873E-3</v>
      </c>
      <c r="J504" s="4">
        <f>IFERROR(RTD("cqg.rtd",,"StudyData",A504, "PCB","BaseType=Index,Index=1", "Close", "M","0","all",,,,"T")/100,"")</f>
        <v>-5.3305731659981939E-2</v>
      </c>
      <c r="K504" s="4">
        <f>IFERROR(RTD("cqg.rtd",,"StudyData",A504, "PCB","BaseType=Index,Index=1", "Close", "Q","0","all",,,,"T")/100,"")</f>
        <v>1.8229891455608157E-2</v>
      </c>
      <c r="L504" s="4">
        <f>IFERROR(RTD("cqg.rtd",,"StudyData",A504, "PCB","BaseType=Index,Index=1", "Close", "A","0","all",,,,"T")/100,"")</f>
        <v>-0.41845493562231761</v>
      </c>
      <c r="M504" s="6">
        <f>RTD("cqg.rtd", ,"ContractData",A504, "T_CVol",, "T")</f>
        <v>3765612.3724739999</v>
      </c>
      <c r="N504" s="8">
        <f xml:space="preserve"> IFERROR(M504/RTD("cqg.rtd",,"StudyData", $A504, "MA", "InputChoice=Vol,MAType=Sim,Period=21", "MA","D","-1","all",,,,"T"),"")</f>
        <v>0.55747489567366293</v>
      </c>
      <c r="O504" s="9">
        <f>IFERROR(D504/RTD("cqg.rtd",,"StudyData","ATR("&amp;A504&amp;",MAType:=Sim,Period:=21)","Bar",, "Close", "D",,,,,,"T"),"")</f>
        <v>0.18769716088624316</v>
      </c>
      <c r="P504" s="10">
        <f xml:space="preserve"> RTD("cqg.rtd",,"StudyData", $A504, "MA", "InputChoice=Close,MAType=Sim,Period=21", "MA","D",,"all",,,,"T")</f>
        <v>75.6871428571</v>
      </c>
      <c r="Q504" s="2">
        <f xml:space="preserve"> RTD("cqg.rtd",,"StudyData",$A504, "StdDev", "InputChoice=Close,Period1=21", "STDDEV","D",,"all",,,,"T")</f>
        <v>1.4581075238000001</v>
      </c>
      <c r="R504" s="2">
        <f t="shared" si="8"/>
        <v>-1.7263081192668335</v>
      </c>
    </row>
    <row r="520" spans="1:2" x14ac:dyDescent="0.3">
      <c r="A520" s="36"/>
    </row>
    <row r="521" spans="1:2" x14ac:dyDescent="0.3">
      <c r="A521" s="36"/>
    </row>
    <row r="522" spans="1:2" x14ac:dyDescent="0.3">
      <c r="A522" s="36"/>
    </row>
    <row r="523" spans="1:2" x14ac:dyDescent="0.3">
      <c r="A523" s="1"/>
      <c r="B523" s="1"/>
    </row>
    <row r="524" spans="1:2" x14ac:dyDescent="0.3">
      <c r="A524" s="1"/>
      <c r="B524" s="1"/>
    </row>
    <row r="525" spans="1:2" x14ac:dyDescent="0.3">
      <c r="A525" s="1"/>
      <c r="B525" s="1"/>
    </row>
    <row r="526" spans="1:2" x14ac:dyDescent="0.3">
      <c r="A526" s="1"/>
      <c r="B526" s="1"/>
    </row>
    <row r="527" spans="1:2" x14ac:dyDescent="0.3">
      <c r="A527" s="1"/>
      <c r="B527" s="1"/>
    </row>
    <row r="528" spans="1:2" x14ac:dyDescent="0.3">
      <c r="A528" s="1"/>
      <c r="B528" s="1"/>
    </row>
    <row r="529" spans="1:2" x14ac:dyDescent="0.3">
      <c r="A529" s="1"/>
      <c r="B529" s="1"/>
    </row>
    <row r="530" spans="1:2" x14ac:dyDescent="0.3">
      <c r="A530" s="1"/>
      <c r="B530" s="1"/>
    </row>
    <row r="531" spans="1:2" x14ac:dyDescent="0.3">
      <c r="A531" s="1"/>
      <c r="B531" s="1"/>
    </row>
    <row r="532" spans="1:2" x14ac:dyDescent="0.3">
      <c r="A532" s="1"/>
      <c r="B532" s="1"/>
    </row>
    <row r="533" spans="1:2" x14ac:dyDescent="0.3">
      <c r="A533" s="1"/>
      <c r="B533" s="1"/>
    </row>
    <row r="534" spans="1:2" x14ac:dyDescent="0.3">
      <c r="A534" s="1"/>
      <c r="B534" s="1"/>
    </row>
    <row r="535" spans="1:2" x14ac:dyDescent="0.3">
      <c r="A535" s="1"/>
      <c r="B535" s="1"/>
    </row>
    <row r="536" spans="1:2" x14ac:dyDescent="0.3">
      <c r="A536" s="1"/>
      <c r="B536" s="1"/>
    </row>
    <row r="537" spans="1:2" x14ac:dyDescent="0.3">
      <c r="A537" s="1"/>
      <c r="B537" s="1"/>
    </row>
    <row r="538" spans="1:2" x14ac:dyDescent="0.3">
      <c r="A538" s="1"/>
      <c r="B538" s="1"/>
    </row>
    <row r="539" spans="1:2" x14ac:dyDescent="0.3">
      <c r="A539" s="1"/>
      <c r="B539" s="1"/>
    </row>
    <row r="540" spans="1:2" x14ac:dyDescent="0.3">
      <c r="A540" s="1"/>
      <c r="B540" s="1"/>
    </row>
    <row r="541" spans="1:2" x14ac:dyDescent="0.3">
      <c r="A541" s="1"/>
      <c r="B541" s="1"/>
    </row>
    <row r="542" spans="1:2" x14ac:dyDescent="0.3">
      <c r="A542" s="1"/>
      <c r="B542" s="1"/>
    </row>
    <row r="543" spans="1:2" x14ac:dyDescent="0.3">
      <c r="A543" s="1"/>
      <c r="B543" s="1"/>
    </row>
    <row r="544" spans="1:2" x14ac:dyDescent="0.3">
      <c r="A544" s="1"/>
      <c r="B544" s="1"/>
    </row>
    <row r="545" spans="1:2" x14ac:dyDescent="0.3">
      <c r="A545" s="1"/>
      <c r="B545" s="1"/>
    </row>
    <row r="546" spans="1:2" x14ac:dyDescent="0.3">
      <c r="A546" s="1"/>
      <c r="B546" s="1"/>
    </row>
    <row r="547" spans="1:2" x14ac:dyDescent="0.3">
      <c r="A547" s="1"/>
      <c r="B547" s="1"/>
    </row>
    <row r="548" spans="1:2" x14ac:dyDescent="0.3">
      <c r="A548" s="1"/>
      <c r="B548" s="1"/>
    </row>
    <row r="549" spans="1:2" x14ac:dyDescent="0.3">
      <c r="A549" s="1"/>
      <c r="B549" s="1"/>
    </row>
    <row r="550" spans="1:2" x14ac:dyDescent="0.3">
      <c r="A550" s="1"/>
      <c r="B550" s="1"/>
    </row>
    <row r="551" spans="1:2" x14ac:dyDescent="0.3">
      <c r="A551" s="1"/>
      <c r="B551" s="1"/>
    </row>
    <row r="552" spans="1:2" x14ac:dyDescent="0.3">
      <c r="A552" s="1"/>
      <c r="B552" s="1"/>
    </row>
    <row r="553" spans="1:2" x14ac:dyDescent="0.3">
      <c r="A553" s="1"/>
      <c r="B553" s="1"/>
    </row>
    <row r="554" spans="1:2" x14ac:dyDescent="0.3">
      <c r="A554" s="1"/>
      <c r="B554" s="1"/>
    </row>
    <row r="555" spans="1:2" x14ac:dyDescent="0.3">
      <c r="A555" s="1"/>
      <c r="B555" s="1"/>
    </row>
    <row r="556" spans="1:2" x14ac:dyDescent="0.3">
      <c r="A556" s="1"/>
      <c r="B556" s="1"/>
    </row>
    <row r="557" spans="1:2" x14ac:dyDescent="0.3">
      <c r="A557" s="1"/>
      <c r="B557" s="1"/>
    </row>
    <row r="558" spans="1:2" x14ac:dyDescent="0.3">
      <c r="A558" s="1"/>
      <c r="B558" s="1"/>
    </row>
    <row r="559" spans="1:2" x14ac:dyDescent="0.3">
      <c r="A559" s="1"/>
      <c r="B559" s="1"/>
    </row>
    <row r="560" spans="1:2" x14ac:dyDescent="0.3">
      <c r="A560" s="1"/>
      <c r="B560" s="1"/>
    </row>
    <row r="561" spans="1:2" x14ac:dyDescent="0.3">
      <c r="A561" s="1"/>
      <c r="B561" s="1"/>
    </row>
    <row r="562" spans="1:2" x14ac:dyDescent="0.3">
      <c r="A562" s="1"/>
      <c r="B562" s="1"/>
    </row>
    <row r="563" spans="1:2" x14ac:dyDescent="0.3">
      <c r="A563" s="1"/>
      <c r="B563" s="1"/>
    </row>
    <row r="564" spans="1:2" x14ac:dyDescent="0.3">
      <c r="A564" s="1"/>
      <c r="B564" s="1"/>
    </row>
    <row r="565" spans="1:2" x14ac:dyDescent="0.3">
      <c r="A565" s="1"/>
      <c r="B565" s="1"/>
    </row>
    <row r="566" spans="1:2" x14ac:dyDescent="0.3">
      <c r="A566" s="1"/>
      <c r="B566" s="1"/>
    </row>
    <row r="567" spans="1:2" x14ac:dyDescent="0.3">
      <c r="A567" s="1"/>
      <c r="B567" s="1"/>
    </row>
    <row r="568" spans="1:2" x14ac:dyDescent="0.3">
      <c r="A568" s="1"/>
      <c r="B568" s="1"/>
    </row>
    <row r="569" spans="1:2" x14ac:dyDescent="0.3">
      <c r="A569" s="1"/>
      <c r="B569" s="1"/>
    </row>
    <row r="570" spans="1:2" x14ac:dyDescent="0.3">
      <c r="A570" s="1"/>
      <c r="B570" s="1"/>
    </row>
    <row r="571" spans="1:2" x14ac:dyDescent="0.3">
      <c r="A571" s="1"/>
      <c r="B571" s="1"/>
    </row>
    <row r="572" spans="1:2" x14ac:dyDescent="0.3">
      <c r="A572" s="1"/>
      <c r="B572" s="1"/>
    </row>
    <row r="573" spans="1:2" x14ac:dyDescent="0.3">
      <c r="A573" s="1"/>
      <c r="B573" s="1"/>
    </row>
    <row r="574" spans="1:2" x14ac:dyDescent="0.3">
      <c r="A574" s="1"/>
      <c r="B574" s="1"/>
    </row>
    <row r="575" spans="1:2" x14ac:dyDescent="0.3">
      <c r="A575" s="1"/>
      <c r="B575" s="1"/>
    </row>
    <row r="576" spans="1:2" x14ac:dyDescent="0.3">
      <c r="A576" s="1"/>
      <c r="B576" s="1"/>
    </row>
    <row r="577" spans="1:2" x14ac:dyDescent="0.3">
      <c r="A577" s="1"/>
      <c r="B577" s="1"/>
    </row>
    <row r="578" spans="1:2" x14ac:dyDescent="0.3">
      <c r="A578" s="1"/>
      <c r="B578" s="1"/>
    </row>
    <row r="579" spans="1:2" x14ac:dyDescent="0.3">
      <c r="A579" s="1"/>
      <c r="B579" s="1"/>
    </row>
    <row r="580" spans="1:2" x14ac:dyDescent="0.3">
      <c r="A580" s="1"/>
      <c r="B580" s="1"/>
    </row>
    <row r="581" spans="1:2" x14ac:dyDescent="0.3">
      <c r="A581" s="1"/>
      <c r="B581" s="1"/>
    </row>
    <row r="582" spans="1:2" x14ac:dyDescent="0.3">
      <c r="A582" s="1"/>
      <c r="B582" s="1"/>
    </row>
    <row r="583" spans="1:2" x14ac:dyDescent="0.3">
      <c r="A583" s="1"/>
      <c r="B583" s="1"/>
    </row>
    <row r="584" spans="1:2" x14ac:dyDescent="0.3">
      <c r="A584" s="1"/>
      <c r="B584" s="1"/>
    </row>
    <row r="585" spans="1:2" x14ac:dyDescent="0.3">
      <c r="A585" s="1"/>
      <c r="B585" s="1"/>
    </row>
    <row r="586" spans="1:2" x14ac:dyDescent="0.3">
      <c r="A586" s="1"/>
      <c r="B586" s="1"/>
    </row>
    <row r="587" spans="1:2" x14ac:dyDescent="0.3">
      <c r="A587" s="1"/>
      <c r="B587" s="1"/>
    </row>
    <row r="588" spans="1:2" x14ac:dyDescent="0.3">
      <c r="A588" s="1"/>
      <c r="B588" s="1"/>
    </row>
    <row r="589" spans="1:2" x14ac:dyDescent="0.3">
      <c r="A589" s="1"/>
      <c r="B58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Display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2026-07-21T18:35:49Z</dcterms:created>
  <dcterms:modified xsi:type="dcterms:W3CDTF">2026-08-10T15:51:53Z</dcterms:modified>
</cp:coreProperties>
</file>