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Curly Braces/"/>
    </mc:Choice>
  </mc:AlternateContent>
  <xr:revisionPtr revIDLastSave="28" documentId="8_{47C1A102-83AF-42CC-8278-39DCE50CDFE2}" xr6:coauthVersionLast="47" xr6:coauthVersionMax="47" xr10:uidLastSave="{13747DA2-3EEB-496D-AF1D-4C26BCFD0611}"/>
  <bookViews>
    <workbookView xWindow="3045" yWindow="2250" windowWidth="13950" windowHeight="11835" xr2:uid="{ED31CA7C-88DB-48CD-B554-0DE4EFDE8A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C26" i="1" l="1"/>
  <c r="B35" i="1"/>
  <c r="I42" i="1"/>
  <c r="D42" i="1" s="1"/>
  <c r="I41" i="1"/>
  <c r="G41" i="1" s="1"/>
  <c r="I40" i="1"/>
  <c r="H40" i="1" s="1"/>
  <c r="I39" i="1"/>
  <c r="D39" i="1" s="1"/>
  <c r="I30" i="1"/>
  <c r="I29" i="1"/>
  <c r="I28" i="1"/>
  <c r="H28" i="1" s="1"/>
  <c r="I27" i="1"/>
  <c r="F27" i="1" s="1"/>
  <c r="I26" i="1"/>
  <c r="F26" i="1" s="1"/>
  <c r="E42" i="1"/>
  <c r="E41" i="1"/>
  <c r="E40" i="1"/>
  <c r="E39" i="1"/>
  <c r="I36" i="1"/>
  <c r="H36" i="1" s="1"/>
  <c r="E36" i="1"/>
  <c r="E35" i="1"/>
  <c r="E34" i="1"/>
  <c r="E33" i="1"/>
  <c r="B36" i="1"/>
  <c r="E30" i="1"/>
  <c r="E29" i="1"/>
  <c r="E28" i="1"/>
  <c r="E27" i="1"/>
  <c r="E26" i="1"/>
  <c r="I35" i="1"/>
  <c r="H35" i="1" s="1"/>
  <c r="I34" i="1"/>
  <c r="H34" i="1" s="1"/>
  <c r="I33" i="1"/>
  <c r="G33" i="1" s="1"/>
  <c r="H30" i="1"/>
  <c r="H29" i="1"/>
  <c r="B42" i="1"/>
  <c r="B41" i="1"/>
  <c r="B40" i="1"/>
  <c r="B39" i="1"/>
  <c r="B34" i="1"/>
  <c r="B33" i="1"/>
  <c r="B30" i="1"/>
  <c r="B29" i="1"/>
  <c r="B28" i="1"/>
  <c r="B27" i="1"/>
  <c r="B26" i="1"/>
  <c r="A2" i="1"/>
  <c r="B2" i="1" s="1" a="1"/>
  <c r="B2" i="1" s="1"/>
  <c r="D41" i="1" l="1"/>
  <c r="C41" i="1"/>
  <c r="F41" i="1"/>
  <c r="H41" i="1"/>
  <c r="D28" i="1"/>
  <c r="C42" i="1"/>
  <c r="H42" i="1"/>
  <c r="D34" i="1"/>
  <c r="H33" i="1"/>
  <c r="C34" i="1"/>
  <c r="C35" i="1"/>
  <c r="F34" i="1"/>
  <c r="G34" i="1"/>
  <c r="C33" i="1"/>
  <c r="D35" i="1"/>
  <c r="D33" i="1"/>
  <c r="F35" i="1"/>
  <c r="F33" i="1"/>
  <c r="G35" i="1"/>
  <c r="D26" i="1"/>
  <c r="G26" i="1"/>
  <c r="H26" i="1"/>
  <c r="C40" i="1"/>
  <c r="D40" i="1"/>
  <c r="F40" i="1"/>
  <c r="F42" i="1"/>
  <c r="G40" i="1"/>
  <c r="G42" i="1"/>
  <c r="F39" i="1"/>
  <c r="H39" i="1"/>
  <c r="G39" i="1"/>
  <c r="C39" i="1"/>
  <c r="C36" i="1"/>
  <c r="D36" i="1"/>
  <c r="F36" i="1"/>
  <c r="G36" i="1"/>
  <c r="D29" i="1"/>
  <c r="G29" i="1"/>
  <c r="C30" i="1"/>
  <c r="G27" i="1"/>
  <c r="D30" i="1"/>
  <c r="C29" i="1"/>
  <c r="F29" i="1"/>
  <c r="H27" i="1"/>
  <c r="C27" i="1"/>
  <c r="D27" i="1"/>
  <c r="C28" i="1"/>
  <c r="F30" i="1"/>
  <c r="F28" i="1"/>
  <c r="G28" i="1"/>
  <c r="G30" i="1"/>
  <c r="H22" i="1" l="1"/>
  <c r="G22" i="1"/>
  <c r="F22" i="1"/>
  <c r="E22" i="1"/>
  <c r="D22" i="1"/>
  <c r="C22" i="1"/>
  <c r="B22" i="1"/>
  <c r="H21" i="1"/>
  <c r="G21" i="1"/>
  <c r="F21" i="1"/>
  <c r="E21" i="1"/>
  <c r="D21" i="1"/>
  <c r="C21" i="1"/>
  <c r="B21" i="1"/>
  <c r="H20" i="1"/>
  <c r="G20" i="1"/>
  <c r="F20" i="1"/>
  <c r="E20" i="1"/>
  <c r="D20" i="1"/>
  <c r="C20" i="1"/>
  <c r="B20" i="1"/>
  <c r="H19" i="1"/>
  <c r="G19" i="1"/>
  <c r="F19" i="1"/>
  <c r="E19" i="1"/>
  <c r="D19" i="1"/>
  <c r="C19" i="1"/>
  <c r="B19" i="1"/>
  <c r="H18" i="1"/>
  <c r="G18" i="1"/>
  <c r="F18" i="1"/>
  <c r="E18" i="1"/>
  <c r="D18" i="1"/>
  <c r="C18" i="1"/>
  <c r="B18" i="1"/>
  <c r="H17" i="1"/>
  <c r="G17" i="1"/>
  <c r="F17" i="1"/>
  <c r="E17" i="1"/>
  <c r="D17" i="1"/>
  <c r="C17" i="1"/>
  <c r="B17" i="1"/>
  <c r="H16" i="1"/>
  <c r="G16" i="1"/>
  <c r="F16" i="1"/>
  <c r="E16" i="1"/>
  <c r="D16" i="1"/>
  <c r="C16" i="1"/>
  <c r="B16" i="1"/>
  <c r="H15" i="1"/>
  <c r="G15" i="1"/>
  <c r="F15" i="1"/>
  <c r="E15" i="1"/>
  <c r="D15" i="1"/>
  <c r="C15" i="1"/>
  <c r="B15" i="1"/>
  <c r="H14" i="1"/>
  <c r="G14" i="1"/>
  <c r="F14" i="1"/>
  <c r="E14" i="1"/>
  <c r="D14" i="1"/>
  <c r="C14" i="1"/>
  <c r="B14" i="1"/>
  <c r="H13" i="1"/>
  <c r="G13" i="1"/>
  <c r="F13" i="1"/>
  <c r="E13" i="1"/>
  <c r="D13" i="1"/>
  <c r="C13" i="1"/>
  <c r="B13" i="1"/>
  <c r="H12" i="1"/>
  <c r="G12" i="1"/>
  <c r="F12" i="1"/>
  <c r="E12" i="1"/>
  <c r="D12" i="1"/>
  <c r="C12" i="1"/>
  <c r="B12" i="1"/>
  <c r="H11" i="1"/>
  <c r="G11" i="1"/>
  <c r="F11" i="1"/>
  <c r="E11" i="1"/>
  <c r="D11" i="1"/>
  <c r="C11" i="1"/>
  <c r="B11" i="1"/>
  <c r="H10" i="1"/>
  <c r="G10" i="1"/>
  <c r="F10" i="1"/>
  <c r="E10" i="1"/>
  <c r="D10" i="1"/>
  <c r="C10" i="1"/>
  <c r="B10" i="1"/>
  <c r="H9" i="1"/>
  <c r="G9" i="1"/>
  <c r="F9" i="1"/>
  <c r="E9" i="1"/>
  <c r="D9" i="1"/>
  <c r="C9" i="1"/>
  <c r="B9" i="1"/>
  <c r="H8" i="1"/>
  <c r="G8" i="1"/>
  <c r="F8" i="1"/>
  <c r="E8" i="1"/>
  <c r="D8" i="1"/>
  <c r="C8" i="1"/>
  <c r="B8" i="1"/>
  <c r="H7" i="1"/>
  <c r="G7" i="1"/>
  <c r="F7" i="1"/>
  <c r="E7" i="1"/>
  <c r="D7" i="1"/>
  <c r="C7" i="1"/>
  <c r="B7" i="1"/>
  <c r="H6" i="1"/>
  <c r="G6" i="1"/>
  <c r="F6" i="1"/>
  <c r="E6" i="1"/>
  <c r="D6" i="1"/>
  <c r="C6" i="1"/>
  <c r="B6" i="1"/>
  <c r="J6" i="1" l="1" a="1"/>
  <c r="J6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<sst xmlns="http://schemas.openxmlformats.org/spreadsheetml/2006/main" count="74" uniqueCount="48">
  <si>
    <t>Symbol</t>
  </si>
  <si>
    <t>Company</t>
  </si>
  <si>
    <t>Last Trade</t>
  </si>
  <si>
    <t>NC</t>
  </si>
  <si>
    <t>%NC</t>
  </si>
  <si>
    <t>Open</t>
  </si>
  <si>
    <t>High</t>
  </si>
  <si>
    <t>Low</t>
  </si>
  <si>
    <t>S.AAPL</t>
  </si>
  <si>
    <t>S.ABNB</t>
  </si>
  <si>
    <t>S.ADBE</t>
  </si>
  <si>
    <t>S.ADI</t>
  </si>
  <si>
    <t>S.ADP</t>
  </si>
  <si>
    <t>S.ADSK</t>
  </si>
  <si>
    <t>S.AEP</t>
  </si>
  <si>
    <t>S.ALAB</t>
  </si>
  <si>
    <t>S.ALNY</t>
  </si>
  <si>
    <t>S.AMAT</t>
  </si>
  <si>
    <t>S.AMD</t>
  </si>
  <si>
    <t>S.AMGN</t>
  </si>
  <si>
    <t>S.AMZN</t>
  </si>
  <si>
    <t>S.APP</t>
  </si>
  <si>
    <t>S.ARM</t>
  </si>
  <si>
    <t>S.ASML</t>
  </si>
  <si>
    <t>S.AVGO</t>
  </si>
  <si>
    <t>Date</t>
  </si>
  <si>
    <t>7 Days</t>
  </si>
  <si>
    <t>14 Days</t>
  </si>
  <si>
    <t>30 Days</t>
  </si>
  <si>
    <t>Ags</t>
  </si>
  <si>
    <t>Metals</t>
  </si>
  <si>
    <t>GCE</t>
  </si>
  <si>
    <t>SIE</t>
  </si>
  <si>
    <t>PLE</t>
  </si>
  <si>
    <t>PAE</t>
  </si>
  <si>
    <t>Market</t>
  </si>
  <si>
    <t>Last</t>
  </si>
  <si>
    <t>Format</t>
  </si>
  <si>
    <t>Energy</t>
  </si>
  <si>
    <t>F.ZSE</t>
  </si>
  <si>
    <t>F.ZME</t>
  </si>
  <si>
    <t>F.ZLE</t>
  </si>
  <si>
    <t>F.ZCE</t>
  </si>
  <si>
    <t>F.ZWA</t>
  </si>
  <si>
    <t>F.CLE</t>
  </si>
  <si>
    <t>F.HOE</t>
  </si>
  <si>
    <t>F.RBE</t>
  </si>
  <si>
    <t>F.NGE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</si>
</sst>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2" fontId="0" fillId="0" borderId="0" xfId="0" applyNumberFormat="1"/>
    <xf numFmtId="0" fontId="0" fillId="0" borderId="0" xfId="0" quotePrefix="1"/>
    <xf numFmtId="14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8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4504.1000000000004</v>
        <stp/>
        <stp>ContractData</stp>
        <stp>GCE</stp>
        <stp>LastTrade</stp>
        <stp/>
        <stp>T</stp>
        <tr r="C39" s="1"/>
      </tp>
      <tp t="s">
        <v>Natural Gas (Globex), Oct 26</v>
        <stp/>
        <stp>ContractData</stp>
        <stp>F.NGE</stp>
        <stp>LongDescription</stp>
        <stp/>
        <stp>T</stp>
        <tr r="B36" s="1"/>
      </tp>
      <tp t="s">
        <v>NY Harbor ULSD, Oct 26</v>
        <stp/>
        <stp>ContractData</stp>
        <stp>F.HOE</stp>
        <stp>LongDescription</stp>
        <stp/>
        <stp>T</stp>
        <tr r="B34" s="1"/>
      </tp>
      <tp t="s">
        <v>Crude Light (Globex), Oct 26</v>
        <stp/>
        <stp>ContractData</stp>
        <stp>F.CLE</stp>
        <stp>LongDescription</stp>
        <stp/>
        <stp>T</stp>
        <tr r="B33" s="1"/>
      </tp>
      <tp t="s">
        <v>ADV MICRO DEVICES</v>
        <stp/>
        <stp>ContractData</stp>
        <stp>S.AMD</stp>
        <stp>LongDescription</stp>
        <stp/>
        <stp>T</stp>
        <tr r="B16" s="1"/>
      </tp>
      <tp t="s">
        <v>AMER ELC PWR CO CMN</v>
        <stp/>
        <stp>ContractData</stp>
        <stp>S.AEP</stp>
        <stp>LongDescription</stp>
        <stp/>
        <stp>T</stp>
        <tr r="B12" s="1"/>
      </tp>
      <tp t="s">
        <v>AUTOMATIC DATA PROCS</v>
        <stp/>
        <stp>ContractData</stp>
        <stp>S.ADP</stp>
        <stp>LongDescription</stp>
        <stp/>
        <stp>T</stp>
        <tr r="B10" s="1"/>
      </tp>
      <tp t="s">
        <v>Analog Devices Inc</v>
        <stp/>
        <stp>ContractData</stp>
        <stp>S.ADI</stp>
        <stp>LongDescription</stp>
        <stp/>
        <stp>T</stp>
        <tr r="B9" s="1"/>
      </tp>
      <tp t="s">
        <v>APPLOVIN CORP CLA CM</v>
        <stp/>
        <stp>ContractData</stp>
        <stp>S.APP</stp>
        <stp>LongDescription</stp>
        <stp/>
        <stp>T</stp>
        <tr r="B19" s="1"/>
      </tp>
      <tp t="s">
        <v>ARM HOLDINGS PLC ADS</v>
        <stp/>
        <stp>ContractData</stp>
        <stp>S.ARM</stp>
        <stp>LongDescription</stp>
        <stp/>
        <stp>T</stp>
        <tr r="B20" s="1"/>
      </tp>
      <tp t="s">
        <v>Soybean Meal (Globex), Dec 26</v>
        <stp/>
        <stp>ContractData</stp>
        <stp>F.ZME</stp>
        <stp>LongDescription</stp>
        <stp/>
        <stp>T</stp>
        <tr r="B27" s="1"/>
      </tp>
      <tp t="s">
        <v>Soybean Oil (Globex), Dec 26</v>
        <stp/>
        <stp>ContractData</stp>
        <stp>F.ZLE</stp>
        <stp>LongDescription</stp>
        <stp/>
        <stp>T</stp>
        <tr r="B28" s="1"/>
      </tp>
      <tp t="s">
        <v>Corn (Globex), Dec 26</v>
        <stp/>
        <stp>ContractData</stp>
        <stp>F.ZCE</stp>
        <stp>LongDescription</stp>
        <stp/>
        <stp>T</stp>
        <tr r="B29" s="1"/>
      </tp>
      <tp t="s">
        <v>Wheat (Globex), Dec 26</v>
        <stp/>
        <stp>ContractData</stp>
        <stp>F.ZWA</stp>
        <stp>LongDescription</stp>
        <stp/>
        <stp>T</stp>
        <tr r="B30" s="1"/>
      </tp>
      <tp t="s">
        <v>Soybeans (Globex), Nov 26</v>
        <stp/>
        <stp>ContractData</stp>
        <stp>F.ZSE</stp>
        <stp>LongDescription</stp>
        <stp/>
        <stp>T</stp>
        <tr r="B26" s="1"/>
      </tp>
      <tp t="s">
        <v>RBOB Gasoline (Globex), Oct 26</v>
        <stp/>
        <stp>ContractData</stp>
        <stp>F.RBE</stp>
        <stp>LongDescription</stp>
        <stp/>
        <stp>T</stp>
        <tr r="B35" s="1"/>
      </tp>
      <tp>
        <v>1446</v>
        <stp/>
        <stp>ContractData</stp>
        <stp>PAE</stp>
        <stp>LastTrade</stp>
        <stp/>
        <stp>T</stp>
        <tr r="C42" s="1"/>
      </tp>
      <tp>
        <v>67.09</v>
        <stp/>
        <stp>ContractData</stp>
        <stp>SIE</stp>
        <stp>LastTrade</stp>
        <stp/>
        <stp>T</stp>
        <tr r="C40" s="1"/>
      </tp>
      <tp t="s">
        <v>Silver (Globex), Dec 26</v>
        <stp/>
        <stp>ContractData</stp>
        <stp>SIE</stp>
        <stp>LongDescription</stp>
        <stp/>
        <stp>T</stp>
        <tr r="B40" s="1"/>
      </tp>
      <tp t="s">
        <v>Platinum (Globex), Oct 26</v>
        <stp/>
        <stp>ContractData</stp>
        <stp>PLE</stp>
        <stp>LongDescription</stp>
        <stp/>
        <stp>T</stp>
        <tr r="B41" s="1"/>
      </tp>
      <tp t="s">
        <v>Palladium (Globex), Dec 26</v>
        <stp/>
        <stp>ContractData</stp>
        <stp>PAE</stp>
        <stp>LongDescription</stp>
        <stp/>
        <stp>T</stp>
        <tr r="B42" s="1"/>
      </tp>
      <tp t="s">
        <v>Gold (Globex), Dec 26</v>
        <stp/>
        <stp>ContractData</stp>
        <stp>GCE</stp>
        <stp>LongDescription</stp>
        <stp/>
        <stp>T</stp>
        <tr r="B39" s="1"/>
      </tp>
      <tp>
        <v>1833.5</v>
        <stp/>
        <stp>ContractData</stp>
        <stp>PLE</stp>
        <stp>LastTrade</stp>
        <stp/>
        <stp>T</stp>
        <tr r="C41" s="1"/>
      </tp>
      <tp>
        <v>0.25</v>
        <stp/>
        <stp>ContractData</stp>
        <stp>F.ZWA</stp>
        <stp>TickSize</stp>
        <stp/>
        <stp>T</stp>
        <tr r="I30" s="1"/>
      </tp>
      <tp>
        <v>0.25</v>
        <stp/>
        <stp>ContractData</stp>
        <stp>F.ZSE</stp>
        <stp>TickSize</stp>
        <stp/>
        <stp>T</stp>
        <tr r="I26" s="1"/>
      </tp>
      <tp>
        <v>0.25</v>
        <stp/>
        <stp>ContractData</stp>
        <stp>F.ZCE</stp>
        <stp>TickSize</stp>
        <stp/>
        <stp>T</stp>
        <tr r="I29" s="1"/>
      </tp>
      <tp>
        <v>0.01</v>
        <stp/>
        <stp>ContractData</stp>
        <stp>F.ZLE</stp>
        <stp>TickSize</stp>
        <stp/>
        <stp>T</stp>
        <tr r="I28" s="1"/>
      </tp>
      <tp>
        <v>0.1</v>
        <stp/>
        <stp>ContractData</stp>
        <stp>F.ZME</stp>
        <stp>TickSize</stp>
        <stp/>
        <stp>T</stp>
        <tr r="I27" s="1"/>
      </tp>
      <tp>
        <v>2.8810000000000002</v>
        <stp/>
        <stp>ContractData</stp>
        <stp>F.NGE</stp>
        <stp>LastTrade</stp>
        <stp/>
        <stp>T</stp>
        <tr r="C36" s="1"/>
      </tp>
      <tp>
        <v>361.78000000000003</v>
        <stp/>
        <stp>ContractData</stp>
        <stp>S.ADI</stp>
        <stp>LastTrade</stp>
        <stp/>
        <stp>T</stp>
        <tr r="C9" s="1"/>
      </tp>
      <tp>
        <v>287.48</v>
        <stp/>
        <stp>ContractData</stp>
        <stp>S.ADP</stp>
        <stp>LastTrade</stp>
        <stp/>
        <stp>T</stp>
        <tr r="C10" s="1"/>
      </tp>
      <tp>
        <v>122.31</v>
        <stp/>
        <stp>ContractData</stp>
        <stp>S.AEP</stp>
        <stp>LastTrade</stp>
        <stp/>
        <stp>T</stp>
        <tr r="C12" s="1"/>
      </tp>
      <tp>
        <v>3.048</v>
        <stp/>
        <stp>ContractData</stp>
        <stp>F.RBE</stp>
        <stp>LastTrade</stp>
        <stp/>
        <stp>T</stp>
        <tr r="C35" s="1"/>
      </tp>
      <tp>
        <v>536.25</v>
        <stp/>
        <stp>ContractData</stp>
        <stp>F.ZCE</stp>
        <stp>LastTrade</stp>
        <stp/>
        <stp>T</stp>
        <tr r="C29" s="1"/>
      </tp>
      <tp>
        <v>1E-4</v>
        <stp/>
        <stp>ContractData</stp>
        <stp>F.RBE</stp>
        <stp>TickSize</stp>
        <stp/>
        <stp>T</stp>
        <tr r="I35" s="1"/>
      </tp>
      <tp>
        <v>4.2420999999999998</v>
        <stp/>
        <stp>ContractData</stp>
        <stp>F.HOE</stp>
        <stp>LastTrade</stp>
        <stp/>
        <stp>T</stp>
        <tr r="C34" s="1"/>
      </tp>
      <tp>
        <v>83.44</v>
        <stp/>
        <stp>ContractData</stp>
        <stp>F.CLE</stp>
        <stp>LastTrade</stp>
        <stp/>
        <stp>T</stp>
        <tr r="C33" s="1"/>
      </tp>
      <tp>
        <v>70.989999999999995</v>
        <stp/>
        <stp>ContractData</stp>
        <stp>F.ZLE</stp>
        <stp>LastTrade</stp>
        <stp/>
        <stp>T</stp>
        <tr r="C28" s="1"/>
      </tp>
      <tp>
        <v>465.57</v>
        <stp/>
        <stp>ContractData</stp>
        <stp>S.AMD</stp>
        <stp>LastTrade</stp>
        <stp/>
        <stp>T</stp>
        <tr r="C16" s="1"/>
      </tp>
      <tp>
        <v>348.8</v>
        <stp/>
        <stp>ContractData</stp>
        <stp>F.ZME</stp>
        <stp>LastTrade</stp>
        <stp/>
        <stp>T</stp>
        <tr r="C27" s="1"/>
      </tp>
      <tp>
        <v>0.1</v>
        <stp/>
        <stp>ContractData</stp>
        <stp>GCE</stp>
        <stp>TickSize</stp>
        <stp/>
        <stp>T</stp>
        <tr r="I39" s="1"/>
      </tp>
      <tp>
        <v>-0.74016256661463098</v>
        <stp/>
        <stp>ContractData</stp>
        <stp>S.AVGO</stp>
        <stp>PerCentNetLastTrade</stp>
        <stp/>
        <stp>T</stp>
        <tr r="E22" s="1"/>
      </tp>
      <tp>
        <v>-2.239180177635864</v>
        <stp/>
        <stp>ContractData</stp>
        <stp>S.ASML</stp>
        <stp>PerCentNetLastTrade</stp>
        <stp/>
        <stp>T</stp>
        <tr r="E21" s="1"/>
      </tp>
      <tp>
        <v>0.81964378350337197</v>
        <stp/>
        <stp>ContractData</stp>
        <stp>S.ADBE</stp>
        <stp>PerCentNetLastTrade</stp>
        <stp/>
        <stp>T</stp>
        <tr r="E8" s="1"/>
      </tp>
      <tp>
        <v>-3.666198536477197</v>
        <stp/>
        <stp>ContractData</stp>
        <stp>S.ADSK</stp>
        <stp>PerCentNetLastTrade</stp>
        <stp/>
        <stp>T</stp>
        <tr r="E11" s="1"/>
      </tp>
      <tp>
        <v>1.6275669146163139</v>
        <stp/>
        <stp>ContractData</stp>
        <stp>S.AAPL</stp>
        <stp>PerCentNetLastTrade</stp>
        <stp/>
        <stp>T</stp>
        <tr r="E6" s="1"/>
      </tp>
      <tp>
        <v>2.7277657266811279</v>
        <stp/>
        <stp>ContractData</stp>
        <stp>S.ABNB</stp>
        <stp>PerCentNetLastTrade</stp>
        <stp/>
        <stp>T</stp>
        <tr r="E7" s="1"/>
      </tp>
      <tp>
        <v>-1.0457905215222316</v>
        <stp/>
        <stp>ContractData</stp>
        <stp>S.AMGN</stp>
        <stp>PerCentNetLastTrade</stp>
        <stp/>
        <stp>T</stp>
        <tr r="E17" s="1"/>
      </tp>
      <tp>
        <v>-4.2893274732564892</v>
        <stp/>
        <stp>ContractData</stp>
        <stp>S.AMAT</stp>
        <stp>PerCentNetLastTrade</stp>
        <stp/>
        <stp>T</stp>
        <tr r="E15" s="1"/>
      </tp>
      <tp>
        <v>3.9686256146101617</v>
        <stp/>
        <stp>ContractData</stp>
        <stp>S.AMZN</stp>
        <stp>PerCentNetLastTrade</stp>
        <stp/>
        <stp>T</stp>
        <tr r="E18" s="1"/>
      </tp>
      <tp>
        <v>-4.8077871682725508</v>
        <stp/>
        <stp>ContractData</stp>
        <stp>S.ALAB</stp>
        <stp>PerCentNetLastTrade</stp>
        <stp/>
        <stp>T</stp>
        <tr r="E13" s="1"/>
      </tp>
      <tp>
        <v>0.22827189719310112</v>
        <stp/>
        <stp>ContractData</stp>
        <stp>S.ALNY</stp>
        <stp>PerCentNetLastTrade</stp>
        <stp/>
        <stp>T</stp>
        <tr r="E14" s="1"/>
      </tp>
      <tp>
        <v>783.5</v>
        <stp/>
        <stp>ContractData</stp>
        <stp>F.ZWA</stp>
        <stp>LastTrade</stp>
        <stp/>
        <stp>T</stp>
        <tr r="C30" s="1"/>
      </tp>
      <tp>
        <v>1E-4</v>
        <stp/>
        <stp>ContractData</stp>
        <stp>F.HOE</stp>
        <stp>TickSize</stp>
        <stp/>
        <stp>T</stp>
        <tr r="I34" s="1"/>
      </tp>
      <tp>
        <v>239.05</v>
        <stp/>
        <stp>ContractData</stp>
        <stp>S.ARM</stp>
        <stp>LastTrade</stp>
        <stp/>
        <stp>T</stp>
        <tr r="C20" s="1"/>
      </tp>
      <tp>
        <v>1E-3</v>
        <stp/>
        <stp>ContractData</stp>
        <stp>F.NGE</stp>
        <stp>TickSize</stp>
        <stp/>
        <stp>T</stp>
        <tr r="I36" s="1"/>
      </tp>
      <tp>
        <v>1287.75</v>
        <stp/>
        <stp>ContractData</stp>
        <stp>F.ZSE</stp>
        <stp>LastTrade</stp>
        <stp/>
        <stp>T</stp>
        <tr r="C26" s="1"/>
      </tp>
      <tp>
        <v>317.76</v>
        <stp/>
        <stp>ContractData</stp>
        <stp>S.APP</stp>
        <stp>LastTrade</stp>
        <stp/>
        <stp>T</stp>
        <tr r="C19" s="1"/>
      </tp>
      <tp>
        <v>5.0000000000000001E-3</v>
        <stp/>
        <stp>ContractData</stp>
        <stp>SIE</stp>
        <stp>TickSize</stp>
        <stp/>
        <stp>T</stp>
        <tr r="I40" s="1"/>
      </tp>
      <tp>
        <v>0.01</v>
        <stp/>
        <stp>ContractData</stp>
        <stp>F.CLE</stp>
        <stp>TickSize</stp>
        <stp/>
        <stp>T</stp>
        <tr r="I33" s="1"/>
      </tp>
      <tp>
        <v>0.5</v>
        <stp/>
        <stp>ContractData</stp>
        <stp>PAE</stp>
        <stp>TickSize</stp>
        <stp/>
        <stp>T</stp>
        <tr r="I42" s="1"/>
      </tp>
      <tp>
        <v>0.1</v>
        <stp/>
        <stp>ContractData</stp>
        <stp>PLE</stp>
        <stp>TickSize</stp>
        <stp/>
        <stp>T</stp>
        <tr r="I41" s="1"/>
      </tp>
      <tp>
        <v>1692.88</v>
        <stp/>
        <stp>ContractData</stp>
        <stp>S.ASML</stp>
        <stp>Low</stp>
        <stp/>
        <stp>T</stp>
        <tr r="H21" s="1"/>
      </tp>
      <tp>
        <v>365.35</v>
        <stp/>
        <stp>ContractData</stp>
        <stp>S.AVGO</stp>
        <stp>Low</stp>
        <stp/>
        <stp>T</stp>
        <tr r="H22" s="1"/>
      </tp>
      <tp>
        <v>430.72</v>
        <stp/>
        <stp>ContractData</stp>
        <stp>S.AMGN</stp>
        <stp>Low</stp>
        <stp/>
        <stp>T</stp>
        <tr r="H17" s="1"/>
      </tp>
      <tp>
        <v>460.51</v>
        <stp/>
        <stp>ContractData</stp>
        <stp>S.AMAT</stp>
        <stp>Low</stp>
        <stp/>
        <stp>T</stp>
        <tr r="H15" s="1"/>
      </tp>
      <tp>
        <v>257.78000000000003</v>
        <stp/>
        <stp>ContractData</stp>
        <stp>S.AMZN</stp>
        <stp>Low</stp>
        <stp/>
        <stp>T</stp>
        <tr r="H18" s="1"/>
      </tp>
      <tp>
        <v>287.01</v>
        <stp/>
        <stp>ContractData</stp>
        <stp>S.ALAB</stp>
        <stp>Low</stp>
        <stp/>
        <stp>T</stp>
        <tr r="H13" s="1"/>
      </tp>
      <tp>
        <v>223.61</v>
        <stp/>
        <stp>ContractData</stp>
        <stp>S.ALNY</stp>
        <stp>Low</stp>
        <stp/>
        <stp>T</stp>
        <tr r="H14" s="1"/>
      </tp>
      <tp>
        <v>184.67000000000002</v>
        <stp/>
        <stp>ContractData</stp>
        <stp>S.ABNB</stp>
        <stp>Low</stp>
        <stp/>
        <stp>T</stp>
        <tr r="H7" s="1"/>
      </tp>
      <tp>
        <v>315.45</v>
        <stp/>
        <stp>ContractData</stp>
        <stp>S.AAPL</stp>
        <stp>Low</stp>
        <stp/>
        <stp>T</stp>
        <tr r="H6" s="1"/>
      </tp>
      <tp>
        <v>286.52</v>
        <stp/>
        <stp>ContractData</stp>
        <stp>S.ADBE</stp>
        <stp>Low</stp>
        <stp/>
        <stp>T</stp>
        <tr r="H8" s="1"/>
      </tp>
      <tp>
        <v>253.16</v>
        <stp/>
        <stp>ContractData</stp>
        <stp>S.ADSK</stp>
        <stp>Low</stp>
        <stp/>
        <stp>T</stp>
        <tr r="H11" s="1"/>
      </tp>
      <tp t="s">
        <v>Adobe Inc.</v>
        <stp/>
        <stp>ContractData</stp>
        <stp>S.ADBE</stp>
        <stp>LongDescription</stp>
        <stp/>
        <stp>T</stp>
        <tr r="B8" s="1"/>
      </tp>
      <tp t="s">
        <v>Autodesk Inc</v>
        <stp/>
        <stp>ContractData</stp>
        <stp>S.ADSK</stp>
        <stp>LongDescription</stp>
        <stp/>
        <stp>T</stp>
        <tr r="B11" s="1"/>
      </tp>
      <tp t="s">
        <v>APPLE INC.</v>
        <stp/>
        <stp>ContractData</stp>
        <stp>S.AAPL</stp>
        <stp>LongDescription</stp>
        <stp/>
        <stp>T</stp>
        <tr r="B6" s="1"/>
      </tp>
      <tp t="s">
        <v>Airbnb, Inc. Class A</v>
        <stp/>
        <stp>ContractData</stp>
        <stp>S.ABNB</stp>
        <stp>LongDescription</stp>
        <stp/>
        <stp>T</stp>
        <tr r="B7" s="1"/>
      </tp>
      <tp t="s">
        <v>Astera Labs, Inc.</v>
        <stp/>
        <stp>ContractData</stp>
        <stp>S.ALAB</stp>
        <stp>LongDescription</stp>
        <stp/>
        <stp>T</stp>
        <tr r="B13" s="1"/>
      </tp>
      <tp t="s">
        <v>ALNYLAM PHARMACEUT</v>
        <stp/>
        <stp>ContractData</stp>
        <stp>S.ALNY</stp>
        <stp>LongDescription</stp>
        <stp/>
        <stp>T</stp>
        <tr r="B14" s="1"/>
      </tp>
      <tp t="s">
        <v>AMGEN</v>
        <stp/>
        <stp>ContractData</stp>
        <stp>S.AMGN</stp>
        <stp>LongDescription</stp>
        <stp/>
        <stp>T</stp>
        <tr r="B17" s="1"/>
      </tp>
      <tp t="s">
        <v>APPLIED MATERIALS</v>
        <stp/>
        <stp>ContractData</stp>
        <stp>S.AMAT</stp>
        <stp>LongDescription</stp>
        <stp/>
        <stp>T</stp>
        <tr r="B15" s="1"/>
      </tp>
      <tp t="s">
        <v>Amazon.com Inc</v>
        <stp/>
        <stp>ContractData</stp>
        <stp>S.AMZN</stp>
        <stp>LongDescription</stp>
        <stp/>
        <stp>T</stp>
        <tr r="B18" s="1"/>
      </tp>
      <tp t="s">
        <v>Broadcom Inc.</v>
        <stp/>
        <stp>ContractData</stp>
        <stp>S.AVGO</stp>
        <stp>LongDescription</stp>
        <stp/>
        <stp>T</stp>
        <tr r="B22" s="1"/>
      </tp>
      <tp t="s">
        <v>ASML HLDG NY REG</v>
        <stp/>
        <stp>ContractData</stp>
        <stp>S.ASML</stp>
        <stp>LongDescription</stp>
        <stp/>
        <stp>T</stp>
        <tr r="B21" s="1"/>
      </tp>
      <tp>
        <v>-0.40000000000000568</v>
        <stp/>
        <stp>ContractData</stp>
        <stp>S.AEP</stp>
        <stp>NetLastTrade</stp>
        <stp/>
        <stp>T</stp>
        <tr r="D12" s="1"/>
      </tp>
      <tp>
        <v>-12.739999999999952</v>
        <stp/>
        <stp>ContractData</stp>
        <stp>S.ADI</stp>
        <stp>NetLastTrade</stp>
        <stp/>
        <stp>T</stp>
        <tr r="D9" s="1"/>
      </tp>
      <tp>
        <v>2.8000000000000114</v>
        <stp/>
        <stp>ContractData</stp>
        <stp>S.ADP</stp>
        <stp>NetLastTrade</stp>
        <stp/>
        <stp>T</stp>
        <tr r="D10" s="1"/>
      </tp>
      <tp>
        <v>-11.100000000000023</v>
        <stp/>
        <stp>ContractData</stp>
        <stp>S.AMD</stp>
        <stp>NetLastTrade</stp>
        <stp/>
        <stp>T</stp>
        <tr r="D16" s="1"/>
      </tp>
      <tp>
        <v>-16.159999999999997</v>
        <stp/>
        <stp>ContractData</stp>
        <stp>S.ARM</stp>
        <stp>NetLastTrade</stp>
        <stp/>
        <stp>T</stp>
        <tr r="D20" s="1"/>
      </tp>
      <tp>
        <v>5.1299999999999955</v>
        <stp/>
        <stp>ContractData</stp>
        <stp>S.APP</stp>
        <stp>NetLastTrade</stp>
        <stp/>
        <stp>T</stp>
        <tr r="D19" s="1"/>
      </tp>
      <tp>
        <v>1696.16</v>
        <stp/>
        <stp>ContractData</stp>
        <stp>S.ASML</stp>
        <stp>LastTrade</stp>
        <stp/>
        <stp>T</stp>
        <tr r="C21" s="1"/>
      </tp>
      <tp>
        <v>2.9868000000000001</v>
        <stp/>
        <stp>ContractData</stp>
        <stp>F.RBE</stp>
        <stp>Open</stp>
        <stp/>
        <stp>T</stp>
        <tr r="F35" s="1"/>
      </tp>
      <tp>
        <v>90.299999999999955</v>
        <stp/>
        <stp>ContractData</stp>
        <stp>PAE</stp>
        <stp>NetLastTrade</stp>
        <stp/>
        <stp>T</stp>
        <tr r="D42" s="1"/>
      </tp>
      <tp>
        <v>-20.300000000000182</v>
        <stp/>
        <stp>ContractData</stp>
        <stp>PLE</stp>
        <stp>NetLastTrade</stp>
        <stp/>
        <stp>T</stp>
        <tr r="D41" s="1"/>
      </tp>
      <tp>
        <v>189.43</v>
        <stp/>
        <stp>ContractData</stp>
        <stp>S.ABNB</stp>
        <stp>LastTrade</stp>
        <stp/>
        <stp>T</stp>
        <tr r="C7" s="1"/>
      </tp>
      <tp>
        <v>237.1</v>
        <stp/>
        <stp>ContractData</stp>
        <stp>S.ALNY</stp>
        <stp>LastTrade</stp>
        <stp/>
        <stp>T</stp>
        <tr r="C14" s="1"/>
      </tp>
      <tp>
        <v>-9.0000000000003411E-2</v>
        <stp/>
        <stp>ContractData</stp>
        <stp>F.CLE</stp>
        <stp>NetLastTrade</stp>
        <stp/>
        <stp>T</stp>
        <tr r="D33" s="1"/>
      </tp>
      <tp>
        <v>-3.1490000000000009</v>
        <stp/>
        <stp>ContractData</stp>
        <stp>SIE</stp>
        <stp>NetLastTrade</stp>
        <stp/>
        <stp>T</stp>
        <tr r="D40" s="1"/>
      </tp>
      <tp>
        <v>4688</v>
        <stp/>
        <stp>ContractData</stp>
        <stp>GCE</stp>
        <stp>High</stp>
        <stp/>
        <stp>T</stp>
        <tr r="G39" s="1"/>
      </tp>
      <tp>
        <v>4656</v>
        <stp/>
        <stp>ContractData</stp>
        <stp>GCE</stp>
        <stp>Open</stp>
        <stp/>
        <stp>T</stp>
        <tr r="F39" s="1"/>
      </tp>
      <tp>
        <v>-20.689999999999998</v>
        <stp/>
        <stp>ContractData</stp>
        <stp>S.AMAT</stp>
        <stp>NetLastTrade</stp>
        <stp/>
        <stp>T</stp>
        <tr r="D15" s="1"/>
      </tp>
      <tp>
        <v>-4.5699999999999932</v>
        <stp/>
        <stp>ContractData</stp>
        <stp>S.AMGN</stp>
        <stp>NetLastTrade</stp>
        <stp/>
        <stp>T</stp>
        <tr r="D17" s="1"/>
      </tp>
      <tp>
        <v>10.170000000000016</v>
        <stp/>
        <stp>ContractData</stp>
        <stp>S.AMZN</stp>
        <stp>NetLastTrade</stp>
        <stp/>
        <stp>T</stp>
        <tr r="D18" s="1"/>
      </tp>
      <tp>
        <v>3.0720000000000001</v>
        <stp/>
        <stp>ContractData</stp>
        <stp>F.RBE</stp>
        <stp>High</stp>
        <stp/>
        <stp>T</stp>
        <tr r="G35" s="1"/>
      </tp>
      <tp>
        <v>0.53999999999999204</v>
        <stp/>
        <stp>ContractData</stp>
        <stp>S.ALNY</stp>
        <stp>NetLastTrade</stp>
        <stp/>
        <stp>T</stp>
        <tr r="D14" s="1"/>
      </tp>
      <tp>
        <v>-14.620000000000005</v>
        <stp/>
        <stp>ContractData</stp>
        <stp>S.ALAB</stp>
        <stp>NetLastTrade</stp>
        <stp/>
        <stp>T</stp>
        <tr r="D13" s="1"/>
      </tp>
      <tp>
        <v>376.59000000000003</v>
        <stp/>
        <stp>ContractData</stp>
        <stp>S.AVGO</stp>
        <stp>High</stp>
        <stp/>
        <stp>T</stp>
        <tr r="G22" s="1"/>
      </tp>
      <tp>
        <v>5.0300000000000011</v>
        <stp/>
        <stp>ContractData</stp>
        <stp>S.ABNB</stp>
        <stp>NetLastTrade</stp>
        <stp/>
        <stp>T</stp>
        <tr r="D7" s="1"/>
      </tp>
      <tp>
        <v>531.5</v>
        <stp/>
        <stp>ContractData</stp>
        <stp>F.ZCE</stp>
        <stp>Open</stp>
        <stp/>
        <stp>T</stp>
        <tr r="F29" s="1"/>
      </tp>
      <tp>
        <v>69.39</v>
        <stp/>
        <stp>ContractData</stp>
        <stp>F.ZLE</stp>
        <stp>Open</stp>
        <stp/>
        <stp>T</stp>
        <tr r="F28" s="1"/>
      </tp>
      <tp>
        <v>339.6</v>
        <stp/>
        <stp>ContractData</stp>
        <stp>F.ZME</stp>
        <stp>Open</stp>
        <stp/>
        <stp>T</stp>
        <tr r="F27" s="1"/>
      </tp>
      <tp>
        <v>6.6799999999999748E-2</v>
        <stp/>
        <stp>ContractData</stp>
        <stp>F.HOE</stp>
        <stp>NetLastTrade</stp>
        <stp/>
        <stp>T</stp>
        <tr r="D34" s="1"/>
      </tp>
      <tp>
        <v>758.25</v>
        <stp/>
        <stp>ContractData</stp>
        <stp>F.ZWA</stp>
        <stp>Open</stp>
        <stp/>
        <stp>T</stp>
        <tr r="F30" s="1"/>
      </tp>
      <tp>
        <v>1270</v>
        <stp/>
        <stp>ContractData</stp>
        <stp>F.ZSE</stp>
        <stp>Open</stp>
        <stp/>
        <stp>T</stp>
        <tr r="F26" s="1"/>
      </tp>
      <tp>
        <v>1734.75</v>
        <stp/>
        <stp>ContractData</stp>
        <stp>S.ASML</stp>
        <stp>Open</stp>
        <stp/>
        <stp>T</stp>
        <tr r="F21" s="1"/>
      </tp>
      <tp>
        <v>5.1200000000000045</v>
        <stp/>
        <stp>ContractData</stp>
        <stp>S.AAPL</stp>
        <stp>NetLastTrade</stp>
        <stp/>
        <stp>T</stp>
        <tr r="D6" s="1"/>
      </tp>
      <tp>
        <v>368.79</v>
        <stp/>
        <stp>ContractData</stp>
        <stp>S.AVGO</stp>
        <stp>LastTrade</stp>
        <stp/>
        <stp>T</stp>
        <tr r="C22" s="1"/>
      </tp>
      <tp>
        <v>432.42</v>
        <stp/>
        <stp>ContractData</stp>
        <stp>S.AMGN</stp>
        <stp>LastTrade</stp>
        <stp/>
        <stp>T</stp>
        <tr r="C17" s="1"/>
      </tp>
      <tp>
        <v>1740</v>
        <stp/>
        <stp>ContractData</stp>
        <stp>S.ASML</stp>
        <stp>High</stp>
        <stp/>
        <stp>T</stp>
        <tr r="G21" s="1"/>
      </tp>
      <tp>
        <v>289.47000000000003</v>
        <stp/>
        <stp>ContractData</stp>
        <stp>S.ALAB</stp>
        <stp>LastTrade</stp>
        <stp/>
        <stp>T</stp>
        <tr r="C13" s="1"/>
      </tp>
      <tp>
        <v>461.67</v>
        <stp/>
        <stp>ContractData</stp>
        <stp>S.AMAT</stp>
        <stp>LastTrade</stp>
        <stp/>
        <stp>T</stp>
        <tr r="C15" s="1"/>
      </tp>
      <tp>
        <v>291.52</v>
        <stp/>
        <stp>ContractData</stp>
        <stp>S.ADBE</stp>
        <stp>LastTrade</stp>
        <stp/>
        <stp>T</stp>
        <tr r="C8" s="1"/>
      </tp>
      <tp>
        <v>790.25</v>
        <stp/>
        <stp>ContractData</stp>
        <stp>F.ZWA</stp>
        <stp>High</stp>
        <stp/>
        <stp>T</stp>
        <tr r="G30" s="1"/>
      </tp>
      <tp>
        <v>1290</v>
        <stp/>
        <stp>ContractData</stp>
        <stp>F.ZSE</stp>
        <stp>High</stp>
        <stp/>
        <stp>T</stp>
        <tr r="G26" s="1"/>
      </tp>
      <tp>
        <v>352.20000000000005</v>
        <stp/>
        <stp>ContractData</stp>
        <stp>F.ZME</stp>
        <stp>High</stp>
        <stp/>
        <stp>T</stp>
        <tr r="G27" s="1"/>
      </tp>
      <tp>
        <v>71.28</v>
        <stp/>
        <stp>ContractData</stp>
        <stp>F.ZLE</stp>
        <stp>High</stp>
        <stp/>
        <stp>T</stp>
        <tr r="G28" s="1"/>
      </tp>
      <tp>
        <v>541.25</v>
        <stp/>
        <stp>ContractData</stp>
        <stp>F.ZCE</stp>
        <stp>High</stp>
        <stp/>
        <stp>T</stp>
        <tr r="G29" s="1"/>
      </tp>
      <tp>
        <v>373.6</v>
        <stp/>
        <stp>ContractData</stp>
        <stp>S.AVGO</stp>
        <stp>Open</stp>
        <stp/>
        <stp>T</stp>
        <tr r="F22" s="1"/>
      </tp>
      <tp>
        <v>2.3699999999999477</v>
        <stp/>
        <stp>ContractData</stp>
        <stp>S.ADBE</stp>
        <stp>NetLastTrade</stp>
        <stp/>
        <stp>T</stp>
        <tr r="D8" s="1"/>
      </tp>
      <tp>
        <v>-9.9199999999999591</v>
        <stp/>
        <stp>ContractData</stp>
        <stp>S.ADSK</stp>
        <stp>NetLastTrade</stp>
        <stp/>
        <stp>T</stp>
        <tr r="D11" s="1"/>
      </tp>
      <tp>
        <v>-3.2999999999999918E-2</v>
        <stp/>
        <stp>ContractData</stp>
        <stp>F.NGE</stp>
        <stp>NetLastTrade</stp>
        <stp/>
        <stp>T</stp>
        <tr r="D36" s="1"/>
      </tp>
      <tp>
        <v>83.67</v>
        <stp/>
        <stp>ContractData</stp>
        <stp>F.CLE</stp>
        <stp>Open</stp>
        <stp/>
        <stp>T</stp>
        <tr r="F33" s="1"/>
      </tp>
      <tp>
        <v>4495</v>
        <stp/>
        <stp>ContractData</stp>
        <stp>GCE</stp>
        <stp>Low</stp>
        <stp/>
        <stp>T</stp>
        <tr r="H39" s="1"/>
      </tp>
      <tp>
        <v>70.045000000000002</v>
        <stp/>
        <stp>ContractData</stp>
        <stp>SIE</stp>
        <stp>Open</stp>
        <stp/>
        <stp>T</stp>
        <tr r="F40" s="1"/>
      </tp>
      <tp>
        <v>1829.5</v>
        <stp/>
        <stp>ContractData</stp>
        <stp>PLE</stp>
        <stp>Low</stp>
        <stp/>
        <stp>T</stp>
        <tr r="H41" s="1"/>
      </tp>
      <tp>
        <v>1361.5</v>
        <stp/>
        <stp>ContractData</stp>
        <stp>PAE</stp>
        <stp>Low</stp>
        <stp/>
        <stp>T</stp>
        <tr r="H42" s="1"/>
      </tp>
      <tp>
        <v>66.83</v>
        <stp/>
        <stp>ContractData</stp>
        <stp>SIE</stp>
        <stp>Low</stp>
        <stp/>
        <stp>T</stp>
        <tr r="H40" s="1"/>
      </tp>
      <tp>
        <v>301.04000000000002</v>
        <stp/>
        <stp>ContractData</stp>
        <stp>S.ALAB</stp>
        <stp>High</stp>
        <stp/>
        <stp>T</stp>
        <tr r="G13" s="1"/>
      </tp>
      <tp>
        <v>239.08</v>
        <stp/>
        <stp>ContractData</stp>
        <stp>S.ALNY</stp>
        <stp>High</stp>
        <stp/>
        <stp>T</stp>
        <tr r="G14" s="1"/>
      </tp>
      <tp>
        <v>374.14</v>
        <stp/>
        <stp>ContractData</stp>
        <stp>S.ADI</stp>
        <stp>Open</stp>
        <stp/>
        <stp>T</stp>
        <tr r="F9" s="1"/>
      </tp>
      <tp>
        <v>285</v>
        <stp/>
        <stp>ContractData</stp>
        <stp>S.ADP</stp>
        <stp>Open</stp>
        <stp/>
        <stp>T</stp>
        <tr r="F10" s="1"/>
      </tp>
      <tp>
        <v>123.38000000000001</v>
        <stp/>
        <stp>ContractData</stp>
        <stp>S.AEP</stp>
        <stp>Open</stp>
        <stp/>
        <stp>T</stp>
        <tr r="F12" s="1"/>
      </tp>
      <tp>
        <v>472.52</v>
        <stp/>
        <stp>ContractData</stp>
        <stp>S.AMD</stp>
        <stp>Open</stp>
        <stp/>
        <stp>T</stp>
        <tr r="F16" s="1"/>
      </tp>
      <tp>
        <v>316.25</v>
        <stp/>
        <stp>ContractData</stp>
        <stp>S.APP</stp>
        <stp>Open</stp>
        <stp/>
        <stp>T</stp>
        <tr r="F19" s="1"/>
      </tp>
      <tp>
        <v>251.1</v>
        <stp/>
        <stp>ContractData</stp>
        <stp>S.ARM</stp>
        <stp>Open</stp>
        <stp/>
        <stp>T</stp>
        <tr r="F20" s="1"/>
      </tp>
      <tp>
        <v>267.56</v>
        <stp/>
        <stp>ContractData</stp>
        <stp>S.AMZN</stp>
        <stp>High</stp>
        <stp/>
        <stp>T</stp>
        <tr r="G18" s="1"/>
      </tp>
      <tp>
        <v>437.89</v>
        <stp/>
        <stp>ContractData</stp>
        <stp>S.AMGN</stp>
        <stp>High</stp>
        <stp/>
        <stp>T</stp>
        <tr r="G17" s="1"/>
      </tp>
      <tp>
        <v>477.96000000000004</v>
        <stp/>
        <stp>ContractData</stp>
        <stp>S.AMAT</stp>
        <stp>High</stp>
        <stp/>
        <stp>T</stp>
        <tr r="G15" s="1"/>
      </tp>
      <tp>
        <v>5.7599999999999874E-2</v>
        <stp/>
        <stp>ContractData</stp>
        <stp>F.RBE</stp>
        <stp>NetLastTrade</stp>
        <stp/>
        <stp>T</stp>
        <tr r="D35" s="1"/>
      </tp>
      <tp>
        <v>1369.5</v>
        <stp/>
        <stp>ContractData</stp>
        <stp>PAE</stp>
        <stp>Open</stp>
        <stp/>
        <stp>T</stp>
        <tr r="F42" s="1"/>
      </tp>
      <tp>
        <v>3.6199095022624435</v>
        <stp/>
        <stp>ContractData</stp>
        <stp>F.ZLE</stp>
        <stp>PerCentNetLastTrade</stp>
        <stp/>
        <stp>T</stp>
        <tr r="E28" s="1"/>
      </tp>
      <tp>
        <v>2.3173951305368141</v>
        <stp/>
        <stp>ContractData</stp>
        <stp>F.ZME</stp>
        <stp>PerCentNetLastTrade</stp>
        <stp/>
        <stp>T</stp>
        <tr r="E27" s="1"/>
      </tp>
      <tp>
        <v>0.51546391752577314</v>
        <stp/>
        <stp>ContractData</stp>
        <stp>F.ZCE</stp>
        <stp>PerCentNetLastTrade</stp>
        <stp/>
        <stp>T</stp>
        <tr r="E29" s="1"/>
      </tp>
      <tp>
        <v>2.9904699309891556</v>
        <stp/>
        <stp>ContractData</stp>
        <stp>F.ZWA</stp>
        <stp>PerCentNetLastTrade</stp>
        <stp/>
        <stp>T</stp>
        <tr r="E30" s="1"/>
      </tp>
      <tp>
        <v>1.5575709779179812</v>
        <stp/>
        <stp>ContractData</stp>
        <stp>F.ZSE</stp>
        <stp>PerCentNetLastTrade</stp>
        <stp/>
        <stp>T</stp>
        <tr r="E26" s="1"/>
      </tp>
      <tp>
        <v>1853.4</v>
        <stp/>
        <stp>ContractData</stp>
        <stp>PLE</stp>
        <stp>Open</stp>
        <stp/>
        <stp>T</stp>
        <tr r="F41" s="1"/>
      </tp>
      <tp>
        <v>1.926163723916533</v>
        <stp/>
        <stp>ContractData</stp>
        <stp>F.RBE</stp>
        <stp>PerCentNetLastTrade</stp>
        <stp/>
        <stp>T</stp>
        <tr r="E35" s="1"/>
      </tp>
      <tp>
        <v>-1.1324639670555936</v>
        <stp/>
        <stp>ContractData</stp>
        <stp>F.NGE</stp>
        <stp>PerCentNetLastTrade</stp>
        <stp/>
        <stp>T</stp>
        <tr r="E36" s="1"/>
      </tp>
      <tp>
        <v>1.5998850382008478</v>
        <stp/>
        <stp>ContractData</stp>
        <stp>F.HOE</stp>
        <stp>PerCentNetLastTrade</stp>
        <stp/>
        <stp>T</stp>
        <tr r="E34" s="1"/>
      </tp>
      <tp>
        <v>-0.10774572010056267</v>
        <stp/>
        <stp>ContractData</stp>
        <stp>F.CLE</stp>
        <stp>PerCentNetLastTrade</stp>
        <stp/>
        <stp>T</stp>
        <tr r="E33" s="1"/>
      </tp>
      <tp>
        <v>-2.3265571569429584</v>
        <stp/>
        <stp>ContractData</stp>
        <stp>S.AMD</stp>
        <stp>PerCentNetLastTrade</stp>
        <stp/>
        <stp>T</stp>
        <tr r="E16" s="1"/>
      </tp>
      <tp>
        <v>-3.4016874933247889</v>
        <stp/>
        <stp>ContractData</stp>
        <stp>S.ADI</stp>
        <stp>PerCentNetLastTrade</stp>
        <stp/>
        <stp>T</stp>
        <tr r="E9" s="1"/>
      </tp>
      <tp>
        <v>0.98356048897007164</v>
        <stp/>
        <stp>ContractData</stp>
        <stp>S.ADP</stp>
        <stp>PerCentNetLastTrade</stp>
        <stp/>
        <stp>T</stp>
        <tr r="E10" s="1"/>
      </tp>
      <tp>
        <v>-0.32597180343900251</v>
        <stp/>
        <stp>ContractData</stp>
        <stp>S.AEP</stp>
        <stp>PerCentNetLastTrade</stp>
        <stp/>
        <stp>T</stp>
        <tr r="E12" s="1"/>
      </tp>
      <tp>
        <v>-6.3320402805532696</v>
        <stp/>
        <stp>ContractData</stp>
        <stp>S.ARM</stp>
        <stp>PerCentNetLastTrade</stp>
        <stp/>
        <stp>T</stp>
        <tr r="E20" s="1"/>
      </tp>
      <tp>
        <v>1.6409173783705979</v>
        <stp/>
        <stp>ContractData</stp>
        <stp>S.APP</stp>
        <stp>PerCentNetLastTrade</stp>
        <stp/>
        <stp>T</stp>
        <tr r="E19" s="1"/>
      </tp>
      <tp>
        <v>437.89</v>
        <stp/>
        <stp>ContractData</stp>
        <stp>S.AMGN</stp>
        <stp>Open</stp>
        <stp/>
        <stp>T</stp>
        <tr r="F17" s="1"/>
      </tp>
      <tp>
        <v>476.26</v>
        <stp/>
        <stp>ContractData</stp>
        <stp>S.AMAT</stp>
        <stp>Open</stp>
        <stp/>
        <stp>T</stp>
        <tr r="F15" s="1"/>
      </tp>
      <tp>
        <v>258.32</v>
        <stp/>
        <stp>ContractData</stp>
        <stp>S.AMZN</stp>
        <stp>Open</stp>
        <stp/>
        <stp>T</stp>
        <tr r="F18" s="1"/>
      </tp>
      <tp>
        <v>1910.7</v>
        <stp/>
        <stp>ContractData</stp>
        <stp>PLE</stp>
        <stp>High</stp>
        <stp/>
        <stp>T</stp>
        <tr r="G41" s="1"/>
      </tp>
      <tp>
        <v>1491.5</v>
        <stp/>
        <stp>ContractData</stp>
        <stp>PAE</stp>
        <stp>High</stp>
        <stp/>
        <stp>T</stp>
        <tr r="G42" s="1"/>
      </tp>
      <tp>
        <v>224.46</v>
        <stp/>
        <stp>ContractData</stp>
        <stp>S.ALNY</stp>
        <stp>Open</stp>
        <stp/>
        <stp>T</stp>
        <tr r="F14" s="1"/>
      </tp>
      <tp>
        <v>297.17</v>
        <stp/>
        <stp>ContractData</stp>
        <stp>S.ALAB</stp>
        <stp>Open</stp>
        <stp/>
        <stp>T</stp>
        <tr r="F13" s="1"/>
      </tp>
      <tp>
        <v>335.44</v>
        <stp/>
        <stp>ContractData</stp>
        <stp>S.APP</stp>
        <stp>High</stp>
        <stp/>
        <stp>T</stp>
        <tr r="G19" s="1"/>
      </tp>
      <tp>
        <v>251.69</v>
        <stp/>
        <stp>ContractData</stp>
        <stp>S.ARM</stp>
        <stp>High</stp>
        <stp/>
        <stp>T</stp>
        <tr r="G20" s="1"/>
      </tp>
      <tp>
        <v>478.75</v>
        <stp/>
        <stp>ContractData</stp>
        <stp>S.AMD</stp>
        <stp>High</stp>
        <stp/>
        <stp>T</stp>
        <tr r="G16" s="1"/>
      </tp>
      <tp>
        <v>123.85000000000001</v>
        <stp/>
        <stp>ContractData</stp>
        <stp>S.AEP</stp>
        <stp>High</stp>
        <stp/>
        <stp>T</stp>
        <tr r="G12" s="1"/>
      </tp>
      <tp>
        <v>374.14</v>
        <stp/>
        <stp>ContractData</stp>
        <stp>S.ADI</stp>
        <stp>High</stp>
        <stp/>
        <stp>T</stp>
        <tr r="G9" s="1"/>
      </tp>
      <tp>
        <v>287.86</v>
        <stp/>
        <stp>ContractData</stp>
        <stp>S.ADP</stp>
        <stp>High</stp>
        <stp/>
        <stp>T</stp>
        <tr r="G10" s="1"/>
      </tp>
      <tp>
        <v>266.43</v>
        <stp/>
        <stp>ContractData</stp>
        <stp>S.AMZN</stp>
        <stp>LastTrade</stp>
        <stp/>
        <stp>T</stp>
        <tr r="C18" s="1"/>
      </tp>
      <tp>
        <v>-159.89999999999964</v>
        <stp/>
        <stp>ContractData</stp>
        <stp>GCE</stp>
        <stp>NetLastTrade</stp>
        <stp/>
        <stp>T</stp>
        <tr r="D39" s="1"/>
      </tp>
      <tp>
        <v>83.78</v>
        <stp/>
        <stp>ContractData</stp>
        <stp>F.CLE</stp>
        <stp>High</stp>
        <stp/>
        <stp>T</stp>
        <tr r="G33" s="1"/>
      </tp>
      <tp>
        <v>72.05</v>
        <stp/>
        <stp>ContractData</stp>
        <stp>SIE</stp>
        <stp>High</stp>
        <stp/>
        <stp>T</stp>
        <tr r="G40" s="1"/>
      </tp>
      <tp>
        <v>-38.849999999999909</v>
        <stp/>
        <stp>ContractData</stp>
        <stp>S.ASML</stp>
        <stp>NetLastTrade</stp>
        <stp/>
        <stp>T</stp>
        <tr r="D21" s="1"/>
      </tp>
      <tp>
        <v>316.84000000000003</v>
        <stp/>
        <stp>ContractData</stp>
        <stp>S.AAPL</stp>
        <stp>Open</stp>
        <stp/>
        <stp>T</stp>
        <tr r="F6" s="1"/>
      </tp>
      <tp>
        <v>267</v>
        <stp/>
        <stp>ContractData</stp>
        <stp>S.ADSK</stp>
        <stp>High</stp>
        <stp/>
        <stp>T</stp>
        <tr r="G11" s="1"/>
      </tp>
      <tp>
        <v>294.08</v>
        <stp/>
        <stp>ContractData</stp>
        <stp>S.ADBE</stp>
        <stp>High</stp>
        <stp/>
        <stp>T</stp>
        <tr r="G8" s="1"/>
      </tp>
      <tp>
        <v>2.9319999999999999</v>
        <stp/>
        <stp>ContractData</stp>
        <stp>F.NGE</stp>
        <stp>High</stp>
        <stp/>
        <stp>T</stp>
        <tr r="G36" s="1"/>
      </tp>
      <tp>
        <v>184.67000000000002</v>
        <stp/>
        <stp>ContractData</stp>
        <stp>S.ABNB</stp>
        <stp>Open</stp>
        <stp/>
        <stp>T</stp>
        <tr r="F7" s="1"/>
      </tp>
      <tp>
        <v>2.75</v>
        <stp/>
        <stp>ContractData</stp>
        <stp>F.ZCE</stp>
        <stp>NetLastTrade</stp>
        <stp/>
        <stp>T</stp>
        <tr r="D29" s="1"/>
      </tp>
      <tp>
        <v>4.1646000000000001</v>
        <stp/>
        <stp>ContractData</stp>
        <stp>F.HOE</stp>
        <stp>Open</stp>
        <stp/>
        <stp>T</stp>
        <tr r="F34" s="1"/>
      </tp>
      <tp>
        <v>7.8999999999999773</v>
        <stp/>
        <stp>ContractData</stp>
        <stp>F.ZME</stp>
        <stp>NetLastTrade</stp>
        <stp/>
        <stp>T</stp>
        <tr r="D27" s="1"/>
      </tp>
      <tp>
        <v>2.4799999999999898</v>
        <stp/>
        <stp>ContractData</stp>
        <stp>F.ZLE</stp>
        <stp>NetLastTrade</stp>
        <stp/>
        <stp>T</stp>
        <tr r="D28" s="1"/>
      </tp>
      <tp>
        <v>19.75</v>
        <stp/>
        <stp>ContractData</stp>
        <stp>F.ZSE</stp>
        <stp>NetLastTrade</stp>
        <stp/>
        <stp>T</stp>
        <tr r="D26" s="1"/>
      </tp>
      <tp>
        <v>22.75</v>
        <stp/>
        <stp>ContractData</stp>
        <stp>F.ZWA</stp>
        <stp>NetLastTrade</stp>
        <stp/>
        <stp>T</stp>
        <tr r="D30" s="1"/>
      </tp>
      <tp>
        <v>191.49</v>
        <stp/>
        <stp>ContractData</stp>
        <stp>S.ABNB</stp>
        <stp>High</stp>
        <stp/>
        <stp>T</stp>
        <tr r="G7" s="1"/>
      </tp>
      <tp>
        <v>319.7</v>
        <stp/>
        <stp>ContractData</stp>
        <stp>S.AAPL</stp>
        <stp>LastTrade</stp>
        <stp/>
        <stp>T</stp>
        <tr r="C6" s="1"/>
      </tp>
      <tp>
        <v>4.2553999999999998</v>
        <stp/>
        <stp>ContractData</stp>
        <stp>F.HOE</stp>
        <stp>High</stp>
        <stp/>
        <stp>T</stp>
        <tr r="G34" s="1"/>
      </tp>
      <tp>
        <v>288.20999999999998</v>
        <stp/>
        <stp>ContractData</stp>
        <stp>S.ADBE</stp>
        <stp>Open</stp>
        <stp/>
        <stp>T</stp>
        <tr r="F8" s="1"/>
      </tp>
      <tp>
        <v>-2.75</v>
        <stp/>
        <stp>ContractData</stp>
        <stp>S.AVGO</stp>
        <stp>NetLastTrade</stp>
        <stp/>
        <stp>T</stp>
        <tr r="D22" s="1"/>
      </tp>
      <tp>
        <v>261.16000000000003</v>
        <stp/>
        <stp>ContractData</stp>
        <stp>S.ADSK</stp>
        <stp>Open</stp>
        <stp/>
        <stp>T</stp>
        <tr r="F11" s="1"/>
      </tp>
      <tp>
        <v>2.9060000000000001</v>
        <stp/>
        <stp>ContractData</stp>
        <stp>F.NGE</stp>
        <stp>Open</stp>
        <stp/>
        <stp>T</stp>
        <tr r="F36" s="1"/>
      </tp>
      <tp>
        <v>2.9716</v>
        <stp/>
        <stp>ContractData</stp>
        <stp>F.RBE</stp>
        <stp>Low</stp>
        <stp/>
        <stp>T</stp>
        <tr r="H35" s="1"/>
      </tp>
      <tp>
        <v>69.2</v>
        <stp/>
        <stp>ContractData</stp>
        <stp>F.ZLE</stp>
        <stp>Low</stp>
        <stp/>
        <stp>T</stp>
        <tr r="H28" s="1"/>
      </tp>
      <tp>
        <v>337.8</v>
        <stp/>
        <stp>ContractData</stp>
        <stp>F.ZME</stp>
        <stp>Low</stp>
        <stp/>
        <stp>T</stp>
        <tr r="H27" s="1"/>
      </tp>
      <tp>
        <v>530.75</v>
        <stp/>
        <stp>ContractData</stp>
        <stp>F.ZCE</stp>
        <stp>Low</stp>
        <stp/>
        <stp>T</stp>
        <tr r="H29" s="1"/>
      </tp>
      <tp>
        <v>754.75</v>
        <stp/>
        <stp>ContractData</stp>
        <stp>F.ZWA</stp>
        <stp>Low</stp>
        <stp/>
        <stp>T</stp>
        <tr r="H30" s="1"/>
      </tp>
      <tp>
        <v>1269.25</v>
        <stp/>
        <stp>ContractData</stp>
        <stp>F.ZSE</stp>
        <stp>Low</stp>
        <stp/>
        <stp>T</stp>
        <tr r="H26" s="1"/>
      </tp>
      <tp>
        <v>465.29</v>
        <stp/>
        <stp>ContractData</stp>
        <stp>S.AMD</stp>
        <stp>Low</stp>
        <stp/>
        <stp>T</stp>
        <tr r="H16" s="1"/>
      </tp>
      <tp>
        <v>359.54</v>
        <stp/>
        <stp>ContractData</stp>
        <stp>S.ADI</stp>
        <stp>Low</stp>
        <stp/>
        <stp>T</stp>
        <tr r="H9" s="1"/>
      </tp>
      <tp>
        <v>285</v>
        <stp/>
        <stp>ContractData</stp>
        <stp>S.ADP</stp>
        <stp>Low</stp>
        <stp/>
        <stp>T</stp>
        <tr r="H10" s="1"/>
      </tp>
      <tp>
        <v>121.88</v>
        <stp/>
        <stp>ContractData</stp>
        <stp>S.AEP</stp>
        <stp>Low</stp>
        <stp/>
        <stp>T</stp>
        <tr r="H12" s="1"/>
      </tp>
      <tp>
        <v>238.66</v>
        <stp/>
        <stp>ContractData</stp>
        <stp>S.ARM</stp>
        <stp>Low</stp>
        <stp/>
        <stp>T</stp>
        <tr r="H20" s="1"/>
      </tp>
      <tp>
        <v>315.92</v>
        <stp/>
        <stp>ContractData</stp>
        <stp>S.APP</stp>
        <stp>Low</stp>
        <stp/>
        <stp>T</stp>
        <tr r="H19" s="1"/>
      </tp>
      <tp>
        <v>82.25</v>
        <stp/>
        <stp>ContractData</stp>
        <stp>F.CLE</stp>
        <stp>Low</stp>
        <stp/>
        <stp>T</stp>
        <tr r="H33" s="1"/>
      </tp>
      <tp>
        <v>4.1509</v>
        <stp/>
        <stp>ContractData</stp>
        <stp>F.HOE</stp>
        <stp>Low</stp>
        <stp/>
        <stp>T</stp>
        <tr r="H34" s="1"/>
      </tp>
      <tp>
        <v>2.8359999999999999</v>
        <stp/>
        <stp>ContractData</stp>
        <stp>F.NGE</stp>
        <stp>Low</stp>
        <stp/>
        <stp>T</stp>
        <tr r="H36" s="1"/>
      </tp>
      <tp>
        <v>-3.4283876500857633</v>
        <stp/>
        <stp>ContractData</stp>
        <stp>GCE</stp>
        <stp>PerCentNetLastTrade</stp>
        <stp/>
        <stp>T</stp>
        <tr r="E39" s="1"/>
      </tp>
      <tp>
        <v>-4.4832642833753331</v>
        <stp/>
        <stp>ContractData</stp>
        <stp>SIE</stp>
        <stp>PerCentNetLastTrade</stp>
        <stp/>
        <stp>T</stp>
        <tr r="E40" s="1"/>
      </tp>
      <tp>
        <v>-1.0950480094940123</v>
        <stp/>
        <stp>ContractData</stp>
        <stp>PLE</stp>
        <stp>PerCentNetLastTrade</stp>
        <stp/>
        <stp>T</stp>
        <tr r="E41" s="1"/>
      </tp>
      <tp>
        <v>6.6607656561186106</v>
        <stp/>
        <stp>ContractData</stp>
        <stp>PAE</stp>
        <stp>PerCentNetLastTrade</stp>
        <stp/>
        <stp>T</stp>
        <tr r="E42" s="1"/>
      </tp>
      <tp>
        <v>322.37</v>
        <stp/>
        <stp>ContractData</stp>
        <stp>S.AAPL</stp>
        <stp>High</stp>
        <stp/>
        <stp>T</stp>
        <tr r="G6" s="1"/>
      </tp>
      <tp>
        <v>260.66000000000003</v>
        <stp/>
        <stp>ContractData</stp>
        <stp>S.ADSK</stp>
        <stp>LastTrade</stp>
        <stp/>
        <stp>T</stp>
        <tr r="C11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volatileDependencies" Target="volatileDependenci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9B5D667-36DF-43D5-BED1-9E49C156D980}">
  <we:reference id="wa104099688" version="1.7.0.0" store="en-US" storeType="OMEX"/>
  <we:alternateReferences>
    <we:reference id="WA104099688" version="1.7.0.0" store="WA104099688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B70B0-770A-4620-94F3-259C7FFEB16E}">
  <dimension ref="A1:W106"/>
  <sheetViews>
    <sheetView tabSelected="1" topLeftCell="A24" workbookViewId="0">
      <selection activeCell="I26" sqref="I26"/>
    </sheetView>
  </sheetViews>
  <sheetFormatPr defaultRowHeight="16.5" x14ac:dyDescent="0.3"/>
  <cols>
    <col min="1" max="1" width="9.625" bestFit="1" customWidth="1"/>
    <col min="2" max="2" width="30.25" bestFit="1" customWidth="1"/>
    <col min="3" max="3" width="9.625" bestFit="1" customWidth="1"/>
    <col min="4" max="4" width="11.625" customWidth="1"/>
    <col min="10" max="10" width="22" customWidth="1"/>
    <col min="11" max="11" width="12.5" style="5" customWidth="1"/>
    <col min="14" max="14" width="21.75" customWidth="1"/>
    <col min="16" max="16" width="16.25" customWidth="1"/>
    <col min="17" max="18" width="9.625" bestFit="1" customWidth="1"/>
    <col min="21" max="21" width="10.5" customWidth="1"/>
    <col min="22" max="22" width="10.25" customWidth="1"/>
  </cols>
  <sheetData>
    <row r="1" spans="1:23" x14ac:dyDescent="0.3">
      <c r="A1" s="3" t="s">
        <v>25</v>
      </c>
      <c r="B1" s="3" t="s">
        <v>26</v>
      </c>
      <c r="C1" s="3" t="s">
        <v>27</v>
      </c>
      <c r="D1" s="3" t="s">
        <v>28</v>
      </c>
    </row>
    <row r="2" spans="1:23" x14ac:dyDescent="0.3">
      <c r="A2" s="8">
        <f ca="1">TODAY()</f>
        <v>46264</v>
      </c>
      <c r="B2" s="8" cm="1">
        <f t="array" aca="1" ref="B2:D2" ca="1">A2+{7,14,30}</f>
        <v>46271</v>
      </c>
      <c r="C2" s="8">
        <f ca="1"/>
        <v>46278</v>
      </c>
      <c r="D2" s="8">
        <f ca="1"/>
        <v>46294</v>
      </c>
    </row>
    <row r="4" spans="1:23" x14ac:dyDescent="0.3">
      <c r="P4" s="11"/>
    </row>
    <row r="5" spans="1:23" x14ac:dyDescent="0.3">
      <c r="A5" s="13" t="s">
        <v>0</v>
      </c>
      <c r="B5" s="13" t="s">
        <v>1</v>
      </c>
      <c r="C5" s="9" t="s">
        <v>2</v>
      </c>
      <c r="D5" s="9" t="s">
        <v>3</v>
      </c>
      <c r="E5" s="14" t="s">
        <v>4</v>
      </c>
      <c r="F5" s="9" t="s">
        <v>5</v>
      </c>
      <c r="G5" s="9" t="s">
        <v>6</v>
      </c>
      <c r="H5" s="9" t="s">
        <v>7</v>
      </c>
      <c r="I5" s="9" t="s">
        <v>0</v>
      </c>
      <c r="J5" s="9" t="s">
        <v>1</v>
      </c>
      <c r="K5" s="10" t="s">
        <v>4</v>
      </c>
    </row>
    <row r="6" spans="1:23" x14ac:dyDescent="0.3">
      <c r="A6" t="s">
        <v>8</v>
      </c>
      <c r="B6" t="str">
        <f>PROPER(RTD("cqg.rtd", ,"ContractData",A6, "LongDescription",, "T"))</f>
        <v>Apple Inc.</v>
      </c>
      <c r="C6" s="2">
        <f>RTD("cqg.rtd", ,"ContractData",A6, "LastTrade",, "T")</f>
        <v>319.7</v>
      </c>
      <c r="D6" s="2">
        <f>RTD("cqg.rtd", ,"ContractData",A6, "NetLastTrade",, "T")</f>
        <v>5.1200000000000045</v>
      </c>
      <c r="E6" s="4">
        <f>IFERROR(RTD("cqg.rtd", ,"ContractData",A6, "PerCentNetLastTrade",, "T")/100,"")</f>
        <v>1.627566914616314E-2</v>
      </c>
      <c r="F6" s="2">
        <f>RTD("cqg.rtd", ,"ContractData",A6, "Open",, "T")</f>
        <v>316.84000000000003</v>
      </c>
      <c r="G6" s="2">
        <f>RTD("cqg.rtd", ,"ContractData",A6, "High",, "T")</f>
        <v>322.37</v>
      </c>
      <c r="H6" s="2">
        <f>RTD("cqg.rtd", ,"ContractData",A6, "Low",, "T")</f>
        <v>315.45</v>
      </c>
      <c r="I6" t="s">
        <v>12</v>
      </c>
      <c r="J6" t="str" cm="1">
        <f t="array" ref="J6:K6">VLOOKUP(I6,A6:E22,{2,5},FALSE)</f>
        <v>Automatic Data Procs</v>
      </c>
      <c r="K6" s="4">
        <v>9.8356048897007171E-3</v>
      </c>
    </row>
    <row r="7" spans="1:23" x14ac:dyDescent="0.3">
      <c r="A7" t="s">
        <v>9</v>
      </c>
      <c r="B7" t="str">
        <f>PROPER(RTD("cqg.rtd", ,"ContractData",A7, "LongDescription",, "T"))</f>
        <v>Airbnb, Inc. Class A</v>
      </c>
      <c r="C7" s="2">
        <f>RTD("cqg.rtd", ,"ContractData",A7, "LastTrade",, "T")</f>
        <v>189.43</v>
      </c>
      <c r="D7" s="2">
        <f>RTD("cqg.rtd", ,"ContractData",A7, "NetLastTrade",, "T")</f>
        <v>5.0300000000000011</v>
      </c>
      <c r="E7" s="4">
        <f>IFERROR(RTD("cqg.rtd", ,"ContractData",A7, "PerCentNetLastTrade",, "T")/100,"")</f>
        <v>2.7277657266811278E-2</v>
      </c>
      <c r="F7" s="2">
        <f>RTD("cqg.rtd", ,"ContractData",A7, "Open",, "T")</f>
        <v>184.67000000000002</v>
      </c>
      <c r="G7" s="2">
        <f>RTD("cqg.rtd", ,"ContractData",A7, "High",, "T")</f>
        <v>191.49</v>
      </c>
      <c r="H7" s="2">
        <f>RTD("cqg.rtd", ,"ContractData",A7, "Low",, "T")</f>
        <v>184.67000000000002</v>
      </c>
      <c r="O7" s="7"/>
    </row>
    <row r="8" spans="1:23" x14ac:dyDescent="0.3">
      <c r="A8" t="s">
        <v>10</v>
      </c>
      <c r="B8" t="str">
        <f>PROPER(RTD("cqg.rtd", ,"ContractData",A8, "LongDescription",, "T"))</f>
        <v>Adobe Inc.</v>
      </c>
      <c r="C8" s="2">
        <f>RTD("cqg.rtd", ,"ContractData",A8, "LastTrade",, "T")</f>
        <v>291.52</v>
      </c>
      <c r="D8" s="2">
        <f>RTD("cqg.rtd", ,"ContractData",A8, "NetLastTrade",, "T")</f>
        <v>2.3699999999999477</v>
      </c>
      <c r="E8" s="4">
        <f>IFERROR(RTD("cqg.rtd", ,"ContractData",A8, "PerCentNetLastTrade",, "T")/100,"")</f>
        <v>8.1964378350337201E-3</v>
      </c>
      <c r="F8" s="2">
        <f>RTD("cqg.rtd", ,"ContractData",A8, "Open",, "T")</f>
        <v>288.20999999999998</v>
      </c>
      <c r="G8" s="2">
        <f>RTD("cqg.rtd", ,"ContractData",A8, "High",, "T")</f>
        <v>294.08</v>
      </c>
      <c r="H8" s="2">
        <f>RTD("cqg.rtd", ,"ContractData",A8, "Low",, "T")</f>
        <v>286.52</v>
      </c>
      <c r="O8" s="7"/>
      <c r="S8" s="1"/>
      <c r="T8" s="1"/>
      <c r="U8" s="1"/>
      <c r="V8" s="1"/>
    </row>
    <row r="9" spans="1:23" x14ac:dyDescent="0.3">
      <c r="A9" t="s">
        <v>11</v>
      </c>
      <c r="B9" t="str">
        <f>PROPER(RTD("cqg.rtd", ,"ContractData",A9, "LongDescription",, "T"))</f>
        <v>Analog Devices Inc</v>
      </c>
      <c r="C9" s="2">
        <f>RTD("cqg.rtd", ,"ContractData",A9, "LastTrade",, "T")</f>
        <v>361.78000000000003</v>
      </c>
      <c r="D9" s="2">
        <f>RTD("cqg.rtd", ,"ContractData",A9, "NetLastTrade",, "T")</f>
        <v>-12.739999999999952</v>
      </c>
      <c r="E9" s="4">
        <f>IFERROR(RTD("cqg.rtd", ,"ContractData",A9, "PerCentNetLastTrade",, "T")/100,"")</f>
        <v>-3.4016874933247891E-2</v>
      </c>
      <c r="F9" s="2">
        <f>RTD("cqg.rtd", ,"ContractData",A9, "Open",, "T")</f>
        <v>374.14</v>
      </c>
      <c r="G9" s="2">
        <f>RTD("cqg.rtd", ,"ContractData",A9, "High",, "T")</f>
        <v>374.14</v>
      </c>
      <c r="H9" s="2">
        <f>RTD("cqg.rtd", ,"ContractData",A9, "Low",, "T")</f>
        <v>359.54</v>
      </c>
      <c r="O9" s="1"/>
      <c r="P9" s="1"/>
      <c r="Q9" s="1"/>
      <c r="R9" s="1"/>
    </row>
    <row r="10" spans="1:23" x14ac:dyDescent="0.3">
      <c r="A10" t="s">
        <v>12</v>
      </c>
      <c r="B10" t="str">
        <f>PROPER(RTD("cqg.rtd", ,"ContractData",A10, "LongDescription",, "T"))</f>
        <v>Automatic Data Procs</v>
      </c>
      <c r="C10" s="2">
        <f>RTD("cqg.rtd", ,"ContractData",A10, "LastTrade",, "T")</f>
        <v>287.48</v>
      </c>
      <c r="D10" s="2">
        <f>RTD("cqg.rtd", ,"ContractData",A10, "NetLastTrade",, "T")</f>
        <v>2.8000000000000114</v>
      </c>
      <c r="E10" s="4">
        <f>IFERROR(RTD("cqg.rtd", ,"ContractData",A10, "PerCentNetLastTrade",, "T")/100,"")</f>
        <v>9.8356048897007171E-3</v>
      </c>
      <c r="F10" s="2">
        <f>RTD("cqg.rtd", ,"ContractData",A10, "Open",, "T")</f>
        <v>285</v>
      </c>
      <c r="G10" s="2">
        <f>RTD("cqg.rtd", ,"ContractData",A10, "High",, "T")</f>
        <v>287.86</v>
      </c>
      <c r="H10" s="2">
        <f>RTD("cqg.rtd", ,"ContractData",A10, "Low",, "T")</f>
        <v>285</v>
      </c>
    </row>
    <row r="11" spans="1:23" x14ac:dyDescent="0.3">
      <c r="A11" t="s">
        <v>13</v>
      </c>
      <c r="B11" t="str">
        <f>PROPER(RTD("cqg.rtd", ,"ContractData",A11, "LongDescription",, "T"))</f>
        <v>Autodesk Inc</v>
      </c>
      <c r="C11" s="2">
        <f>RTD("cqg.rtd", ,"ContractData",A11, "LastTrade",, "T")</f>
        <v>260.66000000000003</v>
      </c>
      <c r="D11" s="2">
        <f>RTD("cqg.rtd", ,"ContractData",A11, "NetLastTrade",, "T")</f>
        <v>-9.9199999999999591</v>
      </c>
      <c r="E11" s="4">
        <f>IFERROR(RTD("cqg.rtd", ,"ContractData",A11, "PerCentNetLastTrade",, "T")/100,"")</f>
        <v>-3.6661985364771971E-2</v>
      </c>
      <c r="F11" s="2">
        <f>RTD("cqg.rtd", ,"ContractData",A11, "Open",, "T")</f>
        <v>261.16000000000003</v>
      </c>
      <c r="G11" s="2">
        <f>RTD("cqg.rtd", ,"ContractData",A11, "High",, "T")</f>
        <v>267</v>
      </c>
      <c r="H11" s="2">
        <f>RTD("cqg.rtd", ,"ContractData",A11, "Low",, "T")</f>
        <v>253.16</v>
      </c>
      <c r="W11" s="1"/>
    </row>
    <row r="12" spans="1:23" x14ac:dyDescent="0.3">
      <c r="A12" t="s">
        <v>14</v>
      </c>
      <c r="B12" t="str">
        <f>PROPER(RTD("cqg.rtd", ,"ContractData",A12, "LongDescription",, "T"))</f>
        <v>Amer Elc Pwr Co Cmn</v>
      </c>
      <c r="C12" s="2">
        <f>RTD("cqg.rtd", ,"ContractData",A12, "LastTrade",, "T")</f>
        <v>122.31</v>
      </c>
      <c r="D12" s="2">
        <f>RTD("cqg.rtd", ,"ContractData",A12, "NetLastTrade",, "T")</f>
        <v>-0.40000000000000568</v>
      </c>
      <c r="E12" s="4">
        <f>IFERROR(RTD("cqg.rtd", ,"ContractData",A12, "PerCentNetLastTrade",, "T")/100,"")</f>
        <v>-3.2597180343900251E-3</v>
      </c>
      <c r="F12" s="2">
        <f>RTD("cqg.rtd", ,"ContractData",A12, "Open",, "T")</f>
        <v>123.38000000000001</v>
      </c>
      <c r="G12" s="2">
        <f>RTD("cqg.rtd", ,"ContractData",A12, "High",, "T")</f>
        <v>123.85000000000001</v>
      </c>
      <c r="H12" s="2">
        <f>RTD("cqg.rtd", ,"ContractData",A12, "Low",, "T")</f>
        <v>121.88</v>
      </c>
    </row>
    <row r="13" spans="1:23" x14ac:dyDescent="0.3">
      <c r="A13" t="s">
        <v>15</v>
      </c>
      <c r="B13" t="str">
        <f>PROPER(RTD("cqg.rtd", ,"ContractData",A13, "LongDescription",, "T"))</f>
        <v>Astera Labs, Inc.</v>
      </c>
      <c r="C13" s="2">
        <f>RTD("cqg.rtd", ,"ContractData",A13, "LastTrade",, "T")</f>
        <v>289.47000000000003</v>
      </c>
      <c r="D13" s="2">
        <f>RTD("cqg.rtd", ,"ContractData",A13, "NetLastTrade",, "T")</f>
        <v>-14.620000000000005</v>
      </c>
      <c r="E13" s="4">
        <f>IFERROR(RTD("cqg.rtd", ,"ContractData",A13, "PerCentNetLastTrade",, "T")/100,"")</f>
        <v>-4.8077871682725509E-2</v>
      </c>
      <c r="F13" s="2">
        <f>RTD("cqg.rtd", ,"ContractData",A13, "Open",, "T")</f>
        <v>297.17</v>
      </c>
      <c r="G13" s="2">
        <f>RTD("cqg.rtd", ,"ContractData",A13, "High",, "T")</f>
        <v>301.04000000000002</v>
      </c>
      <c r="H13" s="2">
        <f>RTD("cqg.rtd", ,"ContractData",A13, "Low",, "T")</f>
        <v>287.01</v>
      </c>
      <c r="N13" s="7"/>
    </row>
    <row r="14" spans="1:23" x14ac:dyDescent="0.3">
      <c r="A14" t="s">
        <v>16</v>
      </c>
      <c r="B14" t="str">
        <f>PROPER(RTD("cqg.rtd", ,"ContractData",A14, "LongDescription",, "T"))</f>
        <v>Alnylam Pharmaceut</v>
      </c>
      <c r="C14" s="2">
        <f>RTD("cqg.rtd", ,"ContractData",A14, "LastTrade",, "T")</f>
        <v>237.1</v>
      </c>
      <c r="D14" s="2">
        <f>RTD("cqg.rtd", ,"ContractData",A14, "NetLastTrade",, "T")</f>
        <v>0.53999999999999204</v>
      </c>
      <c r="E14" s="4">
        <f>IFERROR(RTD("cqg.rtd", ,"ContractData",A14, "PerCentNetLastTrade",, "T")/100,"")</f>
        <v>2.2827189719310114E-3</v>
      </c>
      <c r="F14" s="2">
        <f>RTD("cqg.rtd", ,"ContractData",A14, "Open",, "T")</f>
        <v>224.46</v>
      </c>
      <c r="G14" s="2">
        <f>RTD("cqg.rtd", ,"ContractData",A14, "High",, "T")</f>
        <v>239.08</v>
      </c>
      <c r="H14" s="2">
        <f>RTD("cqg.rtd", ,"ContractData",A14, "Low",, "T")</f>
        <v>223.61</v>
      </c>
    </row>
    <row r="15" spans="1:23" x14ac:dyDescent="0.3">
      <c r="A15" t="s">
        <v>17</v>
      </c>
      <c r="B15" t="str">
        <f>PROPER(RTD("cqg.rtd", ,"ContractData",A15, "LongDescription",, "T"))</f>
        <v>Applied Materials</v>
      </c>
      <c r="C15" s="2">
        <f>RTD("cqg.rtd", ,"ContractData",A15, "LastTrade",, "T")</f>
        <v>461.67</v>
      </c>
      <c r="D15" s="2">
        <f>RTD("cqg.rtd", ,"ContractData",A15, "NetLastTrade",, "T")</f>
        <v>-20.689999999999998</v>
      </c>
      <c r="E15" s="4">
        <f>IFERROR(RTD("cqg.rtd", ,"ContractData",A15, "PerCentNetLastTrade",, "T")/100,"")</f>
        <v>-4.2893274732564893E-2</v>
      </c>
      <c r="F15" s="2">
        <f>RTD("cqg.rtd", ,"ContractData",A15, "Open",, "T")</f>
        <v>476.26</v>
      </c>
      <c r="G15" s="2">
        <f>RTD("cqg.rtd", ,"ContractData",A15, "High",, "T")</f>
        <v>477.96000000000004</v>
      </c>
      <c r="H15" s="2">
        <f>RTD("cqg.rtd", ,"ContractData",A15, "Low",, "T")</f>
        <v>460.51</v>
      </c>
    </row>
    <row r="16" spans="1:23" x14ac:dyDescent="0.3">
      <c r="A16" t="s">
        <v>18</v>
      </c>
      <c r="B16" t="str">
        <f>PROPER(RTD("cqg.rtd", ,"ContractData",A16, "LongDescription",, "T"))</f>
        <v>Adv Micro Devices</v>
      </c>
      <c r="C16" s="2">
        <f>RTD("cqg.rtd", ,"ContractData",A16, "LastTrade",, "T")</f>
        <v>465.57</v>
      </c>
      <c r="D16" s="2">
        <f>RTD("cqg.rtd", ,"ContractData",A16, "NetLastTrade",, "T")</f>
        <v>-11.100000000000023</v>
      </c>
      <c r="E16" s="4">
        <f>IFERROR(RTD("cqg.rtd", ,"ContractData",A16, "PerCentNetLastTrade",, "T")/100,"")</f>
        <v>-2.3265571569429586E-2</v>
      </c>
      <c r="F16" s="2">
        <f>RTD("cqg.rtd", ,"ContractData",A16, "Open",, "T")</f>
        <v>472.52</v>
      </c>
      <c r="G16" s="2">
        <f>RTD("cqg.rtd", ,"ContractData",A16, "High",, "T")</f>
        <v>478.75</v>
      </c>
      <c r="H16" s="2">
        <f>RTD("cqg.rtd", ,"ContractData",A16, "Low",, "T")</f>
        <v>465.29</v>
      </c>
    </row>
    <row r="17" spans="1:14" x14ac:dyDescent="0.3">
      <c r="A17" t="s">
        <v>19</v>
      </c>
      <c r="B17" t="str">
        <f>PROPER(RTD("cqg.rtd", ,"ContractData",A17, "LongDescription",, "T"))</f>
        <v>Amgen</v>
      </c>
      <c r="C17" s="2">
        <f>RTD("cqg.rtd", ,"ContractData",A17, "LastTrade",, "T")</f>
        <v>432.42</v>
      </c>
      <c r="D17" s="2">
        <f>RTD("cqg.rtd", ,"ContractData",A17, "NetLastTrade",, "T")</f>
        <v>-4.5699999999999932</v>
      </c>
      <c r="E17" s="4">
        <f>IFERROR(RTD("cqg.rtd", ,"ContractData",A17, "PerCentNetLastTrade",, "T")/100,"")</f>
        <v>-1.0457905215222316E-2</v>
      </c>
      <c r="F17" s="2">
        <f>RTD("cqg.rtd", ,"ContractData",A17, "Open",, "T")</f>
        <v>437.89</v>
      </c>
      <c r="G17" s="2">
        <f>RTD("cqg.rtd", ,"ContractData",A17, "High",, "T")</f>
        <v>437.89</v>
      </c>
      <c r="H17" s="2">
        <f>RTD("cqg.rtd", ,"ContractData",A17, "Low",, "T")</f>
        <v>430.72</v>
      </c>
      <c r="M17" s="12"/>
    </row>
    <row r="18" spans="1:14" x14ac:dyDescent="0.3">
      <c r="A18" t="s">
        <v>20</v>
      </c>
      <c r="B18" t="str">
        <f>PROPER(RTD("cqg.rtd", ,"ContractData",A18, "LongDescription",, "T"))</f>
        <v>Amazon.Com Inc</v>
      </c>
      <c r="C18" s="2">
        <f>RTD("cqg.rtd", ,"ContractData",A18, "LastTrade",, "T")</f>
        <v>266.43</v>
      </c>
      <c r="D18" s="2">
        <f>RTD("cqg.rtd", ,"ContractData",A18, "NetLastTrade",, "T")</f>
        <v>10.170000000000016</v>
      </c>
      <c r="E18" s="4">
        <f>IFERROR(RTD("cqg.rtd", ,"ContractData",A18, "PerCentNetLastTrade",, "T")/100,"")</f>
        <v>3.968625614610162E-2</v>
      </c>
      <c r="F18" s="2">
        <f>RTD("cqg.rtd", ,"ContractData",A18, "Open",, "T")</f>
        <v>258.32</v>
      </c>
      <c r="G18" s="2">
        <f>RTD("cqg.rtd", ,"ContractData",A18, "High",, "T")</f>
        <v>267.56</v>
      </c>
      <c r="H18" s="2">
        <f>RTD("cqg.rtd", ,"ContractData",A18, "Low",, "T")</f>
        <v>257.78000000000003</v>
      </c>
      <c r="N18" s="12"/>
    </row>
    <row r="19" spans="1:14" x14ac:dyDescent="0.3">
      <c r="A19" t="s">
        <v>21</v>
      </c>
      <c r="B19" t="str">
        <f>PROPER(RTD("cqg.rtd", ,"ContractData",A19, "LongDescription",, "T"))</f>
        <v>Applovin Corp Cla Cm</v>
      </c>
      <c r="C19" s="2">
        <f>RTD("cqg.rtd", ,"ContractData",A19, "LastTrade",, "T")</f>
        <v>317.76</v>
      </c>
      <c r="D19" s="2">
        <f>RTD("cqg.rtd", ,"ContractData",A19, "NetLastTrade",, "T")</f>
        <v>5.1299999999999955</v>
      </c>
      <c r="E19" s="4">
        <f>IFERROR(RTD("cqg.rtd", ,"ContractData",A19, "PerCentNetLastTrade",, "T")/100,"")</f>
        <v>1.6409173783705978E-2</v>
      </c>
      <c r="F19" s="2">
        <f>RTD("cqg.rtd", ,"ContractData",A19, "Open",, "T")</f>
        <v>316.25</v>
      </c>
      <c r="G19" s="2">
        <f>RTD("cqg.rtd", ,"ContractData",A19, "High",, "T")</f>
        <v>335.44</v>
      </c>
      <c r="H19" s="2">
        <f>RTD("cqg.rtd", ,"ContractData",A19, "Low",, "T")</f>
        <v>315.92</v>
      </c>
    </row>
    <row r="20" spans="1:14" x14ac:dyDescent="0.3">
      <c r="A20" t="s">
        <v>22</v>
      </c>
      <c r="B20" t="str">
        <f>PROPER(RTD("cqg.rtd", ,"ContractData",A20, "LongDescription",, "T"))</f>
        <v>Arm Holdings Plc Ads</v>
      </c>
      <c r="C20" s="2">
        <f>RTD("cqg.rtd", ,"ContractData",A20, "LastTrade",, "T")</f>
        <v>239.05</v>
      </c>
      <c r="D20" s="2">
        <f>RTD("cqg.rtd", ,"ContractData",A20, "NetLastTrade",, "T")</f>
        <v>-16.159999999999997</v>
      </c>
      <c r="E20" s="4">
        <f>IFERROR(RTD("cqg.rtd", ,"ContractData",A20, "PerCentNetLastTrade",, "T")/100,"")</f>
        <v>-6.3320402805532694E-2</v>
      </c>
      <c r="F20" s="2">
        <f>RTD("cqg.rtd", ,"ContractData",A20, "Open",, "T")</f>
        <v>251.1</v>
      </c>
      <c r="G20" s="2">
        <f>RTD("cqg.rtd", ,"ContractData",A20, "High",, "T")</f>
        <v>251.69</v>
      </c>
      <c r="H20" s="2">
        <f>RTD("cqg.rtd", ,"ContractData",A20, "Low",, "T")</f>
        <v>238.66</v>
      </c>
    </row>
    <row r="21" spans="1:14" x14ac:dyDescent="0.3">
      <c r="A21" t="s">
        <v>23</v>
      </c>
      <c r="B21" t="str">
        <f>PROPER(RTD("cqg.rtd", ,"ContractData",A21, "LongDescription",, "T"))</f>
        <v>Asml Hldg Ny Reg</v>
      </c>
      <c r="C21" s="2">
        <f>RTD("cqg.rtd", ,"ContractData",A21, "LastTrade",, "T")</f>
        <v>1696.16</v>
      </c>
      <c r="D21" s="2">
        <f>RTD("cqg.rtd", ,"ContractData",A21, "NetLastTrade",, "T")</f>
        <v>-38.849999999999909</v>
      </c>
      <c r="E21" s="4">
        <f>IFERROR(RTD("cqg.rtd", ,"ContractData",A21, "PerCentNetLastTrade",, "T")/100,"")</f>
        <v>-2.239180177635864E-2</v>
      </c>
      <c r="F21" s="2">
        <f>RTD("cqg.rtd", ,"ContractData",A21, "Open",, "T")</f>
        <v>1734.75</v>
      </c>
      <c r="G21" s="2">
        <f>RTD("cqg.rtd", ,"ContractData",A21, "High",, "T")</f>
        <v>1740</v>
      </c>
      <c r="H21" s="2">
        <f>RTD("cqg.rtd", ,"ContractData",A21, "Low",, "T")</f>
        <v>1692.88</v>
      </c>
    </row>
    <row r="22" spans="1:14" x14ac:dyDescent="0.3">
      <c r="A22" t="s">
        <v>24</v>
      </c>
      <c r="B22" t="str">
        <f>PROPER(RTD("cqg.rtd", ,"ContractData",A22, "LongDescription",, "T"))</f>
        <v>Broadcom Inc.</v>
      </c>
      <c r="C22" s="2">
        <f>RTD("cqg.rtd", ,"ContractData",A22, "LastTrade",, "T")</f>
        <v>368.79</v>
      </c>
      <c r="D22" s="2">
        <f>RTD("cqg.rtd", ,"ContractData",A22, "NetLastTrade",, "T")</f>
        <v>-2.75</v>
      </c>
      <c r="E22" s="4">
        <f>IFERROR(RTD("cqg.rtd", ,"ContractData",A22, "PerCentNetLastTrade",, "T")/100,"")</f>
        <v>-7.4016256661463102E-3</v>
      </c>
      <c r="F22" s="2">
        <f>RTD("cqg.rtd", ,"ContractData",A22, "Open",, "T")</f>
        <v>373.6</v>
      </c>
      <c r="G22" s="2">
        <f>RTD("cqg.rtd", ,"ContractData",A22, "High",, "T")</f>
        <v>376.59000000000003</v>
      </c>
      <c r="H22" s="2">
        <f>RTD("cqg.rtd", ,"ContractData",A22, "Low",, "T")</f>
        <v>365.35</v>
      </c>
    </row>
    <row r="23" spans="1:14" x14ac:dyDescent="0.3">
      <c r="C23" s="2"/>
      <c r="D23" s="2"/>
      <c r="E23" s="4"/>
      <c r="F23" s="2"/>
      <c r="G23" s="2"/>
      <c r="H23" s="2"/>
    </row>
    <row r="24" spans="1:14" x14ac:dyDescent="0.3">
      <c r="A24" s="13" t="s">
        <v>0</v>
      </c>
      <c r="C24" s="2"/>
      <c r="D24" s="2"/>
      <c r="E24" s="4"/>
      <c r="F24" s="2"/>
      <c r="G24" s="2"/>
      <c r="H24" s="2"/>
    </row>
    <row r="25" spans="1:14" x14ac:dyDescent="0.3">
      <c r="A25" s="13" t="s">
        <v>29</v>
      </c>
      <c r="B25" s="13" t="s">
        <v>35</v>
      </c>
      <c r="C25" s="9" t="s">
        <v>36</v>
      </c>
      <c r="D25" s="9" t="s">
        <v>3</v>
      </c>
      <c r="E25" s="10" t="s">
        <v>4</v>
      </c>
      <c r="F25" s="9" t="s">
        <v>5</v>
      </c>
      <c r="G25" s="9" t="s">
        <v>6</v>
      </c>
      <c r="H25" s="9" t="s">
        <v>7</v>
      </c>
      <c r="I25" s="13" t="s">
        <v>37</v>
      </c>
      <c r="K25"/>
    </row>
    <row r="26" spans="1:14" x14ac:dyDescent="0.3">
      <c r="A26" t="s">
        <v>39</v>
      </c>
      <c r="B26" t="str">
        <f>PROPER(RTD("cqg.rtd", ,"ContractData",A26, "LongDescription",, "T"))</f>
        <v>Soybeans (Globex), Nov 26</v>
      </c>
      <c r="C26" s="2" t="str">
        <f>TEXT(RTD("cqg.rtd", ,"ContractData",A26, "LastTrade",, "T"),I26)</f>
        <v>1287.75</v>
      </c>
      <c r="D26" s="2" t="str">
        <f>TEXT(RTD("cqg.rtd", ,"ContractData",A26, "NetLastTrade",, "T"),I26)</f>
        <v>19.75</v>
      </c>
      <c r="E26" s="4">
        <f>IFERROR(RTD("cqg.rtd", ,"ContractData",A26, "PerCentNetLastTrade",, "T")/100,"")</f>
        <v>1.5575709779179811E-2</v>
      </c>
      <c r="F26" s="2" t="str">
        <f>TEXT(RTD("cqg.rtd", ,"ContractData",A26, "Open",, "T"),I26)</f>
        <v>1270.00</v>
      </c>
      <c r="G26" s="2" t="str">
        <f>TEXT(RTD("cqg.rtd", ,"ContractData",A26, "High",, "T"),I26)</f>
        <v>1290.00</v>
      </c>
      <c r="H26" s="2" t="str">
        <f>TEXT(RTD("cqg.rtd", ,"ContractData",A26, "Low",, "T"),I26)</f>
        <v>1269.25</v>
      </c>
      <c r="I26" t="str">
        <f>VLOOKUP(LEN(RTD("cqg.rtd", ,"ContractData",A26, "TickSize",, "T"))-2, {-1,"#";0,"#";1,"#.00";2,"#.00";3,"#.000";4,"#.0000";5,"#.00000";6,"#.000000";7,"#.0000000"},2,FALSE)</f>
        <v>#.00</v>
      </c>
      <c r="K26"/>
    </row>
    <row r="27" spans="1:14" x14ac:dyDescent="0.3">
      <c r="A27" t="s">
        <v>40</v>
      </c>
      <c r="B27" t="str">
        <f>PROPER(RTD("cqg.rtd", ,"ContractData",A27, "LongDescription",, "T"))</f>
        <v>Soybean Meal (Globex), Dec 26</v>
      </c>
      <c r="C27" s="2" t="str">
        <f>TEXT(RTD("cqg.rtd", ,"ContractData",A27, "LastTrade",, "T"),I27)</f>
        <v>348.80</v>
      </c>
      <c r="D27" s="2" t="str">
        <f>TEXT(RTD("cqg.rtd", ,"ContractData",A27, "NetLastTrade",, "T"),I27)</f>
        <v>7.90</v>
      </c>
      <c r="E27" s="4">
        <f>IFERROR(RTD("cqg.rtd", ,"ContractData",A27, "PerCentNetLastTrade",, "T")/100,"")</f>
        <v>2.3173951305368142E-2</v>
      </c>
      <c r="F27" s="2" t="str">
        <f>TEXT(RTD("cqg.rtd", ,"ContractData",A27, "Open",, "T"),I27)</f>
        <v>339.60</v>
      </c>
      <c r="G27" s="2" t="str">
        <f>TEXT(RTD("cqg.rtd", ,"ContractData",A27, "High",, "T"),I27)</f>
        <v>352.20</v>
      </c>
      <c r="H27" s="2" t="str">
        <f>TEXT(RTD("cqg.rtd", ,"ContractData",A27, "Low",, "T"),I27)</f>
        <v>337.80</v>
      </c>
      <c r="I27" t="str">
        <f>VLOOKUP(LEN(RTD("cqg.rtd", ,"ContractData",A27, "TickSize",, "T"))-2, {-1,"#";0,"#";1,"#.00";2,"#.00";3,"#.000";4,"#.0000";5,"#.00000";6,"#.000000";7,"#.0000000"},2,FALSE)</f>
        <v>#.00</v>
      </c>
      <c r="K27"/>
    </row>
    <row r="28" spans="1:14" x14ac:dyDescent="0.3">
      <c r="A28" t="s">
        <v>41</v>
      </c>
      <c r="B28" t="str">
        <f>PROPER(RTD("cqg.rtd", ,"ContractData",A28, "LongDescription",, "T"))</f>
        <v>Soybean Oil (Globex), Dec 26</v>
      </c>
      <c r="C28" s="2" t="str">
        <f>TEXT(RTD("cqg.rtd", ,"ContractData",A28, "LastTrade",, "T"),I28)</f>
        <v>70.99</v>
      </c>
      <c r="D28" s="2" t="str">
        <f>TEXT(RTD("cqg.rtd", ,"ContractData",A28, "NetLastTrade",, "T"),I28)</f>
        <v>2.48</v>
      </c>
      <c r="E28" s="4">
        <f>IFERROR(RTD("cqg.rtd", ,"ContractData",A28, "PerCentNetLastTrade",, "T")/100,"")</f>
        <v>3.6199095022624438E-2</v>
      </c>
      <c r="F28" s="2" t="str">
        <f>TEXT(RTD("cqg.rtd", ,"ContractData",A28, "Open",, "T"),I28)</f>
        <v>69.39</v>
      </c>
      <c r="G28" s="2" t="str">
        <f>TEXT(RTD("cqg.rtd", ,"ContractData",A28, "High",, "T"),I28)</f>
        <v>71.28</v>
      </c>
      <c r="H28" s="2" t="str">
        <f>TEXT(RTD("cqg.rtd", ,"ContractData",A28, "Low",, "T"),I28)</f>
        <v>69.20</v>
      </c>
      <c r="I28" t="str">
        <f>VLOOKUP(LEN(RTD("cqg.rtd", ,"ContractData",A28, "TickSize",, "T"))-2, {-1,"#";0,"#";1,"#.00";2,"#.00";3,"#.000";4,"#.0000";5,"#.00000";6,"#.000000";7,"#.0000000"},2,FALSE)</f>
        <v>#.00</v>
      </c>
      <c r="K28"/>
    </row>
    <row r="29" spans="1:14" x14ac:dyDescent="0.3">
      <c r="A29" t="s">
        <v>42</v>
      </c>
      <c r="B29" t="str">
        <f>PROPER(RTD("cqg.rtd", ,"ContractData",A29, "LongDescription",, "T"))</f>
        <v>Corn (Globex), Dec 26</v>
      </c>
      <c r="C29" s="2" t="str">
        <f>TEXT(RTD("cqg.rtd", ,"ContractData",A29, "LastTrade",, "T"),I29)</f>
        <v>536.25</v>
      </c>
      <c r="D29" s="2" t="str">
        <f>TEXT(RTD("cqg.rtd", ,"ContractData",A29, "NetLastTrade",, "T"),I29)</f>
        <v>2.75</v>
      </c>
      <c r="E29" s="4">
        <f>IFERROR(RTD("cqg.rtd", ,"ContractData",A29, "PerCentNetLastTrade",, "T")/100,"")</f>
        <v>5.154639175257731E-3</v>
      </c>
      <c r="F29" s="2" t="str">
        <f>TEXT(RTD("cqg.rtd", ,"ContractData",A29, "Open",, "T"),I29)</f>
        <v>531.50</v>
      </c>
      <c r="G29" s="2" t="str">
        <f>TEXT(RTD("cqg.rtd", ,"ContractData",A29, "High",, "T"),I29)</f>
        <v>541.25</v>
      </c>
      <c r="H29" s="2" t="str">
        <f>TEXT(RTD("cqg.rtd", ,"ContractData",A29, "Low",, "T"),I29)</f>
        <v>530.75</v>
      </c>
      <c r="I29" t="str">
        <f>VLOOKUP(LEN(RTD("cqg.rtd", ,"ContractData",A29, "TickSize",, "T"))-2, {-1,"#";0,"#";1,"#.00";2,"#.00";3,"#.000";4,"#.0000";5,"#.00000";6,"#.000000";7,"#.0000000"},2,FALSE)</f>
        <v>#.00</v>
      </c>
      <c r="K29"/>
    </row>
    <row r="30" spans="1:14" x14ac:dyDescent="0.3">
      <c r="A30" t="s">
        <v>43</v>
      </c>
      <c r="B30" t="str">
        <f>PROPER(RTD("cqg.rtd", ,"ContractData",A30, "LongDescription",, "T"))</f>
        <v>Wheat (Globex), Dec 26</v>
      </c>
      <c r="C30" s="2" t="str">
        <f>TEXT(RTD("cqg.rtd", ,"ContractData",A30, "LastTrade",, "T"),I30)</f>
        <v>783.50</v>
      </c>
      <c r="D30" s="2" t="str">
        <f>TEXT(RTD("cqg.rtd", ,"ContractData",A30, "NetLastTrade",, "T"),I30)</f>
        <v>22.75</v>
      </c>
      <c r="E30" s="4">
        <f>IFERROR(RTD("cqg.rtd", ,"ContractData",A30, "PerCentNetLastTrade",, "T")/100,"")</f>
        <v>2.9904699309891557E-2</v>
      </c>
      <c r="F30" s="2" t="str">
        <f>TEXT(RTD("cqg.rtd", ,"ContractData",A30, "Open",, "T"),I30)</f>
        <v>758.25</v>
      </c>
      <c r="G30" s="2" t="str">
        <f>TEXT(RTD("cqg.rtd", ,"ContractData",A30, "High",, "T"),I30)</f>
        <v>790.25</v>
      </c>
      <c r="H30" s="2" t="str">
        <f>TEXT(RTD("cqg.rtd", ,"ContractData",A30, "Low",, "T"),I30)</f>
        <v>754.75</v>
      </c>
      <c r="I30" t="str">
        <f>VLOOKUP(LEN(RTD("cqg.rtd", ,"ContractData",A30, "TickSize",, "T"))-2, {-1,"#";0,"#";1,"#.00";2,"#.00";3,"#.000";4,"#.0000";5,"#.00000";6,"#.000000";7,"#.0000000"},2,FALSE)</f>
        <v>#.00</v>
      </c>
      <c r="K30"/>
    </row>
    <row r="31" spans="1:14" x14ac:dyDescent="0.3">
      <c r="C31" s="2"/>
      <c r="D31" s="2"/>
      <c r="E31" s="4"/>
      <c r="F31" s="2"/>
      <c r="G31" s="2"/>
      <c r="H31" s="2"/>
      <c r="K31"/>
    </row>
    <row r="32" spans="1:14" x14ac:dyDescent="0.3">
      <c r="A32" s="13" t="s">
        <v>38</v>
      </c>
      <c r="B32" s="13" t="s">
        <v>35</v>
      </c>
      <c r="C32" s="9" t="s">
        <v>36</v>
      </c>
      <c r="D32" s="9" t="s">
        <v>3</v>
      </c>
      <c r="E32" s="10" t="s">
        <v>4</v>
      </c>
      <c r="F32" s="9" t="s">
        <v>5</v>
      </c>
      <c r="G32" s="9" t="s">
        <v>6</v>
      </c>
      <c r="H32" s="9" t="s">
        <v>7</v>
      </c>
      <c r="I32" s="13" t="s">
        <v>37</v>
      </c>
      <c r="K32"/>
    </row>
    <row r="33" spans="1:11" x14ac:dyDescent="0.3">
      <c r="A33" t="s">
        <v>44</v>
      </c>
      <c r="B33" t="str">
        <f>PROPER(RTD("cqg.rtd", ,"ContractData",A33, "LongDescription",, "T"))</f>
        <v>Crude Light (Globex), Oct 26</v>
      </c>
      <c r="C33" s="2" t="str">
        <f>TEXT(RTD("cqg.rtd", ,"ContractData",A33, "LastTrade",, "T"),I33)</f>
        <v>83.44</v>
      </c>
      <c r="D33" s="2" t="str">
        <f>TEXT(RTD("cqg.rtd", ,"ContractData",A33, "NetLastTrade",, "T"),I33)</f>
        <v>-.09</v>
      </c>
      <c r="E33" s="4">
        <f>IFERROR(RTD("cqg.rtd", ,"ContractData",A33, "PerCentNetLastTrade",, "T")/100,"")</f>
        <v>-1.0774572010056266E-3</v>
      </c>
      <c r="F33" s="2" t="str">
        <f>TEXT(RTD("cqg.rtd", ,"ContractData",A33, "Open",, "T"),I33)</f>
        <v>83.67</v>
      </c>
      <c r="G33" s="2" t="str">
        <f>TEXT(RTD("cqg.rtd", ,"ContractData",A33, "High",, "T"),I33)</f>
        <v>83.78</v>
      </c>
      <c r="H33" s="2" t="str">
        <f>TEXT(RTD("cqg.rtd", ,"ContractData",A33, "Low",, "T"),I33)</f>
        <v>82.25</v>
      </c>
      <c r="I33" t="str">
        <f>VLOOKUP(LEN(RTD("cqg.rtd", ,"ContractData",A33, "TickSize",, "T"))-2, {-1,"#";0,"#";1,"#.0";2,"#.00";3,"#.000";4,"#.0000";5,"#.00000";6,"#.000000";7,"#.0000000"},2,FALSE)</f>
        <v>#.00</v>
      </c>
      <c r="K33"/>
    </row>
    <row r="34" spans="1:11" x14ac:dyDescent="0.3">
      <c r="A34" t="s">
        <v>45</v>
      </c>
      <c r="B34" t="str">
        <f>PROPER(RTD("cqg.rtd", ,"ContractData",A34, "LongDescription",, "T"))</f>
        <v>Ny Harbor Ulsd, Oct 26</v>
      </c>
      <c r="C34" s="2" t="str">
        <f>TEXT(RTD("cqg.rtd", ,"ContractData",A34, "LastTrade",, "T"),I34)</f>
        <v>4.2421</v>
      </c>
      <c r="D34" s="2" t="str">
        <f>TEXT(RTD("cqg.rtd", ,"ContractData",A34, "NetLastTrade",, "T"),I34)</f>
        <v>.0668</v>
      </c>
      <c r="E34" s="4">
        <f>IFERROR(RTD("cqg.rtd", ,"ContractData",A34, "PerCentNetLastTrade",, "T")/100,"")</f>
        <v>1.5998850382008479E-2</v>
      </c>
      <c r="F34" s="2" t="str">
        <f>TEXT(RTD("cqg.rtd", ,"ContractData",A34, "Open",, "T"),I34)</f>
        <v>4.1646</v>
      </c>
      <c r="G34" s="2" t="str">
        <f>TEXT(RTD("cqg.rtd", ,"ContractData",A34, "High",, "T"),I34)</f>
        <v>4.2554</v>
      </c>
      <c r="H34" s="2" t="str">
        <f>TEXT(RTD("cqg.rtd", ,"ContractData",A34, "Low",, "T"),I34)</f>
        <v>4.1509</v>
      </c>
      <c r="I34" t="str">
        <f>VLOOKUP(LEN(RTD("cqg.rtd", ,"ContractData",A34, "TickSize",, "T"))-2, {-1,"#";0,"#";1,"#.0";2,"#.00";3,"#.000";4,"#.0000";5,"#.00000";6,"#.000000";7,"#.0000000"},2,FALSE)</f>
        <v>#.0000</v>
      </c>
      <c r="K34"/>
    </row>
    <row r="35" spans="1:11" x14ac:dyDescent="0.3">
      <c r="A35" t="s">
        <v>46</v>
      </c>
      <c r="B35" t="str">
        <f>RTD("cqg.rtd", ,"ContractData",A35, "LongDescription",, "T")</f>
        <v>RBOB Gasoline (Globex), Oct 26</v>
      </c>
      <c r="C35" s="2" t="str">
        <f>TEXT(RTD("cqg.rtd", ,"ContractData",A35, "LastTrade",, "T"),I35)</f>
        <v>3.0480</v>
      </c>
      <c r="D35" s="2" t="str">
        <f>TEXT(RTD("cqg.rtd", ,"ContractData",A35, "NetLastTrade",, "T"),I35)</f>
        <v>.0576</v>
      </c>
      <c r="E35" s="4">
        <f>IFERROR(RTD("cqg.rtd", ,"ContractData",A35, "PerCentNetLastTrade",, "T")/100,"")</f>
        <v>1.9261637239165331E-2</v>
      </c>
      <c r="F35" s="2" t="str">
        <f>TEXT(RTD("cqg.rtd", ,"ContractData",A35, "Open",, "T"),I35)</f>
        <v>2.9868</v>
      </c>
      <c r="G35" s="2" t="str">
        <f>TEXT(RTD("cqg.rtd", ,"ContractData",A35, "High",, "T"),I35)</f>
        <v>3.0720</v>
      </c>
      <c r="H35" s="2" t="str">
        <f>TEXT(RTD("cqg.rtd", ,"ContractData",A35, "Low",, "T"),I35)</f>
        <v>2.9716</v>
      </c>
      <c r="I35" t="str">
        <f>VLOOKUP(LEN(RTD("cqg.rtd", ,"ContractData",A35, "TickSize",, "T"))-2, {-1,"#";0,"#";1,"#.0";2,"#.00";3,"#.000";4,"#.0000";5,"#.00000";6,"#.000000";7,"#.0000000"},2,FALSE)</f>
        <v>#.0000</v>
      </c>
      <c r="K35"/>
    </row>
    <row r="36" spans="1:11" x14ac:dyDescent="0.3">
      <c r="A36" t="s">
        <v>47</v>
      </c>
      <c r="B36" t="str">
        <f>PROPER(RTD("cqg.rtd", ,"ContractData",A36, "LongDescription",, "T"))</f>
        <v>Natural Gas (Globex), Oct 26</v>
      </c>
      <c r="C36" s="2" t="str">
        <f>TEXT(RTD("cqg.rtd", ,"ContractData",A36, "LastTrade",, "T"),I36)</f>
        <v>2.881</v>
      </c>
      <c r="D36" s="2" t="str">
        <f>TEXT(RTD("cqg.rtd", ,"ContractData",A36, "NetLastTrade",, "T"),I36)</f>
        <v>-.033</v>
      </c>
      <c r="E36" s="4">
        <f>IFERROR(RTD("cqg.rtd", ,"ContractData",A36, "PerCentNetLastTrade",, "T")/100,"")</f>
        <v>-1.1324639670555936E-2</v>
      </c>
      <c r="F36" s="2" t="str">
        <f>TEXT(RTD("cqg.rtd", ,"ContractData",A36, "Open",, "T"),I36)</f>
        <v>2.906</v>
      </c>
      <c r="G36" s="2" t="str">
        <f>TEXT(RTD("cqg.rtd", ,"ContractData",A36, "High",, "T"),I36)</f>
        <v>2.932</v>
      </c>
      <c r="H36" s="2" t="str">
        <f>TEXT(RTD("cqg.rtd", ,"ContractData",A36, "Low",, "T"),I36)</f>
        <v>2.836</v>
      </c>
      <c r="I36" t="str">
        <f>VLOOKUP(LEN(RTD("cqg.rtd", ,"ContractData",A36, "TickSize",, "T"))-2, {-1,"#";0,"#";1,"#.0";2,"#.00";3,"#.000";4,"#.0000";5,"#.00000";6,"#.000000";7,"#.0000000"},2,FALSE)</f>
        <v>#.000</v>
      </c>
      <c r="K36"/>
    </row>
    <row r="37" spans="1:11" x14ac:dyDescent="0.3">
      <c r="C37" s="2"/>
      <c r="D37" s="2"/>
      <c r="E37" s="4"/>
      <c r="F37" s="2"/>
      <c r="G37" s="2"/>
      <c r="H37" s="2"/>
      <c r="K37"/>
    </row>
    <row r="38" spans="1:11" x14ac:dyDescent="0.3">
      <c r="A38" s="13" t="s">
        <v>30</v>
      </c>
      <c r="B38" s="13" t="s">
        <v>35</v>
      </c>
      <c r="C38" s="9" t="s">
        <v>36</v>
      </c>
      <c r="D38" s="9" t="s">
        <v>3</v>
      </c>
      <c r="E38" s="10" t="s">
        <v>4</v>
      </c>
      <c r="F38" s="9" t="s">
        <v>5</v>
      </c>
      <c r="G38" s="9" t="s">
        <v>6</v>
      </c>
      <c r="H38" s="9" t="s">
        <v>7</v>
      </c>
      <c r="I38" s="13" t="s">
        <v>37</v>
      </c>
      <c r="K38"/>
    </row>
    <row r="39" spans="1:11" x14ac:dyDescent="0.3">
      <c r="A39" t="s">
        <v>31</v>
      </c>
      <c r="B39" t="str">
        <f>PROPER(RTD("cqg.rtd", ,"ContractData",A39, "LongDescription",, "T"))</f>
        <v>Gold (Globex), Dec 26</v>
      </c>
      <c r="C39" s="2" t="str">
        <f>TEXT(RTD("cqg.rtd", ,"ContractData",A39, "LastTrade",, "T"),I39)</f>
        <v>4504.10</v>
      </c>
      <c r="D39" s="2" t="str">
        <f>TEXT(RTD("cqg.rtd", ,"ContractData",A39, "NetLastTrade",, "T"),I39)</f>
        <v>-159.90</v>
      </c>
      <c r="E39" s="4">
        <f>IFERROR(RTD("cqg.rtd", ,"ContractData",A39, "PerCentNetLastTrade",, "T")/100,"")</f>
        <v>-3.4283876500857631E-2</v>
      </c>
      <c r="F39" s="2" t="str">
        <f>TEXT(RTD("cqg.rtd", ,"ContractData",A39, "Open",, "T"),I39)</f>
        <v>4656.00</v>
      </c>
      <c r="G39" s="2" t="str">
        <f>TEXT(RTD("cqg.rtd", ,"ContractData",A39, "High",, "T"),I39)</f>
        <v>4688.00</v>
      </c>
      <c r="H39" s="2" t="str">
        <f>TEXT(RTD("cqg.rtd", ,"ContractData",A39, "Low",, "T"),I39)</f>
        <v>4495.00</v>
      </c>
      <c r="I39" t="str">
        <f>VLOOKUP(LEN(RTD("cqg.rtd", ,"ContractData",A39, "TickSize",, "T"))-2, {-1,"#";0,"#";1,"#.00";2,"#.00";3,"#.000";4,"#.0000";5,"#.00000";6,"#.000000";7,"#.0000000"},2,FALSE)</f>
        <v>#.00</v>
      </c>
      <c r="K39"/>
    </row>
    <row r="40" spans="1:11" x14ac:dyDescent="0.3">
      <c r="A40" t="s">
        <v>32</v>
      </c>
      <c r="B40" t="str">
        <f>PROPER(RTD("cqg.rtd", ,"ContractData",A40, "LongDescription",, "T"))</f>
        <v>Silver (Globex), Dec 26</v>
      </c>
      <c r="C40" s="2" t="str">
        <f>TEXT(RTD("cqg.rtd", ,"ContractData",A40, "LastTrade",, "T"),I40)</f>
        <v>67.090</v>
      </c>
      <c r="D40" s="2" t="str">
        <f>TEXT(RTD("cqg.rtd", ,"ContractData",A40, "NetLastTrade",, "T"),I40)</f>
        <v>-3.149</v>
      </c>
      <c r="E40" s="4">
        <f>IFERROR(RTD("cqg.rtd", ,"ContractData",A40, "PerCentNetLastTrade",, "T")/100,"")</f>
        <v>-4.4832642833753329E-2</v>
      </c>
      <c r="F40" s="2" t="str">
        <f>TEXT(RTD("cqg.rtd", ,"ContractData",A40, "Open",, "T"),I40)</f>
        <v>70.045</v>
      </c>
      <c r="G40" s="2" t="str">
        <f>TEXT(RTD("cqg.rtd", ,"ContractData",A40, "High",, "T"),I40)</f>
        <v>72.050</v>
      </c>
      <c r="H40" s="2" t="str">
        <f>TEXT(RTD("cqg.rtd", ,"ContractData",A40, "Low",, "T"),I40)</f>
        <v>66.830</v>
      </c>
      <c r="I40" t="str">
        <f>VLOOKUP(LEN(RTD("cqg.rtd", ,"ContractData",A40, "TickSize",, "T"))-2, {-1,"#";0,"#";1,"#.00";2,"#.00";3,"#.000";4,"#.0000";5,"#.00000";6,"#.000000";7,"#.0000000"},2,FALSE)</f>
        <v>#.000</v>
      </c>
      <c r="K40"/>
    </row>
    <row r="41" spans="1:11" x14ac:dyDescent="0.3">
      <c r="A41" t="s">
        <v>33</v>
      </c>
      <c r="B41" t="str">
        <f>PROPER(RTD("cqg.rtd", ,"ContractData",A41, "LongDescription",, "T"))</f>
        <v>Platinum (Globex), Oct 26</v>
      </c>
      <c r="C41" s="2" t="str">
        <f>TEXT(RTD("cqg.rtd", ,"ContractData",A41, "LastTrade",, "T"),I41)</f>
        <v>1833.50</v>
      </c>
      <c r="D41" s="2" t="str">
        <f>TEXT(RTD("cqg.rtd", ,"ContractData",A41, "NetLastTrade",, "T"),I41)</f>
        <v>-20.30</v>
      </c>
      <c r="E41" s="4">
        <f>IFERROR(RTD("cqg.rtd", ,"ContractData",A41, "PerCentNetLastTrade",, "T")/100,"")</f>
        <v>-1.0950480094940122E-2</v>
      </c>
      <c r="F41" s="2" t="str">
        <f>TEXT(RTD("cqg.rtd", ,"ContractData",A41, "Open",, "T"),I41)</f>
        <v>1853.40</v>
      </c>
      <c r="G41" s="2" t="str">
        <f>TEXT(RTD("cqg.rtd", ,"ContractData",A41, "High",, "T"),I41)</f>
        <v>1910.70</v>
      </c>
      <c r="H41" s="2" t="str">
        <f>TEXT(RTD("cqg.rtd", ,"ContractData",A41, "Low",, "T"),I41)</f>
        <v>1829.50</v>
      </c>
      <c r="I41" t="str">
        <f>VLOOKUP(LEN(RTD("cqg.rtd", ,"ContractData",A41, "TickSize",, "T"))-2, {-1,"#";0,"#";1,"#.00";2,"#.00";3,"#.000";4,"#.0000";5,"#.00000";6,"#.000000";7,"#.0000000"},2,FALSE)</f>
        <v>#.00</v>
      </c>
      <c r="K41"/>
    </row>
    <row r="42" spans="1:11" x14ac:dyDescent="0.3">
      <c r="A42" t="s">
        <v>34</v>
      </c>
      <c r="B42" t="str">
        <f>PROPER(RTD("cqg.rtd", ,"ContractData",A42, "LongDescription",, "T"))</f>
        <v>Palladium (Globex), Dec 26</v>
      </c>
      <c r="C42" s="2" t="str">
        <f>TEXT(RTD("cqg.rtd", ,"ContractData",A42, "LastTrade",, "T"),I42)</f>
        <v>1446.00</v>
      </c>
      <c r="D42" s="2" t="str">
        <f>TEXT(RTD("cqg.rtd", ,"ContractData",A42, "NetLastTrade",, "T"),I42)</f>
        <v>90.30</v>
      </c>
      <c r="E42" s="4">
        <f>IFERROR(RTD("cqg.rtd", ,"ContractData",A42, "PerCentNetLastTrade",, "T")/100,"")</f>
        <v>6.6607656561186113E-2</v>
      </c>
      <c r="F42" s="2" t="str">
        <f>TEXT(RTD("cqg.rtd", ,"ContractData",A42, "Open",, "T"),I42)</f>
        <v>1369.50</v>
      </c>
      <c r="G42" s="2" t="str">
        <f>TEXT(RTD("cqg.rtd", ,"ContractData",A42, "High",, "T"),I42)</f>
        <v>1491.50</v>
      </c>
      <c r="H42" s="2" t="str">
        <f>TEXT(RTD("cqg.rtd", ,"ContractData",A42, "Low",, "T"),I42)</f>
        <v>1361.50</v>
      </c>
      <c r="I42" t="str">
        <f>VLOOKUP(LEN(RTD("cqg.rtd", ,"ContractData",A42, "TickSize",, "T"))-2, {-1,"#";0,"#";1,"#.00";2,"#.00";3,"#.000";4,"#.0000";5,"#.00000";6,"#.000000";7,"#.0000000"},2,FALSE)</f>
        <v>#.00</v>
      </c>
      <c r="K42"/>
    </row>
    <row r="43" spans="1:11" x14ac:dyDescent="0.3">
      <c r="C43" s="2"/>
      <c r="D43" s="2"/>
      <c r="E43" s="4"/>
      <c r="F43" s="2"/>
      <c r="G43" s="2"/>
      <c r="H43" s="2"/>
    </row>
    <row r="44" spans="1:11" x14ac:dyDescent="0.3">
      <c r="C44" s="2"/>
      <c r="D44" s="2"/>
      <c r="E44" s="4"/>
      <c r="F44" s="2"/>
      <c r="G44" s="2"/>
      <c r="H44" s="2"/>
    </row>
    <row r="45" spans="1:11" x14ac:dyDescent="0.3">
      <c r="C45" s="2"/>
      <c r="D45" s="2"/>
      <c r="E45" s="4"/>
      <c r="F45" s="2"/>
      <c r="G45" s="2"/>
      <c r="H45" s="2"/>
    </row>
    <row r="46" spans="1:11" x14ac:dyDescent="0.3">
      <c r="C46" s="2"/>
      <c r="D46" s="2"/>
      <c r="E46" s="4"/>
      <c r="F46" s="2"/>
      <c r="G46" s="2"/>
      <c r="H46" s="2"/>
    </row>
    <row r="47" spans="1:11" x14ac:dyDescent="0.3">
      <c r="C47" s="2"/>
      <c r="D47" s="2"/>
      <c r="E47" s="4"/>
      <c r="F47" s="2"/>
      <c r="G47" s="2"/>
      <c r="H47" s="2"/>
    </row>
    <row r="48" spans="1:11" x14ac:dyDescent="0.3">
      <c r="C48" s="2"/>
      <c r="D48" s="2"/>
      <c r="E48" s="4"/>
      <c r="F48" s="2"/>
      <c r="G48" s="2"/>
      <c r="H48" s="2"/>
    </row>
    <row r="49" spans="3:13" x14ac:dyDescent="0.3">
      <c r="C49" s="2"/>
      <c r="D49" s="2"/>
      <c r="E49" s="4"/>
      <c r="F49" s="2"/>
      <c r="G49" s="2"/>
      <c r="H49" s="2"/>
    </row>
    <row r="50" spans="3:13" x14ac:dyDescent="0.3">
      <c r="C50" s="2"/>
      <c r="D50" s="2"/>
      <c r="E50" s="4"/>
      <c r="F50" s="2"/>
      <c r="G50" s="2"/>
      <c r="H50" s="2"/>
    </row>
    <row r="51" spans="3:13" x14ac:dyDescent="0.3">
      <c r="C51" s="2"/>
      <c r="D51" s="2"/>
      <c r="E51" s="4"/>
      <c r="F51" s="2"/>
      <c r="G51" s="2"/>
      <c r="H51" s="2"/>
    </row>
    <row r="52" spans="3:13" x14ac:dyDescent="0.3">
      <c r="C52" s="2"/>
      <c r="D52" s="2"/>
      <c r="E52" s="4"/>
      <c r="F52" s="2"/>
      <c r="G52" s="2"/>
      <c r="H52" s="2"/>
    </row>
    <row r="53" spans="3:13" x14ac:dyDescent="0.3">
      <c r="C53" s="2"/>
      <c r="D53" s="2"/>
      <c r="E53" s="4"/>
      <c r="F53" s="2"/>
      <c r="G53" s="2"/>
      <c r="H53" s="2"/>
    </row>
    <row r="54" spans="3:13" x14ac:dyDescent="0.3">
      <c r="C54" s="2"/>
      <c r="D54" s="2"/>
      <c r="E54" s="4"/>
      <c r="F54" s="2"/>
      <c r="G54" s="2"/>
      <c r="H54" s="2"/>
    </row>
    <row r="55" spans="3:13" x14ac:dyDescent="0.3">
      <c r="C55" s="2"/>
      <c r="D55" s="2"/>
      <c r="E55" s="4"/>
      <c r="F55" s="2"/>
      <c r="G55" s="2"/>
      <c r="H55" s="2"/>
    </row>
    <row r="58" spans="3:13" x14ac:dyDescent="0.3">
      <c r="C58" s="2"/>
      <c r="D58" s="2"/>
      <c r="E58" s="3"/>
      <c r="F58" s="2"/>
      <c r="G58" s="2"/>
      <c r="H58" s="2"/>
    </row>
    <row r="59" spans="3:13" x14ac:dyDescent="0.3">
      <c r="C59" s="2"/>
      <c r="D59" s="2"/>
      <c r="E59" s="4"/>
      <c r="F59" s="2"/>
      <c r="G59" s="2"/>
      <c r="H59" s="2"/>
      <c r="M59" s="5"/>
    </row>
    <row r="60" spans="3:13" x14ac:dyDescent="0.3">
      <c r="C60" s="2"/>
      <c r="D60" s="2"/>
      <c r="E60" s="4"/>
      <c r="F60" s="2"/>
      <c r="G60" s="2"/>
      <c r="H60" s="2"/>
      <c r="K60" s="6"/>
      <c r="M60" s="5"/>
    </row>
    <row r="61" spans="3:13" x14ac:dyDescent="0.3">
      <c r="C61" s="2"/>
      <c r="D61" s="2"/>
      <c r="E61" s="4"/>
      <c r="F61" s="2"/>
      <c r="G61" s="2"/>
      <c r="H61" s="2"/>
    </row>
    <row r="62" spans="3:13" x14ac:dyDescent="0.3">
      <c r="C62" s="2"/>
      <c r="D62" s="2"/>
      <c r="E62" s="4"/>
      <c r="F62" s="2"/>
      <c r="G62" s="2"/>
      <c r="H62" s="2"/>
    </row>
    <row r="63" spans="3:13" x14ac:dyDescent="0.3">
      <c r="C63" s="2"/>
      <c r="D63" s="2"/>
      <c r="E63" s="4"/>
      <c r="F63" s="2"/>
      <c r="G63" s="2"/>
      <c r="H63" s="2"/>
      <c r="J63" s="7"/>
    </row>
    <row r="64" spans="3:13" x14ac:dyDescent="0.3">
      <c r="C64" s="2"/>
      <c r="D64" s="2"/>
      <c r="E64" s="4"/>
      <c r="F64" s="2"/>
      <c r="G64" s="2"/>
      <c r="H64" s="2"/>
    </row>
    <row r="65" spans="3:8" x14ac:dyDescent="0.3">
      <c r="C65" s="2"/>
      <c r="D65" s="2"/>
      <c r="E65" s="4"/>
      <c r="F65" s="2"/>
      <c r="G65" s="2"/>
      <c r="H65" s="2"/>
    </row>
    <row r="66" spans="3:8" x14ac:dyDescent="0.3">
      <c r="C66" s="2"/>
      <c r="D66" s="2"/>
      <c r="E66" s="4"/>
      <c r="F66" s="2"/>
      <c r="G66" s="2"/>
      <c r="H66" s="2"/>
    </row>
    <row r="67" spans="3:8" x14ac:dyDescent="0.3">
      <c r="C67" s="2"/>
      <c r="D67" s="2"/>
      <c r="E67" s="4"/>
      <c r="F67" s="2"/>
      <c r="G67" s="2"/>
      <c r="H67" s="2"/>
    </row>
    <row r="68" spans="3:8" x14ac:dyDescent="0.3">
      <c r="C68" s="2"/>
      <c r="D68" s="2"/>
      <c r="E68" s="4"/>
      <c r="F68" s="2"/>
      <c r="G68" s="2"/>
      <c r="H68" s="2"/>
    </row>
    <row r="69" spans="3:8" x14ac:dyDescent="0.3">
      <c r="C69" s="2"/>
      <c r="D69" s="2"/>
      <c r="E69" s="4"/>
      <c r="F69" s="2"/>
      <c r="G69" s="2"/>
      <c r="H69" s="2"/>
    </row>
    <row r="70" spans="3:8" x14ac:dyDescent="0.3">
      <c r="C70" s="2"/>
      <c r="D70" s="2"/>
      <c r="E70" s="4"/>
      <c r="F70" s="2"/>
      <c r="G70" s="2"/>
      <c r="H70" s="2"/>
    </row>
    <row r="71" spans="3:8" x14ac:dyDescent="0.3">
      <c r="C71" s="2"/>
      <c r="D71" s="2"/>
      <c r="E71" s="4"/>
      <c r="F71" s="2"/>
      <c r="G71" s="2"/>
      <c r="H71" s="2"/>
    </row>
    <row r="72" spans="3:8" x14ac:dyDescent="0.3">
      <c r="C72" s="2"/>
      <c r="D72" s="2"/>
      <c r="E72" s="4"/>
      <c r="F72" s="2"/>
      <c r="G72" s="2"/>
      <c r="H72" s="2"/>
    </row>
    <row r="73" spans="3:8" x14ac:dyDescent="0.3">
      <c r="C73" s="2"/>
      <c r="D73" s="2"/>
      <c r="E73" s="4"/>
      <c r="F73" s="2"/>
      <c r="G73" s="2"/>
      <c r="H73" s="2"/>
    </row>
    <row r="74" spans="3:8" x14ac:dyDescent="0.3">
      <c r="C74" s="2"/>
      <c r="D74" s="2"/>
      <c r="E74" s="4"/>
      <c r="F74" s="2"/>
      <c r="G74" s="2"/>
      <c r="H74" s="2"/>
    </row>
    <row r="75" spans="3:8" x14ac:dyDescent="0.3">
      <c r="C75" s="2"/>
      <c r="D75" s="2"/>
      <c r="E75" s="4"/>
      <c r="F75" s="2"/>
      <c r="G75" s="2"/>
      <c r="H75" s="2"/>
    </row>
    <row r="82" spans="3:15" x14ac:dyDescent="0.3">
      <c r="C82" s="2"/>
      <c r="D82" s="2"/>
      <c r="E82" s="3"/>
      <c r="F82" s="2"/>
      <c r="G82" s="2"/>
      <c r="H82" s="2"/>
      <c r="O82" s="5"/>
    </row>
    <row r="83" spans="3:15" x14ac:dyDescent="0.3">
      <c r="C83" s="2"/>
      <c r="D83" s="2"/>
      <c r="E83" s="4"/>
      <c r="F83" s="2"/>
      <c r="G83" s="2"/>
      <c r="H83" s="2"/>
      <c r="K83" s="6"/>
      <c r="L83" s="6"/>
      <c r="M83" s="5"/>
      <c r="O83" s="5"/>
    </row>
    <row r="84" spans="3:15" x14ac:dyDescent="0.3">
      <c r="C84" s="2"/>
      <c r="D84" s="2"/>
      <c r="E84" s="4"/>
      <c r="F84" s="2"/>
      <c r="G84" s="2"/>
      <c r="H84" s="2"/>
      <c r="K84" s="6"/>
      <c r="L84" s="6"/>
      <c r="M84" s="5"/>
      <c r="O84" s="5"/>
    </row>
    <row r="85" spans="3:15" x14ac:dyDescent="0.3">
      <c r="C85" s="2"/>
      <c r="D85" s="2"/>
      <c r="E85" s="4"/>
      <c r="F85" s="2"/>
      <c r="G85" s="2"/>
      <c r="H85" s="2"/>
      <c r="K85" s="6"/>
      <c r="L85" s="6"/>
      <c r="M85" s="5"/>
      <c r="O85" s="5"/>
    </row>
    <row r="86" spans="3:15" x14ac:dyDescent="0.3">
      <c r="C86" s="2"/>
      <c r="D86" s="2"/>
      <c r="E86" s="4"/>
      <c r="F86" s="2"/>
      <c r="G86" s="2"/>
      <c r="H86" s="2"/>
      <c r="K86" s="6"/>
      <c r="L86" s="6"/>
      <c r="M86" s="5"/>
      <c r="O86" s="5"/>
    </row>
    <row r="87" spans="3:15" x14ac:dyDescent="0.3">
      <c r="C87" s="2"/>
      <c r="D87" s="2"/>
      <c r="E87" s="4"/>
      <c r="F87" s="2"/>
      <c r="G87" s="2"/>
      <c r="H87" s="2"/>
      <c r="K87" s="6"/>
      <c r="L87" s="6"/>
      <c r="M87" s="5"/>
      <c r="O87" s="5"/>
    </row>
    <row r="88" spans="3:15" x14ac:dyDescent="0.3">
      <c r="C88" s="2"/>
      <c r="D88" s="2"/>
      <c r="E88" s="4"/>
      <c r="F88" s="2"/>
      <c r="G88" s="2"/>
      <c r="H88" s="2"/>
      <c r="K88" s="6"/>
      <c r="L88" s="6"/>
      <c r="M88" s="5"/>
      <c r="O88" s="5"/>
    </row>
    <row r="89" spans="3:15" x14ac:dyDescent="0.3">
      <c r="C89" s="2"/>
      <c r="D89" s="2"/>
      <c r="E89" s="4"/>
      <c r="F89" s="2"/>
      <c r="G89" s="2"/>
      <c r="H89" s="2"/>
      <c r="K89" s="6"/>
      <c r="L89" s="6"/>
      <c r="M89" s="5"/>
      <c r="O89" s="5"/>
    </row>
    <row r="90" spans="3:15" x14ac:dyDescent="0.3">
      <c r="C90" s="2"/>
      <c r="D90" s="2"/>
      <c r="E90" s="4"/>
      <c r="F90" s="2"/>
      <c r="G90" s="2"/>
      <c r="H90" s="2"/>
      <c r="K90" s="6"/>
      <c r="L90" s="6"/>
      <c r="M90" s="5"/>
      <c r="O90" s="5"/>
    </row>
    <row r="91" spans="3:15" x14ac:dyDescent="0.3">
      <c r="C91" s="2"/>
      <c r="D91" s="2"/>
      <c r="E91" s="4"/>
      <c r="F91" s="2"/>
      <c r="G91" s="2"/>
      <c r="H91" s="2"/>
      <c r="K91" s="6"/>
      <c r="L91" s="6"/>
      <c r="M91" s="5"/>
      <c r="O91" s="5"/>
    </row>
    <row r="92" spans="3:15" x14ac:dyDescent="0.3">
      <c r="C92" s="2"/>
      <c r="D92" s="2"/>
      <c r="E92" s="4"/>
      <c r="F92" s="2"/>
      <c r="G92" s="2"/>
      <c r="H92" s="2"/>
      <c r="K92" s="6"/>
      <c r="L92" s="6"/>
      <c r="M92" s="5"/>
      <c r="O92" s="5"/>
    </row>
    <row r="93" spans="3:15" x14ac:dyDescent="0.3">
      <c r="C93" s="2"/>
      <c r="D93" s="2"/>
      <c r="E93" s="4"/>
      <c r="F93" s="2"/>
      <c r="G93" s="2"/>
      <c r="H93" s="2"/>
      <c r="K93" s="6"/>
      <c r="L93" s="6"/>
      <c r="M93" s="5"/>
      <c r="O93" s="5"/>
    </row>
    <row r="94" spans="3:15" x14ac:dyDescent="0.3">
      <c r="C94" s="2"/>
      <c r="D94" s="2"/>
      <c r="E94" s="4"/>
      <c r="F94" s="2"/>
      <c r="G94" s="2"/>
      <c r="H94" s="2"/>
      <c r="K94" s="6"/>
      <c r="L94" s="6"/>
      <c r="M94" s="5"/>
      <c r="O94" s="5"/>
    </row>
    <row r="95" spans="3:15" x14ac:dyDescent="0.3">
      <c r="C95" s="2"/>
      <c r="D95" s="2"/>
      <c r="E95" s="4"/>
      <c r="F95" s="2"/>
      <c r="G95" s="2"/>
      <c r="H95" s="2"/>
      <c r="K95" s="6"/>
      <c r="L95" s="6"/>
      <c r="M95" s="5"/>
      <c r="O95" s="5"/>
    </row>
    <row r="96" spans="3:15" x14ac:dyDescent="0.3">
      <c r="C96" s="2"/>
      <c r="D96" s="2"/>
      <c r="E96" s="4"/>
      <c r="F96" s="2"/>
      <c r="G96" s="2"/>
      <c r="H96" s="2"/>
      <c r="K96" s="6"/>
      <c r="L96" s="6"/>
      <c r="M96" s="5"/>
      <c r="O96" s="5"/>
    </row>
    <row r="97" spans="3:15" x14ac:dyDescent="0.3">
      <c r="C97" s="2"/>
      <c r="D97" s="2"/>
      <c r="E97" s="4"/>
      <c r="F97" s="2"/>
      <c r="G97" s="2"/>
      <c r="H97" s="2"/>
      <c r="K97" s="6"/>
      <c r="L97" s="6"/>
      <c r="M97" s="5"/>
      <c r="O97" s="5"/>
    </row>
    <row r="98" spans="3:15" x14ac:dyDescent="0.3">
      <c r="C98" s="2"/>
      <c r="D98" s="2"/>
      <c r="E98" s="4"/>
      <c r="F98" s="2"/>
      <c r="G98" s="2"/>
      <c r="H98" s="2"/>
      <c r="K98" s="6"/>
      <c r="L98" s="6"/>
      <c r="M98" s="5"/>
      <c r="O98" s="5"/>
    </row>
    <row r="99" spans="3:15" x14ac:dyDescent="0.3">
      <c r="C99" s="2"/>
      <c r="D99" s="2"/>
      <c r="E99" s="4"/>
      <c r="F99" s="2"/>
      <c r="G99" s="2"/>
      <c r="H99" s="2"/>
      <c r="K99" s="6"/>
      <c r="L99" s="6"/>
      <c r="M99" s="5"/>
    </row>
    <row r="102" spans="3:15" x14ac:dyDescent="0.3">
      <c r="C102" s="2"/>
      <c r="D102" s="2"/>
      <c r="E102" s="3"/>
      <c r="F102" s="2"/>
      <c r="G102" s="2"/>
      <c r="H102" s="2"/>
    </row>
    <row r="103" spans="3:15" x14ac:dyDescent="0.3">
      <c r="C103" s="2"/>
      <c r="D103" s="2"/>
      <c r="E103" s="4"/>
      <c r="F103" s="2"/>
      <c r="G103" s="2"/>
      <c r="H103" s="2"/>
      <c r="K103" s="6"/>
    </row>
    <row r="104" spans="3:15" x14ac:dyDescent="0.3">
      <c r="C104" s="2"/>
      <c r="D104" s="2"/>
      <c r="E104" s="4"/>
      <c r="F104" s="2"/>
      <c r="G104" s="2"/>
      <c r="H104" s="2"/>
      <c r="K104" s="6"/>
    </row>
    <row r="105" spans="3:15" x14ac:dyDescent="0.3">
      <c r="C105" s="2"/>
      <c r="D105" s="2"/>
      <c r="E105" s="4"/>
      <c r="F105" s="2"/>
      <c r="G105" s="2"/>
      <c r="H105" s="2"/>
      <c r="K105" s="6"/>
    </row>
    <row r="106" spans="3:15" x14ac:dyDescent="0.3">
      <c r="C106" s="2"/>
      <c r="D106" s="2"/>
      <c r="E106" s="4"/>
      <c r="F106" s="2"/>
      <c r="G106" s="2"/>
      <c r="H106" s="2"/>
      <c r="K106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2026-08-25T19:47:45Z</dcterms:created>
  <dcterms:modified xsi:type="dcterms:W3CDTF">2026-08-30T13:56:16Z</dcterms:modified>
</cp:coreProperties>
</file>